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RR\POV 2021\FINAL SESTAVY VFP POV 2021-hodnocení A,B\David FINAL 22.2.2021\FILTR\Tabulky ROK, ZOK\Bod do ZOK 26.4.2021\Přílohy\"/>
    </mc:Choice>
  </mc:AlternateContent>
  <bookViews>
    <workbookView xWindow="0" yWindow="0" windowWidth="28800" windowHeight="11700" firstSheet="1" activeTab="1"/>
  </bookViews>
  <sheets>
    <sheet name="List1" sheetId="1" state="hidden" r:id="rId1"/>
    <sheet name="tisk" sheetId="2" r:id="rId2"/>
  </sheets>
  <definedNames>
    <definedName name="_FilterDatabase" localSheetId="0" hidden="1">List1!$A$4:$Q$10</definedName>
    <definedName name="_xlnm._FilterDatabase" localSheetId="0" hidden="1">List1!$B$2:$W$146</definedName>
    <definedName name="DZACATEK">List1!#REF!</definedName>
    <definedName name="FZACATEK">List1!#REF!</definedName>
    <definedName name="LZACATEK">List1!#REF!</definedName>
    <definedName name="_xlnm.Print_Titles" localSheetId="0">List1!$1:$4</definedName>
    <definedName name="_xlnm.Print_Titles" localSheetId="1">tisk!$1:$3</definedName>
    <definedName name="_xlnm.Print_Area" localSheetId="1">tisk!$B$1:$P$430</definedName>
  </definedNames>
  <calcPr calcId="162913"/>
</workbook>
</file>

<file path=xl/calcChain.xml><?xml version="1.0" encoding="utf-8"?>
<calcChain xmlns="http://schemas.openxmlformats.org/spreadsheetml/2006/main">
  <c r="A429" i="2" l="1"/>
  <c r="C429" i="2"/>
  <c r="F429" i="2" l="1"/>
  <c r="D429" i="2"/>
  <c r="V101" i="1" l="1"/>
  <c r="V108" i="1"/>
  <c r="V13" i="1"/>
  <c r="V117" i="1"/>
  <c r="V68" i="1"/>
  <c r="V8" i="1"/>
  <c r="V66" i="1"/>
  <c r="V62" i="1"/>
  <c r="V107" i="1"/>
  <c r="V33" i="1"/>
  <c r="V123" i="1"/>
  <c r="V127" i="1"/>
  <c r="V51" i="1"/>
  <c r="V141" i="1"/>
  <c r="V67" i="1"/>
  <c r="V58" i="1"/>
  <c r="V143" i="1"/>
  <c r="V112" i="1"/>
  <c r="V70" i="1"/>
  <c r="V134" i="1"/>
  <c r="V77" i="1"/>
  <c r="V54" i="1"/>
  <c r="V98" i="1"/>
  <c r="V29" i="1"/>
  <c r="V28" i="1"/>
  <c r="V138" i="1"/>
  <c r="V89" i="1"/>
  <c r="V93" i="1"/>
  <c r="V40" i="1"/>
  <c r="V96" i="1"/>
  <c r="V97" i="1"/>
  <c r="V121" i="1"/>
  <c r="V15" i="1"/>
  <c r="V27" i="1"/>
  <c r="V35" i="1"/>
  <c r="V110" i="1"/>
  <c r="V120" i="1"/>
  <c r="V57" i="1"/>
  <c r="V9" i="1"/>
  <c r="V144" i="1"/>
  <c r="V61" i="1"/>
  <c r="V136" i="1"/>
  <c r="V19" i="1"/>
  <c r="V88" i="1"/>
  <c r="V10" i="1"/>
  <c r="V39" i="1"/>
  <c r="V63" i="1"/>
  <c r="V71" i="1"/>
  <c r="V24" i="1"/>
  <c r="V99" i="1"/>
  <c r="V114" i="1"/>
  <c r="V129" i="1"/>
  <c r="V46" i="1"/>
  <c r="V90" i="1"/>
  <c r="V91" i="1"/>
  <c r="V5" i="1"/>
  <c r="V131" i="1"/>
  <c r="V75" i="1"/>
  <c r="V22" i="1"/>
  <c r="V43" i="1"/>
  <c r="V52" i="1"/>
  <c r="V81" i="1"/>
  <c r="V20" i="1"/>
  <c r="V47" i="1"/>
  <c r="V34" i="1"/>
  <c r="V116" i="1"/>
  <c r="V79" i="1"/>
  <c r="V48" i="1"/>
  <c r="V25" i="1"/>
  <c r="V146" i="1"/>
  <c r="V82" i="1"/>
  <c r="V31" i="1"/>
  <c r="V76" i="1"/>
  <c r="V86" i="1"/>
  <c r="V83" i="1"/>
  <c r="V145" i="1"/>
  <c r="V94" i="1"/>
  <c r="V140" i="1"/>
  <c r="V45" i="1"/>
  <c r="V132" i="1"/>
  <c r="V6" i="1"/>
  <c r="V21" i="1"/>
  <c r="V53" i="1"/>
  <c r="V130" i="1"/>
  <c r="V41" i="1"/>
  <c r="V133" i="1"/>
  <c r="V36" i="1"/>
  <c r="V14" i="1"/>
  <c r="V128" i="1"/>
  <c r="V87" i="1"/>
  <c r="V60" i="1"/>
  <c r="V44" i="1"/>
  <c r="V106" i="1"/>
  <c r="V23" i="1"/>
  <c r="V74" i="1"/>
  <c r="V84" i="1"/>
  <c r="V124" i="1"/>
  <c r="V105" i="1"/>
  <c r="V49" i="1"/>
  <c r="V11" i="1"/>
  <c r="V17" i="1"/>
  <c r="V50" i="1"/>
  <c r="V92" i="1"/>
  <c r="V104" i="1"/>
  <c r="V32" i="1"/>
  <c r="V12" i="1"/>
  <c r="V139" i="1"/>
  <c r="V56" i="1"/>
  <c r="V103" i="1"/>
  <c r="V16" i="1"/>
  <c r="V38" i="1"/>
  <c r="V73" i="1"/>
  <c r="V115" i="1"/>
  <c r="V55" i="1"/>
  <c r="V69" i="1"/>
  <c r="V111" i="1"/>
  <c r="V102" i="1"/>
  <c r="V72" i="1"/>
  <c r="V119" i="1"/>
  <c r="V7" i="1"/>
  <c r="V30" i="1"/>
  <c r="V85" i="1"/>
  <c r="V100" i="1"/>
  <c r="V18" i="1"/>
  <c r="V65" i="1"/>
  <c r="V95" i="1"/>
  <c r="V122" i="1"/>
  <c r="V118" i="1"/>
  <c r="V137" i="1"/>
  <c r="V80" i="1"/>
  <c r="V64" i="1"/>
  <c r="V59" i="1"/>
  <c r="V135" i="1"/>
  <c r="V26" i="1"/>
  <c r="V142" i="1"/>
  <c r="V126" i="1"/>
  <c r="V125" i="1"/>
  <c r="V113" i="1"/>
  <c r="V78" i="1"/>
  <c r="V42" i="1"/>
  <c r="V109" i="1"/>
  <c r="V37" i="1"/>
  <c r="A6" i="2" l="1"/>
  <c r="A9" i="2"/>
  <c r="A12" i="2"/>
  <c r="A15" i="2"/>
  <c r="A18" i="2"/>
  <c r="A21" i="2"/>
  <c r="A24" i="2"/>
  <c r="A27" i="2"/>
  <c r="A30" i="2"/>
  <c r="A33" i="2"/>
  <c r="A36" i="2"/>
  <c r="A39" i="2"/>
  <c r="A42" i="2"/>
  <c r="A45" i="2"/>
  <c r="A48" i="2"/>
  <c r="A51" i="2"/>
  <c r="A54" i="2"/>
  <c r="A57" i="2"/>
  <c r="A60" i="2"/>
  <c r="A63" i="2"/>
  <c r="A66" i="2"/>
  <c r="A69" i="2"/>
  <c r="A72" i="2"/>
  <c r="A75" i="2"/>
  <c r="A78" i="2"/>
  <c r="A81" i="2"/>
  <c r="A84" i="2"/>
  <c r="A87" i="2"/>
  <c r="A90" i="2"/>
  <c r="A93" i="2"/>
  <c r="A96" i="2"/>
  <c r="A99" i="2"/>
  <c r="A102" i="2"/>
  <c r="A105" i="2"/>
  <c r="A108" i="2"/>
  <c r="A111" i="2"/>
  <c r="A114" i="2"/>
  <c r="A117" i="2"/>
  <c r="A120" i="2"/>
  <c r="A123" i="2"/>
  <c r="A126" i="2"/>
  <c r="A129" i="2"/>
  <c r="A132" i="2"/>
  <c r="A135" i="2"/>
  <c r="A138" i="2"/>
  <c r="A141" i="2"/>
  <c r="A144" i="2"/>
  <c r="A147" i="2"/>
  <c r="A150" i="2"/>
  <c r="A153" i="2"/>
  <c r="A156" i="2"/>
  <c r="A159" i="2"/>
  <c r="A162" i="2"/>
  <c r="A165" i="2"/>
  <c r="A168" i="2"/>
  <c r="A171" i="2"/>
  <c r="A174" i="2"/>
  <c r="A177" i="2"/>
  <c r="A180" i="2"/>
  <c r="A183" i="2"/>
  <c r="A186" i="2"/>
  <c r="A189" i="2"/>
  <c r="A192" i="2"/>
  <c r="A195" i="2"/>
  <c r="A198" i="2"/>
  <c r="A201" i="2"/>
  <c r="A204" i="2"/>
  <c r="A207" i="2"/>
  <c r="A210" i="2"/>
  <c r="A213" i="2"/>
  <c r="A216" i="2"/>
  <c r="A219" i="2"/>
  <c r="A222" i="2"/>
  <c r="A225" i="2"/>
  <c r="A228" i="2"/>
  <c r="A231" i="2"/>
  <c r="A234" i="2"/>
  <c r="A237" i="2"/>
  <c r="A240" i="2"/>
  <c r="A243" i="2"/>
  <c r="A246" i="2"/>
  <c r="A249" i="2"/>
  <c r="A252" i="2"/>
  <c r="A255" i="2"/>
  <c r="A258" i="2"/>
  <c r="A261" i="2"/>
  <c r="A264" i="2"/>
  <c r="A267" i="2"/>
  <c r="A270" i="2"/>
  <c r="A273" i="2"/>
  <c r="M271" i="2" s="1"/>
  <c r="A276" i="2"/>
  <c r="A279" i="2"/>
  <c r="A282" i="2"/>
  <c r="A286" i="2"/>
  <c r="A288" i="2"/>
  <c r="A291" i="2"/>
  <c r="A294" i="2"/>
  <c r="A297" i="2"/>
  <c r="A300" i="2"/>
  <c r="A303" i="2"/>
  <c r="A306" i="2"/>
  <c r="A309" i="2"/>
  <c r="A312" i="2"/>
  <c r="A315" i="2"/>
  <c r="A318" i="2"/>
  <c r="A321" i="2"/>
  <c r="A324" i="2"/>
  <c r="A327" i="2"/>
  <c r="A330" i="2"/>
  <c r="A333" i="2"/>
  <c r="A336" i="2"/>
  <c r="A339" i="2"/>
  <c r="A342" i="2"/>
  <c r="A345" i="2"/>
  <c r="A348" i="2"/>
  <c r="A351" i="2"/>
  <c r="A354" i="2"/>
  <c r="A357" i="2"/>
  <c r="A360" i="2"/>
  <c r="A363" i="2"/>
  <c r="A366" i="2"/>
  <c r="A369" i="2"/>
  <c r="A372" i="2"/>
  <c r="A375" i="2"/>
  <c r="A378" i="2"/>
  <c r="A381" i="2"/>
  <c r="A384" i="2"/>
  <c r="A387" i="2"/>
  <c r="A390" i="2"/>
  <c r="A393" i="2"/>
  <c r="A396" i="2"/>
  <c r="A399" i="2"/>
  <c r="A402" i="2"/>
  <c r="A405" i="2"/>
  <c r="A408" i="2"/>
  <c r="A411" i="2"/>
  <c r="A414" i="2"/>
  <c r="A417" i="2"/>
  <c r="A420" i="2"/>
  <c r="A423" i="2"/>
  <c r="A426" i="2"/>
  <c r="D81" i="2"/>
  <c r="O403" i="2" l="1"/>
  <c r="I364" i="2"/>
  <c r="O364" i="2"/>
  <c r="O340" i="2"/>
  <c r="O310" i="2"/>
  <c r="E277" i="2"/>
  <c r="O277" i="2"/>
  <c r="M229" i="2"/>
  <c r="O229" i="2"/>
  <c r="F207" i="2"/>
  <c r="O205" i="2"/>
  <c r="M166" i="2"/>
  <c r="O166" i="2"/>
  <c r="O142" i="2"/>
  <c r="G103" i="2"/>
  <c r="O103" i="2"/>
  <c r="L73" i="2"/>
  <c r="O73" i="2"/>
  <c r="E49" i="2"/>
  <c r="O49" i="2"/>
  <c r="G31" i="2"/>
  <c r="O31" i="2"/>
  <c r="K10" i="2"/>
  <c r="O10" i="2"/>
  <c r="G418" i="2"/>
  <c r="O418" i="2"/>
  <c r="E409" i="2"/>
  <c r="O409" i="2"/>
  <c r="O394" i="2"/>
  <c r="O379" i="2"/>
  <c r="G370" i="2"/>
  <c r="O370" i="2"/>
  <c r="G355" i="2"/>
  <c r="O355" i="2"/>
  <c r="C347" i="2"/>
  <c r="O346" i="2"/>
  <c r="O337" i="2"/>
  <c r="O325" i="2"/>
  <c r="E307" i="2"/>
  <c r="O307" i="2"/>
  <c r="I298" i="2"/>
  <c r="O298" i="2"/>
  <c r="O289" i="2"/>
  <c r="O274" i="2"/>
  <c r="L265" i="2"/>
  <c r="O265" i="2"/>
  <c r="O256" i="2"/>
  <c r="O250" i="2"/>
  <c r="F237" i="2"/>
  <c r="O235" i="2"/>
  <c r="G226" i="2"/>
  <c r="O226" i="2"/>
  <c r="O211" i="2"/>
  <c r="O196" i="2"/>
  <c r="O181" i="2"/>
  <c r="E172" i="2"/>
  <c r="O172" i="2"/>
  <c r="M163" i="2"/>
  <c r="O163" i="2"/>
  <c r="M154" i="2"/>
  <c r="O154" i="2"/>
  <c r="G139" i="2"/>
  <c r="O139" i="2"/>
  <c r="O133" i="2"/>
  <c r="I118" i="2"/>
  <c r="O118" i="2"/>
  <c r="C86" i="2"/>
  <c r="O85" i="2"/>
  <c r="F79" i="2"/>
  <c r="O79" i="2"/>
  <c r="K64" i="2"/>
  <c r="O64" i="2"/>
  <c r="C55" i="2"/>
  <c r="O55" i="2"/>
  <c r="K46" i="2"/>
  <c r="O46" i="2"/>
  <c r="I22" i="2"/>
  <c r="O22" i="2"/>
  <c r="O388" i="2"/>
  <c r="C358" i="2"/>
  <c r="O358" i="2"/>
  <c r="J328" i="2"/>
  <c r="O328" i="2"/>
  <c r="M292" i="2"/>
  <c r="O292" i="2"/>
  <c r="O268" i="2"/>
  <c r="K220" i="2"/>
  <c r="O220" i="2"/>
  <c r="I175" i="2"/>
  <c r="O175" i="2"/>
  <c r="I148" i="2"/>
  <c r="O148" i="2"/>
  <c r="O112" i="2"/>
  <c r="E88" i="2"/>
  <c r="O88" i="2"/>
  <c r="O424" i="2"/>
  <c r="O415" i="2"/>
  <c r="O400" i="2"/>
  <c r="I391" i="2"/>
  <c r="O391" i="2"/>
  <c r="O385" i="2"/>
  <c r="D376" i="2"/>
  <c r="O376" i="2"/>
  <c r="O367" i="2"/>
  <c r="C361" i="2"/>
  <c r="O361" i="2"/>
  <c r="O352" i="2"/>
  <c r="O334" i="2"/>
  <c r="F318" i="2"/>
  <c r="O316" i="2"/>
  <c r="C305" i="2"/>
  <c r="O304" i="2"/>
  <c r="O295" i="2"/>
  <c r="O280" i="2"/>
  <c r="O262" i="2"/>
  <c r="O241" i="2"/>
  <c r="J232" i="2"/>
  <c r="O232" i="2"/>
  <c r="O217" i="2"/>
  <c r="M202" i="2"/>
  <c r="O202" i="2"/>
  <c r="O193" i="2"/>
  <c r="O187" i="2"/>
  <c r="K178" i="2"/>
  <c r="O178" i="2"/>
  <c r="O169" i="2"/>
  <c r="G145" i="2"/>
  <c r="O145" i="2"/>
  <c r="O130" i="2"/>
  <c r="I124" i="2"/>
  <c r="O124" i="2"/>
  <c r="O109" i="2"/>
  <c r="O100" i="2"/>
  <c r="M91" i="2"/>
  <c r="O91" i="2"/>
  <c r="O76" i="2"/>
  <c r="G70" i="2"/>
  <c r="O70" i="2"/>
  <c r="O37" i="2"/>
  <c r="F30" i="2"/>
  <c r="O28" i="2"/>
  <c r="O16" i="2"/>
  <c r="O7" i="2"/>
  <c r="E421" i="2"/>
  <c r="O421" i="2"/>
  <c r="M373" i="2"/>
  <c r="O373" i="2"/>
  <c r="G349" i="2"/>
  <c r="O349" i="2"/>
  <c r="F321" i="2"/>
  <c r="O319" i="2"/>
  <c r="K283" i="2"/>
  <c r="O283" i="2"/>
  <c r="O244" i="2"/>
  <c r="F214" i="2"/>
  <c r="O214" i="2"/>
  <c r="C190" i="2"/>
  <c r="O190" i="2"/>
  <c r="K157" i="2"/>
  <c r="O157" i="2"/>
  <c r="D128" i="2"/>
  <c r="O127" i="2"/>
  <c r="I94" i="2"/>
  <c r="O94" i="2"/>
  <c r="D59" i="2"/>
  <c r="O58" i="2"/>
  <c r="O40" i="2"/>
  <c r="O412" i="2"/>
  <c r="G406" i="2"/>
  <c r="O406" i="2"/>
  <c r="O397" i="2"/>
  <c r="G382" i="2"/>
  <c r="O382" i="2"/>
  <c r="I343" i="2"/>
  <c r="O343" i="2"/>
  <c r="O331" i="2"/>
  <c r="D323" i="2"/>
  <c r="O322" i="2"/>
  <c r="L313" i="2"/>
  <c r="O313" i="2"/>
  <c r="O301" i="2"/>
  <c r="G286" i="2"/>
  <c r="O286" i="2"/>
  <c r="O271" i="2"/>
  <c r="F261" i="2"/>
  <c r="O259" i="2"/>
  <c r="D254" i="2"/>
  <c r="O253" i="2"/>
  <c r="D247" i="2"/>
  <c r="O247" i="2"/>
  <c r="D240" i="2"/>
  <c r="O238" i="2"/>
  <c r="M223" i="2"/>
  <c r="O223" i="2"/>
  <c r="M208" i="2"/>
  <c r="O208" i="2"/>
  <c r="M199" i="2"/>
  <c r="O199" i="2"/>
  <c r="O184" i="2"/>
  <c r="I160" i="2"/>
  <c r="O160" i="2"/>
  <c r="O151" i="2"/>
  <c r="E136" i="2"/>
  <c r="O136" i="2"/>
  <c r="D122" i="2"/>
  <c r="O121" i="2"/>
  <c r="L115" i="2"/>
  <c r="O115" i="2"/>
  <c r="D106" i="2"/>
  <c r="O106" i="2"/>
  <c r="F99" i="2"/>
  <c r="O97" i="2"/>
  <c r="O82" i="2"/>
  <c r="O67" i="2"/>
  <c r="L61" i="2"/>
  <c r="O61" i="2"/>
  <c r="O52" i="2"/>
  <c r="O43" i="2"/>
  <c r="O34" i="2"/>
  <c r="C25" i="2"/>
  <c r="O25" i="2"/>
  <c r="O19" i="2"/>
  <c r="I13" i="2"/>
  <c r="O13" i="2"/>
  <c r="O4" i="2"/>
  <c r="K4" i="2"/>
  <c r="K22" i="2"/>
  <c r="C85" i="2"/>
  <c r="D80" i="2"/>
  <c r="G118" i="2"/>
  <c r="E55" i="2"/>
  <c r="G154" i="2"/>
  <c r="H85" i="2"/>
  <c r="E229" i="2"/>
  <c r="G73" i="2"/>
  <c r="I58" i="2"/>
  <c r="F60" i="2"/>
  <c r="F279" i="2"/>
  <c r="D214" i="2"/>
  <c r="M40" i="2"/>
  <c r="C31" i="2"/>
  <c r="M358" i="2"/>
  <c r="J421" i="2"/>
  <c r="D31" i="2"/>
  <c r="E319" i="2"/>
  <c r="G421" i="2"/>
  <c r="L214" i="2"/>
  <c r="I349" i="2"/>
  <c r="I46" i="2"/>
  <c r="F31" i="2"/>
  <c r="L49" i="2"/>
  <c r="I10" i="2"/>
  <c r="K94" i="2"/>
  <c r="M88" i="2"/>
  <c r="I166" i="2"/>
  <c r="C221" i="2"/>
  <c r="E220" i="2"/>
  <c r="D216" i="2"/>
  <c r="C40" i="2"/>
  <c r="M10" i="2"/>
  <c r="K103" i="2"/>
  <c r="M190" i="2"/>
  <c r="C320" i="2"/>
  <c r="H49" i="2"/>
  <c r="C49" i="2"/>
  <c r="K73" i="2"/>
  <c r="G94" i="2"/>
  <c r="D148" i="2"/>
  <c r="C287" i="2"/>
  <c r="F418" i="2"/>
  <c r="J253" i="2"/>
  <c r="E397" i="2"/>
  <c r="H397" i="2"/>
  <c r="I43" i="2"/>
  <c r="F43" i="2"/>
  <c r="F45" i="2"/>
  <c r="F21" i="2"/>
  <c r="F19" i="2"/>
  <c r="E364" i="2"/>
  <c r="M340" i="2"/>
  <c r="D221" i="2"/>
  <c r="M220" i="2"/>
  <c r="L175" i="2"/>
  <c r="D176" i="2"/>
  <c r="D175" i="2"/>
  <c r="K175" i="2"/>
  <c r="D33" i="2"/>
  <c r="M31" i="2"/>
  <c r="K31" i="2"/>
  <c r="H31" i="2"/>
  <c r="D32" i="2"/>
  <c r="C32" i="2"/>
  <c r="L31" i="2"/>
  <c r="E82" i="2"/>
  <c r="K82" i="2"/>
  <c r="I52" i="2"/>
  <c r="K52" i="2"/>
  <c r="M52" i="2"/>
  <c r="K34" i="2"/>
  <c r="I34" i="2"/>
  <c r="D35" i="2"/>
  <c r="E238" i="2"/>
  <c r="E328" i="2"/>
  <c r="M328" i="2"/>
  <c r="F328" i="2"/>
  <c r="D329" i="2"/>
  <c r="E244" i="2"/>
  <c r="K244" i="2"/>
  <c r="I244" i="2"/>
  <c r="F142" i="2"/>
  <c r="C142" i="2"/>
  <c r="M112" i="2"/>
  <c r="I112" i="2"/>
  <c r="L88" i="2"/>
  <c r="C88" i="2"/>
  <c r="K88" i="2"/>
  <c r="C89" i="2"/>
  <c r="K58" i="2"/>
  <c r="G58" i="2"/>
  <c r="M58" i="2"/>
  <c r="G40" i="2"/>
  <c r="E40" i="2"/>
  <c r="K40" i="2"/>
  <c r="I40" i="2"/>
  <c r="C41" i="2"/>
  <c r="C422" i="2"/>
  <c r="F15" i="2"/>
  <c r="F40" i="2"/>
  <c r="F10" i="2"/>
  <c r="F51" i="2"/>
  <c r="F42" i="2"/>
  <c r="G52" i="2"/>
  <c r="D20" i="2"/>
  <c r="I31" i="2"/>
  <c r="K61" i="2"/>
  <c r="I157" i="2"/>
  <c r="E142" i="2"/>
  <c r="K205" i="2"/>
  <c r="G244" i="2"/>
  <c r="F360" i="2"/>
  <c r="H301" i="2"/>
  <c r="D302" i="2"/>
  <c r="F69" i="2"/>
  <c r="D67" i="2"/>
  <c r="M67" i="2"/>
  <c r="L286" i="2"/>
  <c r="E403" i="2"/>
  <c r="H403" i="2"/>
  <c r="D230" i="2"/>
  <c r="F231" i="2"/>
  <c r="G214" i="2"/>
  <c r="E214" i="2"/>
  <c r="F192" i="2"/>
  <c r="K190" i="2"/>
  <c r="D191" i="2"/>
  <c r="G166" i="2"/>
  <c r="F168" i="2"/>
  <c r="K166" i="2"/>
  <c r="D149" i="2"/>
  <c r="G127" i="2"/>
  <c r="K127" i="2"/>
  <c r="M94" i="2"/>
  <c r="F96" i="2"/>
  <c r="C94" i="2"/>
  <c r="D74" i="2"/>
  <c r="I73" i="2"/>
  <c r="D73" i="2"/>
  <c r="M73" i="2"/>
  <c r="I49" i="2"/>
  <c r="G49" i="2"/>
  <c r="M49" i="2"/>
  <c r="K49" i="2"/>
  <c r="D11" i="2"/>
  <c r="L10" i="2"/>
  <c r="E10" i="2"/>
  <c r="C10" i="2"/>
  <c r="F12" i="2"/>
  <c r="D10" i="2"/>
  <c r="F288" i="2"/>
  <c r="D253" i="2"/>
  <c r="H286" i="2"/>
  <c r="F423" i="2"/>
  <c r="H214" i="2"/>
  <c r="I4" i="2"/>
  <c r="C11" i="2"/>
  <c r="D50" i="2"/>
  <c r="H10" i="2"/>
  <c r="D41" i="2"/>
  <c r="C58" i="2"/>
  <c r="G10" i="2"/>
  <c r="F33" i="2"/>
  <c r="E31" i="2"/>
  <c r="H73" i="2"/>
  <c r="F88" i="2"/>
  <c r="E94" i="2"/>
  <c r="D89" i="2"/>
  <c r="E103" i="2"/>
  <c r="F144" i="2"/>
  <c r="C157" i="2"/>
  <c r="D157" i="2"/>
  <c r="K199" i="2"/>
  <c r="L283" i="2"/>
  <c r="D359" i="2"/>
  <c r="C359" i="2"/>
  <c r="D332" i="2"/>
  <c r="K331" i="2"/>
  <c r="L301" i="2"/>
  <c r="C302" i="2"/>
  <c r="F303" i="2"/>
  <c r="F301" i="2"/>
  <c r="G247" i="2"/>
  <c r="E247" i="2"/>
  <c r="I247" i="2"/>
  <c r="D209" i="2"/>
  <c r="C208" i="2"/>
  <c r="F208" i="2"/>
  <c r="F210" i="2"/>
  <c r="D117" i="2"/>
  <c r="C115" i="2"/>
  <c r="E115" i="2"/>
  <c r="J343" i="2"/>
  <c r="D345" i="2"/>
  <c r="D343" i="2"/>
  <c r="L343" i="2"/>
  <c r="C313" i="2"/>
  <c r="K313" i="2"/>
  <c r="I271" i="2"/>
  <c r="F273" i="2"/>
  <c r="C271" i="2"/>
  <c r="L271" i="2"/>
  <c r="I253" i="2"/>
  <c r="F253" i="2"/>
  <c r="M253" i="2"/>
  <c r="G238" i="2"/>
  <c r="K238" i="2"/>
  <c r="K184" i="2"/>
  <c r="C185" i="2"/>
  <c r="D185" i="2"/>
  <c r="I184" i="2"/>
  <c r="G151" i="2"/>
  <c r="C152" i="2"/>
  <c r="C151" i="2"/>
  <c r="F123" i="2"/>
  <c r="F121" i="2"/>
  <c r="J121" i="2"/>
  <c r="C121" i="2"/>
  <c r="C98" i="2"/>
  <c r="K97" i="2"/>
  <c r="E97" i="2"/>
  <c r="I97" i="2"/>
  <c r="C97" i="2"/>
  <c r="M82" i="2"/>
  <c r="F84" i="2"/>
  <c r="C82" i="2"/>
  <c r="F61" i="2"/>
  <c r="D63" i="2"/>
  <c r="D61" i="2"/>
  <c r="M61" i="2"/>
  <c r="D62" i="2"/>
  <c r="H61" i="2"/>
  <c r="C43" i="2"/>
  <c r="C44" i="2"/>
  <c r="E43" i="2"/>
  <c r="G43" i="2"/>
  <c r="D27" i="2"/>
  <c r="L25" i="2"/>
  <c r="E25" i="2"/>
  <c r="K25" i="2"/>
  <c r="K13" i="2"/>
  <c r="M13" i="2"/>
  <c r="C254" i="2"/>
  <c r="E286" i="2"/>
  <c r="C344" i="2"/>
  <c r="F238" i="2"/>
  <c r="D14" i="2"/>
  <c r="L19" i="2"/>
  <c r="D43" i="2"/>
  <c r="F52" i="2"/>
  <c r="F27" i="2"/>
  <c r="M25" i="2"/>
  <c r="K43" i="2"/>
  <c r="J61" i="2"/>
  <c r="G82" i="2"/>
  <c r="G97" i="2"/>
  <c r="G61" i="2"/>
  <c r="F117" i="2"/>
  <c r="I121" i="2"/>
  <c r="C209" i="2"/>
  <c r="L253" i="2"/>
  <c r="H208" i="2"/>
  <c r="I313" i="2"/>
  <c r="D100" i="2"/>
  <c r="C100" i="2"/>
  <c r="G412" i="2"/>
  <c r="K412" i="2"/>
  <c r="H322" i="2"/>
  <c r="E322" i="2"/>
  <c r="F324" i="2"/>
  <c r="C259" i="2"/>
  <c r="H259" i="2"/>
  <c r="I259" i="2"/>
  <c r="F225" i="2"/>
  <c r="C223" i="2"/>
  <c r="L223" i="2"/>
  <c r="D223" i="2"/>
  <c r="F201" i="2"/>
  <c r="D199" i="2"/>
  <c r="I199" i="2"/>
  <c r="M160" i="2"/>
  <c r="F162" i="2"/>
  <c r="D161" i="2"/>
  <c r="I106" i="2"/>
  <c r="M106" i="2"/>
  <c r="D69" i="2"/>
  <c r="G67" i="2"/>
  <c r="H67" i="2"/>
  <c r="C67" i="2"/>
  <c r="E67" i="2"/>
  <c r="I67" i="2"/>
  <c r="K67" i="2"/>
  <c r="L52" i="2"/>
  <c r="D53" i="2"/>
  <c r="F36" i="2"/>
  <c r="F34" i="2"/>
  <c r="C19" i="2"/>
  <c r="D19" i="2"/>
  <c r="K19" i="2"/>
  <c r="E19" i="2"/>
  <c r="D5" i="2"/>
  <c r="M4" i="2"/>
  <c r="D255" i="2"/>
  <c r="D288" i="2"/>
  <c r="H343" i="2"/>
  <c r="C239" i="2"/>
  <c r="G4" i="2"/>
  <c r="C13" i="2"/>
  <c r="M34" i="2"/>
  <c r="C34" i="2"/>
  <c r="L43" i="2"/>
  <c r="C53" i="2"/>
  <c r="D26" i="2"/>
  <c r="H43" i="2"/>
  <c r="E52" i="2"/>
  <c r="M19" i="2"/>
  <c r="M43" i="2"/>
  <c r="C68" i="2"/>
  <c r="I82" i="2"/>
  <c r="C62" i="2"/>
  <c r="I61" i="2"/>
  <c r="L121" i="2"/>
  <c r="D116" i="2"/>
  <c r="I238" i="2"/>
  <c r="M259" i="2"/>
  <c r="M184" i="2"/>
  <c r="K247" i="2"/>
  <c r="C314" i="2"/>
  <c r="G343" i="2"/>
  <c r="K382" i="2"/>
  <c r="I427" i="2"/>
  <c r="H427" i="2"/>
  <c r="H373" i="2"/>
  <c r="D374" i="2"/>
  <c r="K373" i="2"/>
  <c r="J364" i="2"/>
  <c r="K364" i="2"/>
  <c r="D358" i="2"/>
  <c r="D360" i="2"/>
  <c r="L349" i="2"/>
  <c r="F351" i="2"/>
  <c r="C319" i="2"/>
  <c r="I310" i="2"/>
  <c r="M310" i="2"/>
  <c r="H283" i="2"/>
  <c r="I283" i="2"/>
  <c r="G277" i="2"/>
  <c r="C277" i="2"/>
  <c r="K229" i="2"/>
  <c r="H229" i="2"/>
  <c r="C214" i="2"/>
  <c r="I214" i="2"/>
  <c r="E205" i="2"/>
  <c r="D206" i="2"/>
  <c r="G175" i="2"/>
  <c r="M175" i="2"/>
  <c r="H157" i="2"/>
  <c r="G157" i="2"/>
  <c r="M157" i="2"/>
  <c r="C143" i="2"/>
  <c r="F90" i="2"/>
  <c r="D142" i="2"/>
  <c r="M148" i="2"/>
  <c r="F159" i="2"/>
  <c r="M142" i="2"/>
  <c r="H175" i="2"/>
  <c r="I190" i="2"/>
  <c r="K214" i="2"/>
  <c r="F244" i="2"/>
  <c r="H277" i="2"/>
  <c r="M205" i="2"/>
  <c r="I277" i="2"/>
  <c r="C244" i="2"/>
  <c r="K349" i="2"/>
  <c r="K319" i="2"/>
  <c r="F373" i="2"/>
  <c r="C364" i="2"/>
  <c r="C374" i="2"/>
  <c r="L403" i="2"/>
  <c r="I421" i="2"/>
  <c r="G283" i="2"/>
  <c r="F319" i="2"/>
  <c r="I358" i="2"/>
  <c r="F366" i="2"/>
  <c r="I373" i="2"/>
  <c r="L427" i="2"/>
  <c r="E427" i="2"/>
  <c r="M421" i="2"/>
  <c r="L421" i="2"/>
  <c r="I403" i="2"/>
  <c r="M403" i="2"/>
  <c r="C373" i="2"/>
  <c r="J373" i="2"/>
  <c r="E373" i="2"/>
  <c r="H364" i="2"/>
  <c r="C365" i="2"/>
  <c r="G364" i="2"/>
  <c r="F364" i="2"/>
  <c r="F358" i="2"/>
  <c r="G358" i="2"/>
  <c r="L358" i="2"/>
  <c r="D350" i="2"/>
  <c r="C349" i="2"/>
  <c r="I340" i="2"/>
  <c r="E340" i="2"/>
  <c r="I328" i="2"/>
  <c r="D321" i="2"/>
  <c r="D320" i="2"/>
  <c r="L319" i="2"/>
  <c r="I292" i="2"/>
  <c r="F283" i="2"/>
  <c r="J283" i="2"/>
  <c r="D285" i="2"/>
  <c r="D283" i="2"/>
  <c r="M283" i="2"/>
  <c r="D284" i="2"/>
  <c r="D277" i="2"/>
  <c r="K277" i="2"/>
  <c r="M277" i="2"/>
  <c r="L277" i="2"/>
  <c r="J244" i="2"/>
  <c r="F246" i="2"/>
  <c r="I229" i="2"/>
  <c r="C230" i="2"/>
  <c r="C229" i="2"/>
  <c r="J220" i="2"/>
  <c r="L220" i="2"/>
  <c r="G220" i="2"/>
  <c r="I220" i="2"/>
  <c r="F220" i="2"/>
  <c r="D215" i="2"/>
  <c r="F216" i="2"/>
  <c r="C206" i="2"/>
  <c r="C205" i="2"/>
  <c r="D190" i="2"/>
  <c r="G190" i="2"/>
  <c r="E190" i="2"/>
  <c r="F177" i="2"/>
  <c r="C175" i="2"/>
  <c r="E166" i="2"/>
  <c r="D167" i="2"/>
  <c r="E157" i="2"/>
  <c r="L157" i="2"/>
  <c r="D158" i="2"/>
  <c r="E148" i="2"/>
  <c r="J148" i="2"/>
  <c r="I142" i="2"/>
  <c r="K142" i="2"/>
  <c r="H142" i="2"/>
  <c r="C128" i="2"/>
  <c r="C127" i="2"/>
  <c r="F129" i="2"/>
  <c r="C103" i="2"/>
  <c r="I103" i="2"/>
  <c r="F94" i="2"/>
  <c r="D95" i="2"/>
  <c r="I88" i="2"/>
  <c r="G88" i="2"/>
  <c r="H88" i="2"/>
  <c r="C74" i="2"/>
  <c r="C73" i="2"/>
  <c r="F75" i="2"/>
  <c r="E73" i="2"/>
  <c r="M226" i="2"/>
  <c r="E385" i="2"/>
  <c r="I385" i="2"/>
  <c r="G385" i="2"/>
  <c r="C353" i="2"/>
  <c r="D353" i="2"/>
  <c r="F352" i="2"/>
  <c r="E352" i="2"/>
  <c r="D354" i="2"/>
  <c r="M352" i="2"/>
  <c r="J280" i="2"/>
  <c r="M280" i="2"/>
  <c r="I280" i="2"/>
  <c r="D234" i="2"/>
  <c r="K232" i="2"/>
  <c r="M232" i="2"/>
  <c r="D233" i="2"/>
  <c r="L232" i="2"/>
  <c r="D232" i="2"/>
  <c r="G232" i="2"/>
  <c r="H232" i="2"/>
  <c r="E232" i="2"/>
  <c r="C233" i="2"/>
  <c r="C178" i="2"/>
  <c r="M178" i="2"/>
  <c r="F180" i="2"/>
  <c r="I178" i="2"/>
  <c r="D179" i="2"/>
  <c r="G178" i="2"/>
  <c r="E178" i="2"/>
  <c r="D131" i="2"/>
  <c r="H130" i="2"/>
  <c r="I130" i="2"/>
  <c r="F130" i="2"/>
  <c r="J130" i="2"/>
  <c r="M130" i="2"/>
  <c r="F132" i="2"/>
  <c r="D130" i="2"/>
  <c r="C131" i="2"/>
  <c r="E130" i="2"/>
  <c r="H76" i="2"/>
  <c r="G76" i="2"/>
  <c r="C76" i="2"/>
  <c r="F78" i="2"/>
  <c r="M76" i="2"/>
  <c r="D77" i="2"/>
  <c r="M16" i="2"/>
  <c r="K16" i="2"/>
  <c r="E16" i="2"/>
  <c r="G16" i="2"/>
  <c r="L16" i="2"/>
  <c r="I16" i="2"/>
  <c r="D17" i="2"/>
  <c r="H16" i="2"/>
  <c r="F18" i="2"/>
  <c r="I232" i="2"/>
  <c r="K415" i="2"/>
  <c r="E415" i="2"/>
  <c r="L415" i="2"/>
  <c r="D393" i="2"/>
  <c r="M391" i="2"/>
  <c r="E391" i="2"/>
  <c r="L391" i="2"/>
  <c r="H391" i="2"/>
  <c r="I367" i="2"/>
  <c r="K367" i="2"/>
  <c r="D368" i="2"/>
  <c r="E367" i="2"/>
  <c r="F334" i="2"/>
  <c r="I334" i="2"/>
  <c r="K334" i="2"/>
  <c r="G334" i="2"/>
  <c r="L334" i="2"/>
  <c r="C334" i="2"/>
  <c r="E334" i="2"/>
  <c r="J334" i="2"/>
  <c r="D334" i="2"/>
  <c r="H334" i="2"/>
  <c r="D336" i="2"/>
  <c r="M304" i="2"/>
  <c r="I304" i="2"/>
  <c r="H304" i="2"/>
  <c r="G304" i="2"/>
  <c r="D305" i="2"/>
  <c r="C304" i="2"/>
  <c r="D304" i="2"/>
  <c r="E262" i="2"/>
  <c r="H262" i="2"/>
  <c r="L217" i="2"/>
  <c r="C218" i="2"/>
  <c r="M217" i="2"/>
  <c r="K217" i="2"/>
  <c r="D218" i="2"/>
  <c r="G217" i="2"/>
  <c r="E217" i="2"/>
  <c r="F219" i="2"/>
  <c r="I217" i="2"/>
  <c r="H217" i="2"/>
  <c r="C194" i="2"/>
  <c r="I193" i="2"/>
  <c r="G193" i="2"/>
  <c r="M193" i="2"/>
  <c r="K193" i="2"/>
  <c r="C193" i="2"/>
  <c r="D194" i="2"/>
  <c r="H193" i="2"/>
  <c r="E193" i="2"/>
  <c r="F195" i="2"/>
  <c r="L169" i="2"/>
  <c r="F171" i="2"/>
  <c r="C169" i="2"/>
  <c r="M169" i="2"/>
  <c r="H169" i="2"/>
  <c r="D170" i="2"/>
  <c r="I169" i="2"/>
  <c r="D169" i="2"/>
  <c r="K169" i="2"/>
  <c r="G169" i="2"/>
  <c r="F109" i="2"/>
  <c r="D111" i="2"/>
  <c r="D109" i="2"/>
  <c r="I109" i="2"/>
  <c r="G109" i="2"/>
  <c r="H109" i="2"/>
  <c r="M109" i="2"/>
  <c r="K109" i="2"/>
  <c r="C110" i="2"/>
  <c r="J109" i="2"/>
  <c r="C109" i="2"/>
  <c r="L109" i="2"/>
  <c r="D110" i="2"/>
  <c r="F111" i="2"/>
  <c r="E109" i="2"/>
  <c r="H91" i="2"/>
  <c r="G91" i="2"/>
  <c r="E91" i="2"/>
  <c r="K91" i="2"/>
  <c r="I91" i="2"/>
  <c r="C91" i="2"/>
  <c r="D92" i="2"/>
  <c r="F93" i="2"/>
  <c r="L37" i="2"/>
  <c r="E37" i="2"/>
  <c r="C37" i="2"/>
  <c r="F39" i="2"/>
  <c r="I37" i="2"/>
  <c r="K37" i="2"/>
  <c r="M37" i="2"/>
  <c r="D38" i="2"/>
  <c r="H37" i="2"/>
  <c r="C7" i="2"/>
  <c r="F9" i="2"/>
  <c r="K7" i="2"/>
  <c r="M7" i="2"/>
  <c r="C8" i="2"/>
  <c r="D8" i="2"/>
  <c r="F7" i="2"/>
  <c r="E7" i="2"/>
  <c r="L304" i="2"/>
  <c r="G37" i="2"/>
  <c r="D306" i="2"/>
  <c r="C29" i="2"/>
  <c r="C16" i="2"/>
  <c r="G7" i="2"/>
  <c r="F232" i="2"/>
  <c r="D352" i="2"/>
  <c r="D425" i="2"/>
  <c r="K424" i="2"/>
  <c r="G424" i="2"/>
  <c r="G400" i="2"/>
  <c r="D401" i="2"/>
  <c r="K400" i="2"/>
  <c r="C376" i="2"/>
  <c r="L376" i="2"/>
  <c r="E376" i="2"/>
  <c r="G376" i="2"/>
  <c r="D377" i="2"/>
  <c r="F376" i="2"/>
  <c r="J376" i="2"/>
  <c r="M376" i="2"/>
  <c r="M361" i="2"/>
  <c r="E361" i="2"/>
  <c r="F361" i="2"/>
  <c r="L361" i="2"/>
  <c r="G361" i="2"/>
  <c r="J361" i="2"/>
  <c r="D361" i="2"/>
  <c r="J316" i="2"/>
  <c r="I316" i="2"/>
  <c r="E316" i="2"/>
  <c r="D318" i="2"/>
  <c r="G316" i="2"/>
  <c r="H316" i="2"/>
  <c r="F295" i="2"/>
  <c r="H295" i="2"/>
  <c r="G295" i="2"/>
  <c r="E295" i="2"/>
  <c r="D297" i="2"/>
  <c r="I295" i="2"/>
  <c r="C295" i="2"/>
  <c r="K295" i="2"/>
  <c r="D242" i="2"/>
  <c r="H241" i="2"/>
  <c r="C242" i="2"/>
  <c r="E241" i="2"/>
  <c r="C241" i="2"/>
  <c r="F243" i="2"/>
  <c r="K241" i="2"/>
  <c r="I241" i="2"/>
  <c r="M241" i="2"/>
  <c r="C202" i="2"/>
  <c r="F204" i="2"/>
  <c r="G202" i="2"/>
  <c r="E202" i="2"/>
  <c r="L202" i="2"/>
  <c r="K202" i="2"/>
  <c r="D202" i="2"/>
  <c r="D203" i="2"/>
  <c r="H202" i="2"/>
  <c r="I202" i="2"/>
  <c r="I187" i="2"/>
  <c r="G187" i="2"/>
  <c r="C187" i="2"/>
  <c r="E187" i="2"/>
  <c r="K187" i="2"/>
  <c r="L187" i="2"/>
  <c r="D188" i="2"/>
  <c r="F189" i="2"/>
  <c r="M187" i="2"/>
  <c r="D146" i="2"/>
  <c r="C145" i="2"/>
  <c r="F147" i="2"/>
  <c r="L145" i="2"/>
  <c r="J145" i="2"/>
  <c r="K145" i="2"/>
  <c r="F145" i="2"/>
  <c r="E145" i="2"/>
  <c r="C146" i="2"/>
  <c r="I145" i="2"/>
  <c r="D124" i="2"/>
  <c r="E124" i="2"/>
  <c r="M124" i="2"/>
  <c r="D125" i="2"/>
  <c r="J124" i="2"/>
  <c r="L100" i="2"/>
  <c r="M100" i="2"/>
  <c r="K100" i="2"/>
  <c r="H100" i="2"/>
  <c r="J100" i="2"/>
  <c r="E100" i="2"/>
  <c r="G100" i="2"/>
  <c r="I100" i="2"/>
  <c r="D101" i="2"/>
  <c r="C101" i="2"/>
  <c r="F100" i="2"/>
  <c r="D102" i="2"/>
  <c r="F102" i="2"/>
  <c r="L70" i="2"/>
  <c r="J70" i="2"/>
  <c r="K70" i="2"/>
  <c r="C70" i="2"/>
  <c r="M70" i="2"/>
  <c r="F72" i="2"/>
  <c r="I70" i="2"/>
  <c r="D71" i="2"/>
  <c r="D30" i="2"/>
  <c r="K28" i="2"/>
  <c r="I28" i="2"/>
  <c r="C28" i="2"/>
  <c r="E28" i="2"/>
  <c r="F28" i="2"/>
  <c r="G28" i="2"/>
  <c r="M28" i="2"/>
  <c r="D29" i="2"/>
  <c r="I7" i="2"/>
  <c r="D363" i="2"/>
  <c r="D204" i="2"/>
  <c r="D335" i="2"/>
  <c r="I76" i="2"/>
  <c r="K76" i="2"/>
  <c r="K130" i="2"/>
  <c r="D187" i="2"/>
  <c r="C217" i="2"/>
  <c r="G241" i="2"/>
  <c r="F412" i="2"/>
  <c r="H412" i="2"/>
  <c r="E412" i="2"/>
  <c r="C413" i="2"/>
  <c r="D414" i="2"/>
  <c r="J412" i="2"/>
  <c r="D413" i="2"/>
  <c r="F414" i="2"/>
  <c r="D406" i="2"/>
  <c r="E406" i="2"/>
  <c r="F406" i="2"/>
  <c r="D407" i="2"/>
  <c r="F408" i="2"/>
  <c r="K406" i="2"/>
  <c r="D399" i="2"/>
  <c r="K397" i="2"/>
  <c r="F397" i="2"/>
  <c r="J397" i="2"/>
  <c r="D397" i="2"/>
  <c r="L397" i="2"/>
  <c r="M397" i="2"/>
  <c r="F399" i="2"/>
  <c r="I397" i="2"/>
  <c r="E382" i="2"/>
  <c r="C383" i="2"/>
  <c r="J382" i="2"/>
  <c r="I382" i="2"/>
  <c r="D382" i="2"/>
  <c r="H382" i="2"/>
  <c r="C382" i="2"/>
  <c r="D383" i="2"/>
  <c r="C343" i="2"/>
  <c r="F345" i="2"/>
  <c r="F343" i="2"/>
  <c r="K343" i="2"/>
  <c r="E343" i="2"/>
  <c r="D344" i="2"/>
  <c r="M343" i="2"/>
  <c r="I331" i="2"/>
  <c r="C331" i="2"/>
  <c r="F333" i="2"/>
  <c r="C332" i="2"/>
  <c r="G331" i="2"/>
  <c r="C322" i="2"/>
  <c r="D324" i="2"/>
  <c r="K322" i="2"/>
  <c r="C323" i="2"/>
  <c r="I322" i="2"/>
  <c r="J322" i="2"/>
  <c r="M322" i="2"/>
  <c r="F322" i="2"/>
  <c r="D322" i="2"/>
  <c r="H313" i="2"/>
  <c r="F313" i="2"/>
  <c r="E313" i="2"/>
  <c r="G313" i="2"/>
  <c r="D314" i="2"/>
  <c r="D315" i="2"/>
  <c r="J313" i="2"/>
  <c r="F315" i="2"/>
  <c r="E301" i="2"/>
  <c r="M301" i="2"/>
  <c r="D301" i="2"/>
  <c r="G301" i="2"/>
  <c r="I301" i="2"/>
  <c r="D303" i="2"/>
  <c r="C301" i="2"/>
  <c r="K301" i="2"/>
  <c r="F286" i="2"/>
  <c r="D286" i="2"/>
  <c r="M286" i="2"/>
  <c r="I286" i="2"/>
  <c r="D271" i="2"/>
  <c r="F271" i="2"/>
  <c r="D273" i="2"/>
  <c r="K271" i="2"/>
  <c r="D272" i="2"/>
  <c r="E271" i="2"/>
  <c r="H271" i="2"/>
  <c r="G271" i="2"/>
  <c r="D259" i="2"/>
  <c r="D260" i="2"/>
  <c r="K259" i="2"/>
  <c r="E259" i="2"/>
  <c r="G259" i="2"/>
  <c r="L259" i="2"/>
  <c r="F255" i="2"/>
  <c r="C253" i="2"/>
  <c r="K253" i="2"/>
  <c r="E253" i="2"/>
  <c r="H253" i="2"/>
  <c r="G253" i="2"/>
  <c r="F247" i="2"/>
  <c r="J247" i="2"/>
  <c r="D249" i="2"/>
  <c r="D248" i="2"/>
  <c r="M247" i="2"/>
  <c r="F249" i="2"/>
  <c r="C247" i="2"/>
  <c r="L247" i="2"/>
  <c r="L238" i="2"/>
  <c r="J238" i="2"/>
  <c r="D238" i="2"/>
  <c r="D239" i="2"/>
  <c r="M238" i="2"/>
  <c r="C238" i="2"/>
  <c r="F240" i="2"/>
  <c r="H238" i="2"/>
  <c r="D225" i="2"/>
  <c r="F223" i="2"/>
  <c r="J223" i="2"/>
  <c r="D224" i="2"/>
  <c r="E223" i="2"/>
  <c r="G223" i="2"/>
  <c r="I223" i="2"/>
  <c r="K223" i="2"/>
  <c r="D208" i="2"/>
  <c r="D210" i="2"/>
  <c r="L208" i="2"/>
  <c r="G208" i="2"/>
  <c r="E208" i="2"/>
  <c r="K208" i="2"/>
  <c r="I208" i="2"/>
  <c r="H199" i="2"/>
  <c r="D201" i="2"/>
  <c r="J199" i="2"/>
  <c r="D200" i="2"/>
  <c r="C199" i="2"/>
  <c r="E199" i="2"/>
  <c r="G199" i="2"/>
  <c r="L199" i="2"/>
  <c r="J184" i="2"/>
  <c r="D184" i="2"/>
  <c r="L184" i="2"/>
  <c r="C184" i="2"/>
  <c r="F186" i="2"/>
  <c r="H184" i="2"/>
  <c r="F184" i="2"/>
  <c r="G184" i="2"/>
  <c r="E184" i="2"/>
  <c r="L160" i="2"/>
  <c r="F160" i="2"/>
  <c r="C160" i="2"/>
  <c r="E160" i="2"/>
  <c r="K160" i="2"/>
  <c r="G160" i="2"/>
  <c r="H151" i="2"/>
  <c r="J151" i="2"/>
  <c r="D153" i="2"/>
  <c r="K151" i="2"/>
  <c r="F138" i="2"/>
  <c r="D136" i="2"/>
  <c r="C136" i="2"/>
  <c r="I136" i="2"/>
  <c r="D137" i="2"/>
  <c r="M136" i="2"/>
  <c r="D121" i="2"/>
  <c r="E121" i="2"/>
  <c r="G121" i="2"/>
  <c r="C122" i="2"/>
  <c r="K121" i="2"/>
  <c r="F115" i="2"/>
  <c r="D115" i="2"/>
  <c r="I115" i="2"/>
  <c r="G115" i="2"/>
  <c r="C116" i="2"/>
  <c r="J115" i="2"/>
  <c r="H115" i="2"/>
  <c r="M115" i="2"/>
  <c r="K115" i="2"/>
  <c r="L106" i="2"/>
  <c r="D107" i="2"/>
  <c r="H106" i="2"/>
  <c r="F106" i="2"/>
  <c r="C106" i="2"/>
  <c r="K106" i="2"/>
  <c r="K286" i="2"/>
  <c r="F97" i="2"/>
  <c r="L97" i="2"/>
  <c r="D99" i="2"/>
  <c r="J82" i="2"/>
  <c r="H82" i="2"/>
  <c r="C83" i="2"/>
  <c r="D82" i="2"/>
  <c r="J43" i="2"/>
  <c r="D45" i="2"/>
  <c r="C35" i="2"/>
  <c r="D34" i="2"/>
  <c r="J34" i="2"/>
  <c r="D36" i="2"/>
  <c r="D21" i="2"/>
  <c r="J19" i="2"/>
  <c r="F13" i="2"/>
  <c r="L13" i="2"/>
  <c r="E4" i="2"/>
  <c r="J4" i="2"/>
  <c r="F4" i="2"/>
  <c r="D4" i="2"/>
  <c r="H4" i="2"/>
  <c r="L4" i="2"/>
  <c r="C4" i="2"/>
  <c r="F6" i="2"/>
  <c r="E13" i="2"/>
  <c r="G13" i="2"/>
  <c r="H25" i="2"/>
  <c r="E34" i="2"/>
  <c r="G34" i="2"/>
  <c r="C20" i="2"/>
  <c r="G25" i="2"/>
  <c r="I25" i="2"/>
  <c r="H19" i="2"/>
  <c r="F54" i="2"/>
  <c r="C52" i="2"/>
  <c r="G19" i="2"/>
  <c r="I19" i="2"/>
  <c r="D44" i="2"/>
  <c r="D83" i="2"/>
  <c r="H97" i="2"/>
  <c r="L67" i="2"/>
  <c r="D68" i="2"/>
  <c r="M97" i="2"/>
  <c r="D98" i="2"/>
  <c r="E61" i="2"/>
  <c r="F63" i="2"/>
  <c r="C61" i="2"/>
  <c r="C26" i="2"/>
  <c r="H205" i="2"/>
  <c r="M214" i="2"/>
  <c r="C245" i="2"/>
  <c r="G205" i="2"/>
  <c r="I205" i="2"/>
  <c r="H220" i="2"/>
  <c r="G229" i="2"/>
  <c r="H244" i="2"/>
  <c r="F222" i="2"/>
  <c r="C220" i="2"/>
  <c r="M244" i="2"/>
  <c r="D245" i="2"/>
  <c r="L244" i="2"/>
  <c r="D278" i="2"/>
  <c r="F285" i="2"/>
  <c r="C283" i="2"/>
  <c r="E283" i="2"/>
  <c r="F297" i="2"/>
  <c r="M295" i="2"/>
  <c r="D295" i="2"/>
  <c r="M316" i="2"/>
  <c r="J319" i="2"/>
  <c r="D328" i="2"/>
  <c r="F349" i="2"/>
  <c r="J295" i="2"/>
  <c r="K328" i="2"/>
  <c r="C284" i="2"/>
  <c r="G319" i="2"/>
  <c r="L364" i="2"/>
  <c r="K352" i="2"/>
  <c r="H358" i="2"/>
  <c r="K358" i="2"/>
  <c r="D365" i="2"/>
  <c r="K361" i="2"/>
  <c r="M367" i="2"/>
  <c r="F375" i="2"/>
  <c r="L385" i="2"/>
  <c r="H421" i="2"/>
  <c r="I361" i="2"/>
  <c r="D373" i="2"/>
  <c r="K376" i="2"/>
  <c r="M385" i="2"/>
  <c r="I415" i="2"/>
  <c r="F426" i="2"/>
  <c r="D290" i="2"/>
  <c r="F174" i="2"/>
  <c r="E337" i="2"/>
  <c r="F337" i="2"/>
  <c r="D237" i="2"/>
  <c r="C235" i="2"/>
  <c r="J211" i="2"/>
  <c r="K211" i="2"/>
  <c r="E181" i="2"/>
  <c r="H181" i="2"/>
  <c r="D164" i="2"/>
  <c r="G163" i="2"/>
  <c r="C134" i="2"/>
  <c r="G265" i="2"/>
  <c r="M265" i="2"/>
  <c r="L196" i="2"/>
  <c r="E196" i="2"/>
  <c r="C266" i="2"/>
  <c r="F57" i="2"/>
  <c r="I64" i="2"/>
  <c r="H55" i="2"/>
  <c r="H163" i="2"/>
  <c r="L211" i="2"/>
  <c r="D227" i="2"/>
  <c r="L235" i="2"/>
  <c r="E235" i="2"/>
  <c r="L289" i="2"/>
  <c r="K337" i="2"/>
  <c r="D346" i="2"/>
  <c r="C197" i="2"/>
  <c r="E346" i="2"/>
  <c r="G196" i="2"/>
  <c r="M211" i="2"/>
  <c r="F87" i="2"/>
  <c r="M79" i="2"/>
  <c r="G133" i="2"/>
  <c r="D182" i="2"/>
  <c r="L307" i="2"/>
  <c r="D402" i="2"/>
  <c r="J400" i="2"/>
  <c r="C392" i="2"/>
  <c r="F391" i="2"/>
  <c r="F354" i="2"/>
  <c r="C352" i="2"/>
  <c r="C335" i="2"/>
  <c r="F336" i="2"/>
  <c r="F202" i="2"/>
  <c r="J202" i="2"/>
  <c r="D195" i="2"/>
  <c r="J193" i="2"/>
  <c r="F234" i="2"/>
  <c r="C232" i="2"/>
  <c r="D296" i="2"/>
  <c r="L295" i="2"/>
  <c r="M334" i="2"/>
  <c r="C296" i="2"/>
  <c r="H352" i="2"/>
  <c r="J352" i="2"/>
  <c r="I352" i="2"/>
  <c r="H385" i="2"/>
  <c r="H415" i="2"/>
  <c r="G352" i="2"/>
  <c r="F378" i="2"/>
  <c r="F402" i="2"/>
  <c r="M415" i="2"/>
  <c r="D392" i="2"/>
  <c r="C410" i="2"/>
  <c r="C409" i="2"/>
  <c r="F409" i="2"/>
  <c r="G409" i="2"/>
  <c r="D409" i="2"/>
  <c r="D411" i="2"/>
  <c r="J409" i="2"/>
  <c r="D410" i="2"/>
  <c r="H409" i="2"/>
  <c r="M409" i="2"/>
  <c r="I409" i="2"/>
  <c r="F381" i="2"/>
  <c r="D379" i="2"/>
  <c r="H379" i="2"/>
  <c r="G379" i="2"/>
  <c r="D381" i="2"/>
  <c r="K379" i="2"/>
  <c r="E379" i="2"/>
  <c r="F379" i="2"/>
  <c r="D380" i="2"/>
  <c r="I379" i="2"/>
  <c r="J379" i="2"/>
  <c r="M379" i="2"/>
  <c r="I355" i="2"/>
  <c r="F357" i="2"/>
  <c r="J355" i="2"/>
  <c r="L355" i="2"/>
  <c r="D356" i="2"/>
  <c r="F355" i="2"/>
  <c r="E355" i="2"/>
  <c r="K355" i="2"/>
  <c r="C355" i="2"/>
  <c r="M325" i="2"/>
  <c r="C326" i="2"/>
  <c r="K325" i="2"/>
  <c r="F325" i="2"/>
  <c r="C325" i="2"/>
  <c r="F327" i="2"/>
  <c r="G298" i="2"/>
  <c r="E298" i="2"/>
  <c r="F300" i="2"/>
  <c r="F298" i="2"/>
  <c r="H298" i="2"/>
  <c r="J298" i="2"/>
  <c r="D299" i="2"/>
  <c r="C298" i="2"/>
  <c r="K298" i="2"/>
  <c r="C299" i="2"/>
  <c r="D298" i="2"/>
  <c r="M298" i="2"/>
  <c r="H274" i="2"/>
  <c r="D275" i="2"/>
  <c r="F274" i="2"/>
  <c r="D274" i="2"/>
  <c r="K274" i="2"/>
  <c r="J274" i="2"/>
  <c r="E274" i="2"/>
  <c r="I274" i="2"/>
  <c r="C256" i="2"/>
  <c r="L256" i="2"/>
  <c r="D256" i="2"/>
  <c r="I256" i="2"/>
  <c r="M256" i="2"/>
  <c r="H256" i="2"/>
  <c r="E256" i="2"/>
  <c r="F154" i="2"/>
  <c r="C154" i="2"/>
  <c r="D154" i="2"/>
  <c r="C155" i="2"/>
  <c r="H154" i="2"/>
  <c r="L154" i="2"/>
  <c r="D141" i="2"/>
  <c r="M139" i="2"/>
  <c r="D135" i="2"/>
  <c r="J133" i="2"/>
  <c r="H133" i="2"/>
  <c r="E133" i="2"/>
  <c r="D120" i="2"/>
  <c r="H118" i="2"/>
  <c r="K118" i="2"/>
  <c r="E118" i="2"/>
  <c r="F120" i="2"/>
  <c r="C118" i="2"/>
  <c r="C119" i="2"/>
  <c r="F118" i="2"/>
  <c r="J85" i="2"/>
  <c r="D87" i="2"/>
  <c r="L85" i="2"/>
  <c r="F85" i="2"/>
  <c r="D85" i="2"/>
  <c r="D66" i="2"/>
  <c r="F64" i="2"/>
  <c r="L64" i="2"/>
  <c r="D57" i="2"/>
  <c r="J55" i="2"/>
  <c r="F46" i="2"/>
  <c r="D48" i="2"/>
  <c r="D46" i="2"/>
  <c r="H46" i="2"/>
  <c r="L46" i="2"/>
  <c r="C47" i="2"/>
  <c r="J46" i="2"/>
  <c r="J22" i="2"/>
  <c r="L22" i="2"/>
  <c r="C23" i="2"/>
  <c r="D22" i="2"/>
  <c r="F22" i="2"/>
  <c r="H22" i="2"/>
  <c r="L118" i="2"/>
  <c r="F211" i="2"/>
  <c r="D267" i="2"/>
  <c r="H418" i="2"/>
  <c r="E22" i="2"/>
  <c r="G22" i="2"/>
  <c r="E46" i="2"/>
  <c r="G46" i="2"/>
  <c r="M64" i="2"/>
  <c r="F55" i="2"/>
  <c r="D65" i="2"/>
  <c r="D56" i="2"/>
  <c r="M85" i="2"/>
  <c r="D86" i="2"/>
  <c r="I79" i="2"/>
  <c r="K79" i="2"/>
  <c r="M118" i="2"/>
  <c r="E139" i="2"/>
  <c r="K154" i="2"/>
  <c r="G172" i="2"/>
  <c r="F141" i="2"/>
  <c r="C139" i="2"/>
  <c r="K163" i="2"/>
  <c r="F135" i="2"/>
  <c r="C133" i="2"/>
  <c r="L163" i="2"/>
  <c r="I226" i="2"/>
  <c r="K226" i="2"/>
  <c r="J181" i="2"/>
  <c r="H196" i="2"/>
  <c r="K181" i="2"/>
  <c r="M181" i="2"/>
  <c r="F198" i="2"/>
  <c r="C196" i="2"/>
  <c r="G211" i="2"/>
  <c r="I211" i="2"/>
  <c r="D236" i="2"/>
  <c r="M274" i="2"/>
  <c r="G289" i="2"/>
  <c r="D289" i="2"/>
  <c r="D307" i="2"/>
  <c r="C337" i="2"/>
  <c r="C308" i="2"/>
  <c r="D418" i="2"/>
  <c r="J418" i="2"/>
  <c r="C418" i="2"/>
  <c r="E418" i="2"/>
  <c r="F420" i="2"/>
  <c r="D419" i="2"/>
  <c r="K418" i="2"/>
  <c r="F348" i="2"/>
  <c r="D348" i="2"/>
  <c r="K346" i="2"/>
  <c r="I346" i="2"/>
  <c r="H346" i="2"/>
  <c r="J346" i="2"/>
  <c r="L172" i="2"/>
  <c r="F172" i="2"/>
  <c r="D174" i="2"/>
  <c r="D172" i="2"/>
  <c r="C173" i="2"/>
  <c r="H172" i="2"/>
  <c r="J172" i="2"/>
  <c r="C172" i="2"/>
  <c r="C22" i="2"/>
  <c r="D55" i="2"/>
  <c r="I85" i="2"/>
  <c r="K85" i="2"/>
  <c r="E79" i="2"/>
  <c r="G79" i="2"/>
  <c r="D133" i="2"/>
  <c r="J139" i="2"/>
  <c r="D155" i="2"/>
  <c r="K172" i="2"/>
  <c r="F133" i="2"/>
  <c r="D140" i="2"/>
  <c r="E154" i="2"/>
  <c r="I172" i="2"/>
  <c r="D134" i="2"/>
  <c r="E226" i="2"/>
  <c r="D183" i="2"/>
  <c r="E265" i="2"/>
  <c r="D181" i="2"/>
  <c r="G181" i="2"/>
  <c r="I181" i="2"/>
  <c r="M196" i="2"/>
  <c r="D197" i="2"/>
  <c r="C182" i="2"/>
  <c r="F213" i="2"/>
  <c r="C211" i="2"/>
  <c r="E211" i="2"/>
  <c r="K235" i="2"/>
  <c r="M235" i="2"/>
  <c r="D308" i="2"/>
  <c r="I337" i="2"/>
  <c r="D326" i="2"/>
  <c r="C346" i="2"/>
  <c r="D24" i="2"/>
  <c r="G394" i="2"/>
  <c r="I394" i="2"/>
  <c r="C395" i="2"/>
  <c r="M394" i="2"/>
  <c r="D395" i="2"/>
  <c r="D372" i="2"/>
  <c r="H370" i="2"/>
  <c r="M370" i="2"/>
  <c r="D370" i="2"/>
  <c r="I370" i="2"/>
  <c r="E370" i="2"/>
  <c r="F370" i="2"/>
  <c r="K370" i="2"/>
  <c r="J370" i="2"/>
  <c r="C371" i="2"/>
  <c r="C370" i="2"/>
  <c r="F372" i="2"/>
  <c r="M337" i="2"/>
  <c r="H337" i="2"/>
  <c r="G337" i="2"/>
  <c r="L337" i="2"/>
  <c r="J337" i="2"/>
  <c r="C338" i="2"/>
  <c r="D338" i="2"/>
  <c r="J307" i="2"/>
  <c r="F307" i="2"/>
  <c r="D309" i="2"/>
  <c r="C307" i="2"/>
  <c r="F309" i="2"/>
  <c r="I307" i="2"/>
  <c r="H307" i="2"/>
  <c r="K307" i="2"/>
  <c r="J289" i="2"/>
  <c r="E289" i="2"/>
  <c r="C289" i="2"/>
  <c r="F291" i="2"/>
  <c r="H289" i="2"/>
  <c r="M289" i="2"/>
  <c r="K289" i="2"/>
  <c r="F267" i="2"/>
  <c r="C265" i="2"/>
  <c r="K265" i="2"/>
  <c r="F250" i="2"/>
  <c r="I250" i="2"/>
  <c r="L250" i="2"/>
  <c r="M250" i="2"/>
  <c r="E250" i="2"/>
  <c r="F252" i="2"/>
  <c r="H250" i="2"/>
  <c r="F226" i="2"/>
  <c r="H226" i="2"/>
  <c r="C227" i="2"/>
  <c r="D198" i="2"/>
  <c r="D196" i="2"/>
  <c r="J196" i="2"/>
  <c r="J163" i="2"/>
  <c r="D165" i="2"/>
  <c r="E163" i="2"/>
  <c r="C164" i="2"/>
  <c r="D119" i="2"/>
  <c r="C380" i="2"/>
  <c r="D213" i="2"/>
  <c r="M418" i="2"/>
  <c r="F289" i="2"/>
  <c r="F24" i="2"/>
  <c r="F48" i="2"/>
  <c r="C46" i="2"/>
  <c r="C56" i="2"/>
  <c r="C64" i="2"/>
  <c r="F66" i="2"/>
  <c r="K55" i="2"/>
  <c r="M55" i="2"/>
  <c r="D118" i="2"/>
  <c r="J118" i="2"/>
  <c r="F265" i="2"/>
  <c r="C419" i="2"/>
  <c r="C290" i="2"/>
  <c r="M22" i="2"/>
  <c r="D23" i="2"/>
  <c r="M46" i="2"/>
  <c r="D47" i="2"/>
  <c r="L55" i="2"/>
  <c r="G64" i="2"/>
  <c r="G55" i="2"/>
  <c r="I55" i="2"/>
  <c r="E85" i="2"/>
  <c r="G85" i="2"/>
  <c r="F81" i="2"/>
  <c r="C79" i="2"/>
  <c r="I133" i="2"/>
  <c r="F156" i="2"/>
  <c r="I163" i="2"/>
  <c r="D173" i="2"/>
  <c r="L133" i="2"/>
  <c r="K139" i="2"/>
  <c r="I154" i="2"/>
  <c r="C163" i="2"/>
  <c r="F165" i="2"/>
  <c r="M172" i="2"/>
  <c r="K133" i="2"/>
  <c r="D163" i="2"/>
  <c r="F196" i="2"/>
  <c r="D211" i="2"/>
  <c r="F228" i="2"/>
  <c r="C226" i="2"/>
  <c r="D235" i="2"/>
  <c r="H265" i="2"/>
  <c r="I265" i="2"/>
  <c r="F183" i="2"/>
  <c r="C181" i="2"/>
  <c r="I196" i="2"/>
  <c r="K196" i="2"/>
  <c r="D212" i="2"/>
  <c r="G235" i="2"/>
  <c r="I235" i="2"/>
  <c r="D266" i="2"/>
  <c r="I289" i="2"/>
  <c r="G307" i="2"/>
  <c r="F339" i="2"/>
  <c r="D291" i="2"/>
  <c r="M307" i="2"/>
  <c r="L325" i="2"/>
  <c r="G325" i="2"/>
  <c r="D347" i="2"/>
  <c r="M346" i="2"/>
  <c r="D371" i="2"/>
  <c r="L409" i="2"/>
  <c r="L370" i="2"/>
  <c r="H406" i="2"/>
  <c r="D333" i="2"/>
  <c r="M313" i="2"/>
  <c r="K427" i="2"/>
  <c r="D428" i="2"/>
  <c r="F427" i="2"/>
  <c r="F421" i="2"/>
  <c r="D423" i="2"/>
  <c r="D422" i="2"/>
  <c r="F405" i="2"/>
  <c r="K403" i="2"/>
  <c r="F403" i="2"/>
  <c r="D389" i="2"/>
  <c r="J388" i="2"/>
  <c r="D390" i="2"/>
  <c r="D375" i="2"/>
  <c r="G373" i="2"/>
  <c r="D342" i="2"/>
  <c r="F340" i="2"/>
  <c r="C328" i="2"/>
  <c r="D330" i="2"/>
  <c r="H328" i="2"/>
  <c r="E310" i="2"/>
  <c r="F312" i="2"/>
  <c r="J310" i="2"/>
  <c r="C292" i="2"/>
  <c r="F294" i="2"/>
  <c r="K292" i="2"/>
  <c r="D292" i="2"/>
  <c r="I268" i="2"/>
  <c r="M268" i="2"/>
  <c r="D268" i="2"/>
  <c r="H268" i="2"/>
  <c r="D229" i="2"/>
  <c r="L229" i="2"/>
  <c r="F229" i="2"/>
  <c r="L205" i="2"/>
  <c r="F205" i="2"/>
  <c r="D207" i="2"/>
  <c r="J175" i="2"/>
  <c r="E175" i="2"/>
  <c r="L166" i="2"/>
  <c r="D166" i="2"/>
  <c r="J166" i="2"/>
  <c r="H166" i="2"/>
  <c r="C148" i="2"/>
  <c r="G148" i="2"/>
  <c r="D144" i="2"/>
  <c r="L142" i="2"/>
  <c r="G142" i="2"/>
  <c r="L127" i="2"/>
  <c r="I127" i="2"/>
  <c r="F127" i="2"/>
  <c r="C112" i="2"/>
  <c r="F112" i="2"/>
  <c r="M103" i="2"/>
  <c r="J88" i="2"/>
  <c r="D88" i="2"/>
  <c r="D90" i="2"/>
  <c r="D58" i="2"/>
  <c r="L58" i="2"/>
  <c r="F49" i="2"/>
  <c r="J49" i="2"/>
  <c r="D12" i="2"/>
  <c r="J10" i="2"/>
  <c r="H58" i="2"/>
  <c r="D150" i="2"/>
  <c r="C341" i="2"/>
  <c r="E292" i="2"/>
  <c r="D427" i="2"/>
  <c r="C166" i="2"/>
  <c r="D112" i="2"/>
  <c r="D60" i="2"/>
  <c r="J31" i="2"/>
  <c r="K421" i="2"/>
  <c r="D152" i="2"/>
  <c r="J97" i="2"/>
  <c r="J286" i="2"/>
  <c r="C107" i="2"/>
  <c r="D186" i="2"/>
  <c r="J406" i="2"/>
  <c r="M406" i="2"/>
  <c r="D398" i="2"/>
  <c r="L412" i="2"/>
  <c r="D6" i="2"/>
  <c r="D97" i="2"/>
  <c r="D138" i="2"/>
  <c r="J208" i="2"/>
  <c r="M151" i="2"/>
  <c r="C5" i="2"/>
  <c r="I412" i="2"/>
  <c r="C412" i="2"/>
  <c r="M412" i="2"/>
  <c r="D412" i="2"/>
  <c r="L406" i="2"/>
  <c r="D408" i="2"/>
  <c r="C406" i="2"/>
  <c r="C397" i="2"/>
  <c r="C398" i="2"/>
  <c r="G397" i="2"/>
  <c r="D384" i="2"/>
  <c r="L382" i="2"/>
  <c r="F384" i="2"/>
  <c r="F382" i="2"/>
  <c r="C286" i="2"/>
  <c r="D287" i="2"/>
  <c r="D261" i="2"/>
  <c r="C260" i="2"/>
  <c r="C248" i="2"/>
  <c r="H247" i="2"/>
  <c r="C224" i="2"/>
  <c r="H223" i="2"/>
  <c r="F199" i="2"/>
  <c r="C200" i="2"/>
  <c r="D160" i="2"/>
  <c r="J160" i="2"/>
  <c r="C161" i="2"/>
  <c r="H160" i="2"/>
  <c r="E151" i="2"/>
  <c r="F153" i="2"/>
  <c r="F136" i="2"/>
  <c r="H136" i="2"/>
  <c r="C137" i="2"/>
  <c r="K136" i="2"/>
  <c r="J136" i="2"/>
  <c r="M121" i="2"/>
  <c r="H121" i="2"/>
  <c r="J106" i="2"/>
  <c r="G106" i="2"/>
  <c r="E106" i="2"/>
  <c r="F108" i="2"/>
  <c r="F82" i="2"/>
  <c r="L82" i="2"/>
  <c r="D84" i="2"/>
  <c r="J67" i="2"/>
  <c r="F67" i="2"/>
  <c r="H52" i="2"/>
  <c r="D54" i="2"/>
  <c r="H34" i="2"/>
  <c r="L34" i="2"/>
  <c r="D25" i="2"/>
  <c r="F25" i="2"/>
  <c r="H13" i="2"/>
  <c r="D15" i="2"/>
  <c r="C14" i="2"/>
  <c r="D13" i="2"/>
  <c r="D420" i="2"/>
  <c r="D258" i="2"/>
  <c r="J73" i="2"/>
  <c r="J157" i="2"/>
  <c r="K148" i="2"/>
  <c r="D168" i="2"/>
  <c r="L268" i="2"/>
  <c r="D127" i="2"/>
  <c r="F150" i="2"/>
  <c r="E268" i="2"/>
  <c r="D177" i="2"/>
  <c r="D143" i="2"/>
  <c r="C421" i="2"/>
  <c r="J229" i="2"/>
  <c r="F292" i="2"/>
  <c r="H292" i="2"/>
  <c r="J403" i="2"/>
  <c r="J340" i="2"/>
  <c r="D403" i="2"/>
  <c r="D222" i="2"/>
  <c r="L310" i="2"/>
  <c r="H310" i="2"/>
  <c r="D114" i="2"/>
  <c r="C113" i="2"/>
  <c r="G328" i="2"/>
  <c r="D129" i="2"/>
  <c r="F157" i="2"/>
  <c r="C149" i="2"/>
  <c r="C176" i="2"/>
  <c r="D205" i="2"/>
  <c r="F175" i="2"/>
  <c r="J142" i="2"/>
  <c r="C340" i="2"/>
  <c r="L373" i="2"/>
  <c r="G403" i="2"/>
  <c r="D421" i="2"/>
  <c r="D231" i="2"/>
  <c r="J292" i="2"/>
  <c r="G427" i="2"/>
  <c r="D220" i="2"/>
  <c r="F310" i="2"/>
  <c r="G112" i="2"/>
  <c r="L190" i="2"/>
  <c r="C158" i="2"/>
  <c r="J190" i="2"/>
  <c r="J427" i="2"/>
  <c r="C427" i="2"/>
  <c r="D404" i="2"/>
  <c r="D405" i="2"/>
  <c r="C403" i="2"/>
  <c r="C404" i="2"/>
  <c r="D388" i="2"/>
  <c r="F388" i="2"/>
  <c r="G388" i="2"/>
  <c r="I388" i="2"/>
  <c r="L388" i="2"/>
  <c r="K388" i="2"/>
  <c r="C389" i="2"/>
  <c r="D364" i="2"/>
  <c r="M364" i="2"/>
  <c r="E358" i="2"/>
  <c r="J358" i="2"/>
  <c r="J349" i="2"/>
  <c r="C350" i="2"/>
  <c r="E349" i="2"/>
  <c r="H349" i="2"/>
  <c r="L340" i="2"/>
  <c r="D340" i="2"/>
  <c r="K340" i="2"/>
  <c r="G340" i="2"/>
  <c r="H340" i="2"/>
  <c r="D341" i="2"/>
  <c r="C329" i="2"/>
  <c r="F330" i="2"/>
  <c r="L328" i="2"/>
  <c r="I319" i="2"/>
  <c r="D319" i="2"/>
  <c r="D312" i="2"/>
  <c r="C311" i="2"/>
  <c r="D311" i="2"/>
  <c r="G310" i="2"/>
  <c r="C310" i="2"/>
  <c r="D310" i="2"/>
  <c r="K310" i="2"/>
  <c r="D294" i="2"/>
  <c r="G292" i="2"/>
  <c r="C293" i="2"/>
  <c r="D293" i="2"/>
  <c r="L292" i="2"/>
  <c r="F277" i="2"/>
  <c r="D279" i="2"/>
  <c r="J277" i="2"/>
  <c r="K268" i="2"/>
  <c r="C269" i="2"/>
  <c r="F270" i="2"/>
  <c r="D246" i="2"/>
  <c r="D244" i="2"/>
  <c r="J214" i="2"/>
  <c r="C215" i="2"/>
  <c r="F166" i="2"/>
  <c r="C167" i="2"/>
  <c r="H127" i="2"/>
  <c r="J127" i="2"/>
  <c r="E112" i="2"/>
  <c r="F114" i="2"/>
  <c r="D113" i="2"/>
  <c r="L112" i="2"/>
  <c r="H112" i="2"/>
  <c r="K112" i="2"/>
  <c r="J112" i="2"/>
  <c r="J103" i="2"/>
  <c r="C104" i="2"/>
  <c r="D103" i="2"/>
  <c r="D94" i="2"/>
  <c r="C95" i="2"/>
  <c r="D96" i="2"/>
  <c r="E58" i="2"/>
  <c r="J58" i="2"/>
  <c r="F58" i="2"/>
  <c r="C50" i="2"/>
  <c r="D51" i="2"/>
  <c r="D49" i="2"/>
  <c r="D40" i="2"/>
  <c r="D42" i="2"/>
  <c r="L40" i="2"/>
  <c r="J40" i="2"/>
  <c r="H40" i="2"/>
  <c r="H211" i="2"/>
  <c r="J250" i="2"/>
  <c r="C80" i="2"/>
  <c r="H394" i="2"/>
  <c r="L298" i="2"/>
  <c r="C356" i="2"/>
  <c r="H139" i="2"/>
  <c r="I139" i="2"/>
  <c r="F163" i="2"/>
  <c r="D252" i="2"/>
  <c r="G250" i="2"/>
  <c r="I325" i="2"/>
  <c r="L226" i="2"/>
  <c r="H355" i="2"/>
  <c r="C275" i="2"/>
  <c r="C251" i="2"/>
  <c r="F411" i="2"/>
  <c r="K409" i="2"/>
  <c r="C236" i="2"/>
  <c r="F256" i="2"/>
  <c r="L274" i="2"/>
  <c r="J325" i="2"/>
  <c r="I418" i="2"/>
  <c r="M133" i="2"/>
  <c r="C212" i="2"/>
  <c r="D250" i="2"/>
  <c r="H325" i="2"/>
  <c r="L418" i="2"/>
  <c r="D300" i="2"/>
  <c r="D394" i="2"/>
  <c r="L394" i="2"/>
  <c r="E394" i="2"/>
  <c r="F396" i="2"/>
  <c r="K394" i="2"/>
  <c r="C394" i="2"/>
  <c r="L379" i="2"/>
  <c r="C379" i="2"/>
  <c r="M355" i="2"/>
  <c r="D355" i="2"/>
  <c r="D357" i="2"/>
  <c r="G346" i="2"/>
  <c r="L346" i="2"/>
  <c r="F346" i="2"/>
  <c r="D337" i="2"/>
  <c r="D339" i="2"/>
  <c r="E325" i="2"/>
  <c r="D327" i="2"/>
  <c r="D325" i="2"/>
  <c r="C274" i="2"/>
  <c r="F276" i="2"/>
  <c r="D276" i="2"/>
  <c r="G274" i="2"/>
  <c r="D265" i="2"/>
  <c r="J265" i="2"/>
  <c r="K256" i="2"/>
  <c r="D257" i="2"/>
  <c r="C257" i="2"/>
  <c r="J256" i="2"/>
  <c r="G256" i="2"/>
  <c r="F258" i="2"/>
  <c r="K250" i="2"/>
  <c r="D251" i="2"/>
  <c r="C250" i="2"/>
  <c r="F235" i="2"/>
  <c r="H235" i="2"/>
  <c r="J235" i="2"/>
  <c r="D228" i="2"/>
  <c r="J226" i="2"/>
  <c r="D226" i="2"/>
  <c r="F181" i="2"/>
  <c r="L181" i="2"/>
  <c r="J154" i="2"/>
  <c r="D156" i="2"/>
  <c r="D139" i="2"/>
  <c r="L139" i="2"/>
  <c r="C140" i="2"/>
  <c r="F139" i="2"/>
  <c r="J79" i="2"/>
  <c r="H79" i="2"/>
  <c r="D79" i="2"/>
  <c r="L79" i="2"/>
  <c r="E64" i="2"/>
  <c r="J64" i="2"/>
  <c r="C65" i="2"/>
  <c r="H64" i="2"/>
  <c r="D64" i="2"/>
  <c r="D424" i="2"/>
  <c r="D426" i="2"/>
  <c r="F424" i="2"/>
  <c r="M424" i="2"/>
  <c r="F415" i="2"/>
  <c r="D416" i="2"/>
  <c r="C385" i="2"/>
  <c r="D385" i="2"/>
  <c r="J385" i="2"/>
  <c r="D387" i="2"/>
  <c r="F387" i="2"/>
  <c r="I376" i="2"/>
  <c r="D378" i="2"/>
  <c r="H376" i="2"/>
  <c r="C377" i="2"/>
  <c r="C368" i="2"/>
  <c r="F369" i="2"/>
  <c r="H361" i="2"/>
  <c r="D362" i="2"/>
  <c r="C317" i="2"/>
  <c r="D316" i="2"/>
  <c r="L316" i="2"/>
  <c r="C316" i="2"/>
  <c r="J304" i="2"/>
  <c r="E304" i="2"/>
  <c r="E280" i="2"/>
  <c r="D282" i="2"/>
  <c r="L280" i="2"/>
  <c r="H280" i="2"/>
  <c r="C280" i="2"/>
  <c r="C281" i="2"/>
  <c r="G262" i="2"/>
  <c r="F262" i="2"/>
  <c r="K262" i="2"/>
  <c r="F264" i="2"/>
  <c r="D262" i="2"/>
  <c r="C262" i="2"/>
  <c r="D264" i="2"/>
  <c r="J262" i="2"/>
  <c r="D241" i="2"/>
  <c r="J241" i="2"/>
  <c r="F241" i="2"/>
  <c r="D243" i="2"/>
  <c r="F217" i="2"/>
  <c r="J217" i="2"/>
  <c r="D217" i="2"/>
  <c r="D219" i="2"/>
  <c r="F187" i="2"/>
  <c r="D189" i="2"/>
  <c r="J187" i="2"/>
  <c r="H187" i="2"/>
  <c r="C188" i="2"/>
  <c r="C179" i="2"/>
  <c r="D178" i="2"/>
  <c r="E169" i="2"/>
  <c r="D171" i="2"/>
  <c r="F169" i="2"/>
  <c r="J169" i="2"/>
  <c r="D145" i="2"/>
  <c r="H145" i="2"/>
  <c r="C130" i="2"/>
  <c r="D132" i="2"/>
  <c r="F124" i="2"/>
  <c r="G124" i="2"/>
  <c r="K124" i="2"/>
  <c r="H124" i="2"/>
  <c r="C124" i="2"/>
  <c r="C92" i="2"/>
  <c r="J91" i="2"/>
  <c r="F91" i="2"/>
  <c r="J76" i="2"/>
  <c r="C77" i="2"/>
  <c r="C71" i="2"/>
  <c r="E70" i="2"/>
  <c r="F70" i="2"/>
  <c r="D72" i="2"/>
  <c r="C38" i="2"/>
  <c r="D37" i="2"/>
  <c r="F37" i="2"/>
  <c r="D28" i="2"/>
  <c r="H28" i="2"/>
  <c r="J28" i="2"/>
  <c r="L28" i="2"/>
  <c r="D18" i="2"/>
  <c r="C17" i="2"/>
  <c r="D16" i="2"/>
  <c r="L7" i="2"/>
  <c r="D7" i="2"/>
  <c r="J7" i="2"/>
  <c r="J37" i="2"/>
  <c r="H70" i="2"/>
  <c r="L124" i="2"/>
  <c r="F178" i="2"/>
  <c r="L262" i="2"/>
  <c r="D281" i="2"/>
  <c r="D317" i="2"/>
  <c r="D386" i="2"/>
  <c r="L76" i="2"/>
  <c r="L91" i="2"/>
  <c r="J178" i="2"/>
  <c r="C203" i="2"/>
  <c r="I262" i="2"/>
  <c r="D193" i="2"/>
  <c r="J424" i="2"/>
  <c r="C415" i="2"/>
  <c r="D369" i="2"/>
  <c r="F367" i="2"/>
  <c r="E400" i="2"/>
  <c r="C391" i="2"/>
  <c r="G391" i="2"/>
  <c r="D391" i="2"/>
  <c r="G130" i="2"/>
  <c r="D93" i="2"/>
  <c r="F417" i="2"/>
  <c r="F16" i="2"/>
  <c r="D126" i="2"/>
  <c r="J367" i="2"/>
  <c r="D9" i="2"/>
  <c r="F126" i="2"/>
  <c r="M145" i="2"/>
  <c r="F304" i="2"/>
  <c r="C362" i="2"/>
  <c r="D76" i="2"/>
  <c r="D91" i="2"/>
  <c r="D180" i="2"/>
  <c r="M262" i="2"/>
  <c r="F280" i="2"/>
  <c r="F316" i="2"/>
  <c r="L193" i="2"/>
  <c r="D400" i="2"/>
  <c r="E424" i="2"/>
  <c r="D415" i="2"/>
  <c r="L367" i="2"/>
  <c r="C367" i="2"/>
  <c r="L400" i="2"/>
  <c r="C400" i="2"/>
  <c r="K391" i="2"/>
  <c r="F393" i="2"/>
  <c r="L352" i="2"/>
  <c r="F306" i="2"/>
  <c r="H7" i="2"/>
  <c r="F76" i="2"/>
  <c r="F282" i="2"/>
  <c r="J16" i="2"/>
  <c r="L130" i="2"/>
  <c r="D70" i="2"/>
  <c r="L241" i="2"/>
  <c r="D280" i="2"/>
  <c r="K304" i="2"/>
  <c r="F363" i="2"/>
  <c r="E76" i="2"/>
  <c r="K280" i="2"/>
  <c r="K316" i="2"/>
  <c r="H178" i="2"/>
  <c r="F193" i="2"/>
  <c r="D367" i="2"/>
  <c r="C401" i="2"/>
  <c r="C424" i="2"/>
  <c r="H367" i="2"/>
  <c r="H400" i="2"/>
  <c r="D417" i="2"/>
  <c r="L424" i="2"/>
  <c r="G367" i="2"/>
  <c r="F400" i="2"/>
  <c r="J391" i="2"/>
  <c r="L178" i="2"/>
  <c r="D39" i="2"/>
  <c r="G280" i="2"/>
  <c r="H424" i="2"/>
  <c r="C407" i="2"/>
  <c r="I406" i="2"/>
  <c r="F331" i="2"/>
  <c r="D331" i="2"/>
  <c r="J271" i="2"/>
  <c r="C272" i="2"/>
  <c r="M388" i="2"/>
  <c r="C388" i="2"/>
  <c r="F390" i="2"/>
  <c r="E388" i="2"/>
  <c r="D349" i="2"/>
  <c r="M349" i="2"/>
  <c r="J268" i="2"/>
  <c r="C268" i="2"/>
  <c r="H190" i="2"/>
  <c r="C191" i="2"/>
  <c r="D192" i="2"/>
  <c r="F148" i="2"/>
  <c r="L148" i="2"/>
  <c r="F103" i="2"/>
  <c r="F105" i="2"/>
  <c r="H94" i="2"/>
  <c r="J94" i="2"/>
  <c r="H331" i="2"/>
  <c r="D313" i="2"/>
  <c r="J301" i="2"/>
  <c r="M331" i="2"/>
  <c r="J259" i="2"/>
  <c r="G136" i="2"/>
  <c r="J25" i="2"/>
  <c r="J13" i="2"/>
  <c r="D123" i="2"/>
  <c r="I424" i="2"/>
  <c r="C425" i="2"/>
  <c r="G415" i="2"/>
  <c r="C416" i="2"/>
  <c r="J415" i="2"/>
  <c r="I400" i="2"/>
  <c r="M400" i="2"/>
  <c r="C386" i="2"/>
  <c r="F385" i="2"/>
  <c r="K385" i="2"/>
  <c r="C263" i="2"/>
  <c r="D263" i="2"/>
  <c r="C170" i="2"/>
  <c r="F151" i="2"/>
  <c r="D52" i="2"/>
  <c r="D147" i="2"/>
  <c r="L136" i="2"/>
  <c r="J52" i="2"/>
  <c r="I151" i="2"/>
  <c r="E331" i="2"/>
  <c r="M382" i="2"/>
  <c r="F259" i="2"/>
  <c r="D162" i="2"/>
  <c r="L322" i="2"/>
  <c r="D108" i="2"/>
  <c r="L331" i="2"/>
  <c r="D78" i="2"/>
  <c r="C125" i="2"/>
  <c r="D151" i="2"/>
  <c r="L151" i="2"/>
  <c r="D159" i="2"/>
  <c r="H103" i="2"/>
  <c r="H148" i="2"/>
  <c r="L103" i="2"/>
  <c r="F268" i="2"/>
  <c r="D269" i="2"/>
  <c r="C59" i="2"/>
  <c r="C278" i="2"/>
  <c r="J205" i="2"/>
  <c r="M127" i="2"/>
  <c r="D351" i="2"/>
  <c r="D366" i="2"/>
  <c r="F342" i="2"/>
  <c r="D104" i="2"/>
  <c r="D105" i="2"/>
  <c r="F73" i="2"/>
  <c r="E127" i="2"/>
  <c r="F190" i="2"/>
  <c r="D270" i="2"/>
  <c r="G268" i="2"/>
  <c r="D75" i="2"/>
  <c r="L94" i="2"/>
  <c r="H319" i="2"/>
  <c r="F394" i="2"/>
  <c r="J394" i="2"/>
  <c r="H388" i="2"/>
  <c r="G322" i="2"/>
  <c r="J331" i="2"/>
  <c r="D396" i="2"/>
  <c r="C428" i="2"/>
  <c r="M319" i="2"/>
</calcChain>
</file>

<file path=xl/sharedStrings.xml><?xml version="1.0" encoding="utf-8"?>
<sst xmlns="http://schemas.openxmlformats.org/spreadsheetml/2006/main" count="2603" uniqueCount="1278">
  <si>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</si>
  <si>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</si>
  <si>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</si>
  <si>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</si>
  <si>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</si>
  <si>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</si>
  <si>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</si>
  <si>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</si>
  <si>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</si>
  <si>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</si>
  <si>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</si>
  <si>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</si>
  <si>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</si>
  <si>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</si>
  <si>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</si>
  <si>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</si>
  <si>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</si>
  <si>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</si>
  <si>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</si>
  <si>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</si>
  <si>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Bankovní účet</t>
  </si>
  <si>
    <t>od</t>
  </si>
  <si>
    <t>do</t>
  </si>
  <si>
    <t>návrh</t>
  </si>
  <si>
    <t>Název akce/projektu</t>
  </si>
  <si>
    <t>Celkové předpokládané výdaje realizované akce/projektu</t>
  </si>
  <si>
    <t>Termín akce/ realizace projektu
OD - DO</t>
  </si>
  <si>
    <t>Popis akce/projektu</t>
  </si>
  <si>
    <t>Účel použití dotace na akci/projekt/konkrétní účel</t>
  </si>
  <si>
    <t>1</t>
  </si>
  <si>
    <t>Město Úsov</t>
  </si>
  <si>
    <t>nám. Míru 86</t>
  </si>
  <si>
    <t>Úsov</t>
  </si>
  <si>
    <t>78973</t>
  </si>
  <si>
    <t>Šumperk</t>
  </si>
  <si>
    <t>Obec, městská část hlavního města Prahy</t>
  </si>
  <si>
    <t>00303500</t>
  </si>
  <si>
    <t>Rekonsrukce VO v Úsově etapa II.</t>
  </si>
  <si>
    <t>Celková rekonstrukce VO v Úsově etapa II.</t>
  </si>
  <si>
    <t>nákup el. materiálu (vedení), sloupy, montáž a demontáž a pokládku vedení.</t>
  </si>
  <si>
    <t>3/2021</t>
  </si>
  <si>
    <t>12/2021</t>
  </si>
  <si>
    <t>3</t>
  </si>
  <si>
    <t>Obec Huzová</t>
  </si>
  <si>
    <t>Huzová 131</t>
  </si>
  <si>
    <t>Huzová</t>
  </si>
  <si>
    <t>79351</t>
  </si>
  <si>
    <t>Olomouc</t>
  </si>
  <si>
    <t>00296040</t>
  </si>
  <si>
    <t>Parkovací stání pro obytné domy v obci Huzová</t>
  </si>
  <si>
    <t>Cílem projektu  realizace parkovacích míst pro obytné domy. Jedná se o realizaci 6 kolmých parkovacích míst pro osobní vozidla. v obci Huzová na par. 239/1 dále 26 kolmých parkovacích míst na parc. 239/1, 239/2 a 3254/1.</t>
  </si>
  <si>
    <t>parkovací stání pro obytné domy v obci Huzová</t>
  </si>
  <si>
    <t>1/2021</t>
  </si>
  <si>
    <t>4</t>
  </si>
  <si>
    <t>Obec Postřelmůvek</t>
  </si>
  <si>
    <t>Postřelmůvek 73</t>
  </si>
  <si>
    <t>Zábřeh</t>
  </si>
  <si>
    <t>789 01</t>
  </si>
  <si>
    <t>00635961</t>
  </si>
  <si>
    <t>Oprava kaple sv. Michala v Postřelmůvku</t>
  </si>
  <si>
    <t>Oprava obvodového pláště obecní budovy: nátěr krytiny střešní konstrukce, sanace obvodových stěn ocelovými táhly, výměna výplní stavebních otvorů (okna+dveře), nová probarvená fasáda, úprava odvodnění spodní stavby, instalace nových fasádních hodin.</t>
  </si>
  <si>
    <t>lokální opravy vnější fasádní omítky, zpevnění kleneb nad okenními otvory, srovnání obvodových stěn, plošnou úpravu stěn probarvenou silikonovou omítkou.</t>
  </si>
  <si>
    <t>6</t>
  </si>
  <si>
    <t>Obec Jindřichov</t>
  </si>
  <si>
    <t>Jindřichov 78</t>
  </si>
  <si>
    <t>Jindřichov</t>
  </si>
  <si>
    <t>78823</t>
  </si>
  <si>
    <t>00302741</t>
  </si>
  <si>
    <t>Zpevněné plochy u bytových domů - Jindřichov</t>
  </si>
  <si>
    <t>stavební práce spojené s akcí "Zpevněné plochy u bytových domů Jindřichov".</t>
  </si>
  <si>
    <t>7</t>
  </si>
  <si>
    <t>Obec Oldřichov</t>
  </si>
  <si>
    <t>Oldřichovice 17</t>
  </si>
  <si>
    <t>Oldřichov</t>
  </si>
  <si>
    <t>75111</t>
  </si>
  <si>
    <t>Přerov</t>
  </si>
  <si>
    <t>00636428</t>
  </si>
  <si>
    <t>Komunikace v obci Oldřichov - 2. etapa</t>
  </si>
  <si>
    <t>V rámci akce dojde k rekonstrukci místní komunikace v obci Oldřichov, bude se jednat o 2. etapu.</t>
  </si>
  <si>
    <t>rekonstrukci místní komunikace - 2. etapa.</t>
  </si>
  <si>
    <t>8</t>
  </si>
  <si>
    <t>Obec Slatinky</t>
  </si>
  <si>
    <t>Slatinky 111</t>
  </si>
  <si>
    <t>Slatinky</t>
  </si>
  <si>
    <t>78342</t>
  </si>
  <si>
    <t>Prostějov</t>
  </si>
  <si>
    <t>00288764</t>
  </si>
  <si>
    <t>Slatinky – Oprava povrchu místní komunikace</t>
  </si>
  <si>
    <t>Rekonstrukce povrchu vozovky místní komunikace MK 1c/Jižní</t>
  </si>
  <si>
    <t>Slatinky – Oprava povrchu místní komunikace.</t>
  </si>
  <si>
    <t>9</t>
  </si>
  <si>
    <t>Obec Loučka</t>
  </si>
  <si>
    <t>Loučka 76</t>
  </si>
  <si>
    <t>Loučka</t>
  </si>
  <si>
    <t>78322</t>
  </si>
  <si>
    <t>00576247</t>
  </si>
  <si>
    <t>Revitalizace parku a zelených ploch obce Loučka</t>
  </si>
  <si>
    <t>Jedná se o obnovu zeleně v obci Loučka, která má omezené prostory vzhledem k velikosti obce.</t>
  </si>
  <si>
    <t>srovnání terénu, výsadbu nových stromů, keřů, trvalek</t>
  </si>
  <si>
    <t>10</t>
  </si>
  <si>
    <t>Obec Újezd</t>
  </si>
  <si>
    <t>Újezd 83</t>
  </si>
  <si>
    <t>Újezd</t>
  </si>
  <si>
    <t>78396</t>
  </si>
  <si>
    <t>00299618</t>
  </si>
  <si>
    <t>Oprava místní komunikace v obci Újezd</t>
  </si>
  <si>
    <t>Jedná se o místní komunikaci v obci Újezd, která vede k novým rodinným domům o délce 124 m.</t>
  </si>
  <si>
    <t>úpravu místní komunikace - zemní práce, komunikace pozemní, trubní vedení, ostatní konstrukce a práce.</t>
  </si>
  <si>
    <t>11</t>
  </si>
  <si>
    <t>Obec Žákovice</t>
  </si>
  <si>
    <t>Žákovice 100</t>
  </si>
  <si>
    <t>Žákovice</t>
  </si>
  <si>
    <t>75354</t>
  </si>
  <si>
    <t>00600890</t>
  </si>
  <si>
    <t>Oprava místní komunikace k výletišti v obci Žákovice</t>
  </si>
  <si>
    <t>Předmětem projektu je oprava místní komunikace vedoucí k výletišti v obci Žákovice.</t>
  </si>
  <si>
    <t>stavební práce a dodávky potřebné k opravě místní komunikace vedoucí k výletišti v obci Žákovice.</t>
  </si>
  <si>
    <t>13</t>
  </si>
  <si>
    <t>Obec Pavlov</t>
  </si>
  <si>
    <t>Pavlov 42</t>
  </si>
  <si>
    <t>Pavlov</t>
  </si>
  <si>
    <t>78985</t>
  </si>
  <si>
    <t>00303135</t>
  </si>
  <si>
    <t>Modernizace budovy obecního úřadu Pavlov</t>
  </si>
  <si>
    <t>Jedná se o rekonstrukci obecního úřadu v obci Pavlov u Mohelnice, která je v původním stavu z počátku 70. let.</t>
  </si>
  <si>
    <t>modernizaci objektu obecního úřadu.</t>
  </si>
  <si>
    <t>14</t>
  </si>
  <si>
    <t>Obec Bystrovany</t>
  </si>
  <si>
    <t>Šrámkova 115/9</t>
  </si>
  <si>
    <t>Bystrovany</t>
  </si>
  <si>
    <t>77900</t>
  </si>
  <si>
    <t>48770078</t>
  </si>
  <si>
    <t>Rekonstrukce mostu přes náhon v Bystrovanech</t>
  </si>
  <si>
    <t>rekonstrukci mostu.</t>
  </si>
  <si>
    <t>15</t>
  </si>
  <si>
    <t>Obec Město Libavá</t>
  </si>
  <si>
    <t>Berounská 41</t>
  </si>
  <si>
    <t>Město Libavá</t>
  </si>
  <si>
    <t>78307</t>
  </si>
  <si>
    <t>04498704</t>
  </si>
  <si>
    <t>Údržbové práce stávajícího parkoviště vnitrobloku ulice Domašovká</t>
  </si>
  <si>
    <t>Jedná se o rekonstrukci a úpravu vnitrobloku ulice Domašovská obec Město Libavá</t>
  </si>
  <si>
    <t>údržbové práce stávajícího parkoviště vnitrobloku ul. Domašovská.</t>
  </si>
  <si>
    <t>17</t>
  </si>
  <si>
    <t>Obec Řídeč</t>
  </si>
  <si>
    <t>Řídeč 276</t>
  </si>
  <si>
    <t>Řídeč</t>
  </si>
  <si>
    <t>78501</t>
  </si>
  <si>
    <t>60799692</t>
  </si>
  <si>
    <t>Oprava místní komunikace v obci Řídeč - větev 1</t>
  </si>
  <si>
    <t>Předmětem předkládaného projektu je oprava místní komunikace na parcele č.  565/3 v blízkosti budovy obecního úřadu a místního hostince.</t>
  </si>
  <si>
    <t>opravu místní komunikace v obci Řídeč - větev 1.</t>
  </si>
  <si>
    <t>7/2021</t>
  </si>
  <si>
    <t>10/2021</t>
  </si>
  <si>
    <t>18</t>
  </si>
  <si>
    <t>Obec Samotišky</t>
  </si>
  <si>
    <t>Vybíralova 4/8</t>
  </si>
  <si>
    <t>Samotišky</t>
  </si>
  <si>
    <t>48769967</t>
  </si>
  <si>
    <t>Oprava OÚ - II. etapa - oprava oplechování věžičky MŠ</t>
  </si>
  <si>
    <t>Budova obecního úřadu a souvisejících dvorních budov jsou v havarijním stavu. V I. etapě oprav jsme vyměnili krytinu OÚ ve II. etapě nahradíme oplechování věžičky MŠ - vedlejší dvorní budově.</t>
  </si>
  <si>
    <t>náklady na demontáž stávajícího oplechování, odvoz a likvidace rumiska, ošetření stávající výdřevy včetně poškozených dřevěných částí, oplechování včetně kopule, hrotnice, okének a říms, oplechování napojení střechy na věž.</t>
  </si>
  <si>
    <t>19</t>
  </si>
  <si>
    <t>Obec Jestřebí</t>
  </si>
  <si>
    <t>Jestřebí 47</t>
  </si>
  <si>
    <t>Jestřebí</t>
  </si>
  <si>
    <t>78901</t>
  </si>
  <si>
    <t>00302732</t>
  </si>
  <si>
    <t>Parkoviště u hřbitova a parkovací stání obec Jestřebí</t>
  </si>
  <si>
    <t>Parkoviště u hřbitova a parkovací stání v obci Jestřebí</t>
  </si>
  <si>
    <t>parkovací stání, parkoviště u hřbitova.</t>
  </si>
  <si>
    <t>22</t>
  </si>
  <si>
    <t>Město Potštát</t>
  </si>
  <si>
    <t>Zámecká 1</t>
  </si>
  <si>
    <t>Potštát</t>
  </si>
  <si>
    <t>75362</t>
  </si>
  <si>
    <t>00301795</t>
  </si>
  <si>
    <t>Stavební úpravy kuchyně ZŠ Potštát</t>
  </si>
  <si>
    <t>Stavební úpravy kuchyně základní školy města Potštát</t>
  </si>
  <si>
    <t>rekonstrukci jídelny základní školy.</t>
  </si>
  <si>
    <t>23</t>
  </si>
  <si>
    <t>Obec Přáslavice</t>
  </si>
  <si>
    <t>Přáslavice 23</t>
  </si>
  <si>
    <t>Přáslavice</t>
  </si>
  <si>
    <t>78354</t>
  </si>
  <si>
    <t>00576255</t>
  </si>
  <si>
    <t>Přáslavice - obnova místní komunikace Vilky II. - Svésedlická</t>
  </si>
  <si>
    <t>Obnova místní komunikace v obci Přáslavice - Vilky II. - Svésedlická.  Komunikace je nyní zcela nevyhovující a při jejím používání hrozí nebezpečí úrazu osob a poškození automobilů.</t>
  </si>
  <si>
    <t>6/2021</t>
  </si>
  <si>
    <t>24</t>
  </si>
  <si>
    <t>Obec Charváty</t>
  </si>
  <si>
    <t>Charváty 98</t>
  </si>
  <si>
    <t>Charváty</t>
  </si>
  <si>
    <t>78375</t>
  </si>
  <si>
    <t>00635715</t>
  </si>
  <si>
    <t>Obnova a modernizace veřejného osvětlení místní části Drahlov</t>
  </si>
  <si>
    <t>Akce přímo souvisí s realizací uložení nadzemního vedeni NN společností ČEZ. Jelikož dojde k úplnému odstranění zařízení majetku ČEZ, musí obec zajistit vybudování nového veřejného osvětlení -  stožáry, výložníky apod.</t>
  </si>
  <si>
    <t>stožáry montážních prvků a příslušenství (svorky, výložníky apod.), kabelové zemní vedení VO a montážní práce.</t>
  </si>
  <si>
    <t>25</t>
  </si>
  <si>
    <t>Obec Malhotice</t>
  </si>
  <si>
    <t>Malhotice 1</t>
  </si>
  <si>
    <t>Malhotice</t>
  </si>
  <si>
    <t>75353</t>
  </si>
  <si>
    <t>00636371</t>
  </si>
  <si>
    <t>Stavební úpravy objektu KULTURNÍ DŮM MALHOTICE, č.p. 11</t>
  </si>
  <si>
    <t>Cílem projektu jsou stavební úpravy kulturního domu v Malhoticích, které tvoří centrum kulturně-společenského dění v obci, jedná se tak o významný objekt občanské vybavenosti v obci.</t>
  </si>
  <si>
    <t>na nákup materiálu a stavební práce vyplývající ze stavebních úprav kulturního domu  včetně všech uznatelných nákladů se stavebními úpravami souvisejícími.</t>
  </si>
  <si>
    <t>26</t>
  </si>
  <si>
    <t>Obec Provodovice</t>
  </si>
  <si>
    <t>Provodovice 49</t>
  </si>
  <si>
    <t>Provodovice</t>
  </si>
  <si>
    <t>00636487</t>
  </si>
  <si>
    <t>Stavební úpravy objektu obecního úřadu na pozemku parc. č. st. 86/2, k.ú. Provodovice</t>
  </si>
  <si>
    <t>V rámci projektu budou provedeny stavební úpravy objektu obecního úřadu v obci Provodovice, která je stěžejní pro život obyvatel v obci.</t>
  </si>
  <si>
    <t>na nákup materiálu a stavební práce vyplývající ze stavebních úprav objektu obecního úřadu včetně všech uznatelných nákladů se stavebními úpravami souvisejícími.</t>
  </si>
  <si>
    <t>27</t>
  </si>
  <si>
    <t>Obec Skorošice</t>
  </si>
  <si>
    <t>Skorošice 93</t>
  </si>
  <si>
    <t>Skorošice</t>
  </si>
  <si>
    <t>79065</t>
  </si>
  <si>
    <t>Jeseník</t>
  </si>
  <si>
    <t>00635863</t>
  </si>
  <si>
    <t>Stavební úpravy parkoviště v obci Skorošice</t>
  </si>
  <si>
    <t>Projekt Stavební úpravy parkoviště v obci Skorošice je zaměřen na vybudování parkoviště a obslužného chodníku v bezprostřední blízkosti Obecního úřadu Skorošice za účelem zvýšení kvality života obyvatel obce a zlepšit atraktivitu obecního prostoru.</t>
  </si>
  <si>
    <t>stavební úpravy parkoviště v obci Skorošice.</t>
  </si>
  <si>
    <t>28</t>
  </si>
  <si>
    <t>Obec Domašov u Šternberka</t>
  </si>
  <si>
    <t>Domašov u Šternberka 61</t>
  </si>
  <si>
    <t>Domašov u Šternberka</t>
  </si>
  <si>
    <t>00635286</t>
  </si>
  <si>
    <t>Revitalizace okolí bytovek - II. etapa</t>
  </si>
  <si>
    <t>Předmětem realizace II. etapy je rekonstrukce komunikace, vybudování chodníků, parkovacích míst, veřejného osvětlení a uliční vpusti.</t>
  </si>
  <si>
    <t>revitalizaci okolí bytovek - II. etapa.</t>
  </si>
  <si>
    <t>29</t>
  </si>
  <si>
    <t>Obec Bousín</t>
  </si>
  <si>
    <t>Bousín 47</t>
  </si>
  <si>
    <t>Bousín</t>
  </si>
  <si>
    <t>79861</t>
  </si>
  <si>
    <t>00288047</t>
  </si>
  <si>
    <t>Rekonstrukce veřejného osvětlení obce Bousín</t>
  </si>
  <si>
    <t>Firma E. ON. Distribuce, a. s. bude pokládat vedení VN a NN do země. Obec Bousín musí zajistit nové veřejné osvětlení. Současná svítidla jsou zastaralá a jsou osazena neúčinnými zdroji. Sloupy jsou nyní z velké části majetkem distributora energie.</t>
  </si>
  <si>
    <t>8/2021</t>
  </si>
  <si>
    <t>30</t>
  </si>
  <si>
    <t>Obec Zdětín</t>
  </si>
  <si>
    <t>Zdětín 49</t>
  </si>
  <si>
    <t>Zdětín</t>
  </si>
  <si>
    <t>79843</t>
  </si>
  <si>
    <t>00600105</t>
  </si>
  <si>
    <t>"ROZŠÍŘENÍ SPOLEČENSKÉ MÍSTNOSTI se zázemím, pro OÚ Zdětín"</t>
  </si>
  <si>
    <t>Stavebními úpravami dojde k opravě a rozšíření společenské místnosti v budově obecního úřadu. Místnost bude složit jako volební místnost a obřadní síň. Provoz společenské místnosti je také určen pro zasedání zastupitelstva a spolky působící v obci.</t>
  </si>
  <si>
    <t>výdaje na opravu a rozšíření společenské místnosti obecního úřadu.</t>
  </si>
  <si>
    <t>31</t>
  </si>
  <si>
    <t>Obec Rouské</t>
  </si>
  <si>
    <t>Rouské 64</t>
  </si>
  <si>
    <t>Rouské</t>
  </si>
  <si>
    <t>00636550</t>
  </si>
  <si>
    <t>Vybudování parkoviště a chodníku včetně veřejné zeleně za kaplí Povýšení sv. Kříže v
Rouském</t>
  </si>
  <si>
    <t>Hlavním cílem projektu je vybudování parkoviště a chodníku včetně veřejné zeleně za kaplí Povýšení sv. Kříže v Rouském.</t>
  </si>
  <si>
    <t>na nákup materiálu a stavební práce vyplývající z vybudování parkoviště, chodníku a veřejné zeleně včetně všech uznatelných nákladů s vybudováním souvisejícími.</t>
  </si>
  <si>
    <t>32</t>
  </si>
  <si>
    <t>Obec Bílovice-Lutotín</t>
  </si>
  <si>
    <t>Bílovice 39</t>
  </si>
  <si>
    <t>Bílovice - Lutotín</t>
  </si>
  <si>
    <t>79841</t>
  </si>
  <si>
    <t>00288012</t>
  </si>
  <si>
    <t>Rekonstrukce chodníků v obci Bílovice</t>
  </si>
  <si>
    <t>Cílem projektu je rekonstrukce stávajících zpevněných ploch chodníků pro pěší v intravilánu místní části Bílovice na parc. č. 260/1, 887/2, 261, 889 a 263 v k.ú. Bílovice.</t>
  </si>
  <si>
    <t>rekonstrukci chodníků v obci Bílovice.</t>
  </si>
  <si>
    <t>33</t>
  </si>
  <si>
    <t>Obec Opatovice</t>
  </si>
  <si>
    <t>Hlavní 170</t>
  </si>
  <si>
    <t>Opatovice</t>
  </si>
  <si>
    <t>75356</t>
  </si>
  <si>
    <t>00301655</t>
  </si>
  <si>
    <t>Dokončení fasády a rekonstrukce interiéru OÚ v Opatovicích</t>
  </si>
  <si>
    <t>V rámci projektu budou provedeny stavební úpravy objektu obecního úřadu v Opatovicích. Konkrétně bude dokončeno zateplení zbytku obvodového pláště objektu a proběhne kompletní rekonstrukce interiéru budovy.</t>
  </si>
  <si>
    <t>na nákup materiálu a stavební práce vyplývající ze stavebních úprav budovy obecního úřadu včetně všech
uznatelných nákladů se stavebními úpravami souvisejícími.</t>
  </si>
  <si>
    <t>34</t>
  </si>
  <si>
    <t>Obec Rakov</t>
  </si>
  <si>
    <t>Rakov 34</t>
  </si>
  <si>
    <t>Rakov</t>
  </si>
  <si>
    <t>00636541</t>
  </si>
  <si>
    <t>Oprava vnitřních prostor KD Rakov</t>
  </si>
  <si>
    <t>Předmětem dotace je oprava vnitřních prostor kulturního domu Rakov, která spočívá v následujících aktivitách rekonstrukce elektroinstalace KD, oprava dřevěné podlahy sálu, výměna topných těles na sále, stavební opravy a úpravy, malby a nátěry.</t>
  </si>
  <si>
    <t>na nákup materiálu a stavební práce vyplývající z opravy kulturního domu včetně všech uznatelných nákladů s opravou souvisejícími.</t>
  </si>
  <si>
    <t>35</t>
  </si>
  <si>
    <t>Obec Křtomil</t>
  </si>
  <si>
    <t>Křtomil 60</t>
  </si>
  <si>
    <t>Křtomil</t>
  </si>
  <si>
    <t>75114</t>
  </si>
  <si>
    <t>00636312</t>
  </si>
  <si>
    <t>Vybudování odstavné plochy na Záhumení ve Křtomili</t>
  </si>
  <si>
    <t>Předmětem žádosti je vybudování odstavné zpevněné plochy ze zatravňovacích tvárnic na  Záhumení ve Křtomili. Ta bude zároveň sloužit  i jako spojná přístupová cesta pro občany bydlící poblíž.</t>
  </si>
  <si>
    <t>zemní práce, odstranění původních povrchů, zakládání a zhutnění podloží, přesun hmot, stavební materiál, osazení obrubníků a pokládku zatravňovací dlažby a další stavební práce.</t>
  </si>
  <si>
    <t>36</t>
  </si>
  <si>
    <t>Obec Maletín</t>
  </si>
  <si>
    <t>Starý Maletín 21</t>
  </si>
  <si>
    <t>Maletín</t>
  </si>
  <si>
    <t>00302988</t>
  </si>
  <si>
    <t>Parkoviště u mateřské školy Maletín</t>
  </si>
  <si>
    <t>Vybudování parkoviště u mateřské školy Maletín, kapacita 13 parkovacích míst.</t>
  </si>
  <si>
    <t>soubor výdajů pro vybudování parkoviště.</t>
  </si>
  <si>
    <t>37</t>
  </si>
  <si>
    <t>Obec Ústín</t>
  </si>
  <si>
    <t>Ústín 9</t>
  </si>
  <si>
    <t>Ústín</t>
  </si>
  <si>
    <t>783 46</t>
  </si>
  <si>
    <t>00635618</t>
  </si>
  <si>
    <t>Rekonstrukce MŠ v Ústíně - sanace vlhkosti</t>
  </si>
  <si>
    <t>Předmětem předkládaného projektu je rekonstrukce MŠ v Ústíně, konkrétně vyřešení havarijního stavu vlhkosti budovy v suterénu a v prostorech 1. NP.</t>
  </si>
  <si>
    <t>rekonstrukci MŠ v Ústíně - sanace vlhkosti (sanační práce, nové rozvody ÚT včetně otopného tělesa, vodoinstalace, elektroinstalace, stavební úprava prostor včetně sanačních omítek).</t>
  </si>
  <si>
    <t>38</t>
  </si>
  <si>
    <t>Obec Oskava</t>
  </si>
  <si>
    <t>Oskava 112</t>
  </si>
  <si>
    <t>Oskava</t>
  </si>
  <si>
    <t>78801</t>
  </si>
  <si>
    <t>00303101</t>
  </si>
  <si>
    <t>Rekonstrukce veřejného osvětlení a rozhlasu v Oskavě</t>
  </si>
  <si>
    <t>V tomto roce provede ČEZ v centrální části obce Oskava výměnu nadzemních rozvodů elektřiny za kabelové a odstraní elektrické sloupy. Obec musí vybudovat nové sloupy a kabelová připojení pro veřejné osvětlení i veřejný rozhlas a přeinstalovat je.</t>
  </si>
  <si>
    <t>rekonstrukci veřejného osvětlení a veřejného rozhlasu v Oskavě.</t>
  </si>
  <si>
    <t>39</t>
  </si>
  <si>
    <t>Obec Krchleby</t>
  </si>
  <si>
    <t>Krchleby 80</t>
  </si>
  <si>
    <t>Krchleby</t>
  </si>
  <si>
    <t>00636029</t>
  </si>
  <si>
    <t>Oprava budovy prodejny smíšeného zboží a zastřešení schodů</t>
  </si>
  <si>
    <t>Oprava prodejny na obci se 176 ob., nezbytná pro zachování kvality života ob., oprava a nátěr fasády, podhledů, omítky, osazení dvířek do štítu, sanace vnitřních omítek,malování,výměna boční výlohy a dveří,osazení přístřešku pro krytí schodů do suterénu.</t>
  </si>
  <si>
    <t>4/2021</t>
  </si>
  <si>
    <t>40</t>
  </si>
  <si>
    <t>Obec Seloutky</t>
  </si>
  <si>
    <t>Seloutky 58</t>
  </si>
  <si>
    <t>Seloutky</t>
  </si>
  <si>
    <t>79804</t>
  </si>
  <si>
    <t>00488551</t>
  </si>
  <si>
    <t>Výstavba bezbariérových chodníků podél komunikace III/37762 a III/37771 Seloutky - průtah</t>
  </si>
  <si>
    <t>Rekonstrukce a novostavba chodníků podél komunikace III. třídy III/37762 a částečně úprava podél komunikace III. třídy III/37771 v rámci křížení s komunikací III. třídy III/37771. Jedná se o hlavní průtah obcí s absencí bezbariérových chodníků.</t>
  </si>
  <si>
    <t>rekonstrukci a novostavbu chodníků podél komunikace III. třídy III/37762 a částečně úpravu podél komunikace III. třídy III/37771 v rámci křížení s komunikací III. třídy III/37771 a stavební úpravu propustku – výtoková část.</t>
  </si>
  <si>
    <t>9/2021</t>
  </si>
  <si>
    <t>41</t>
  </si>
  <si>
    <t>Obec Hoštejn</t>
  </si>
  <si>
    <t>Hoštejn 20</t>
  </si>
  <si>
    <t>Hoštejn</t>
  </si>
  <si>
    <t>00302589</t>
  </si>
  <si>
    <t>Oprava chodníků v Hoštejně - 2. etapa</t>
  </si>
  <si>
    <t>Oprava chodníků v Hoštejně po provedené rekonstrukci přilehlé silnice II/315.</t>
  </si>
  <si>
    <t>doplnění podkladních vrstev pod dlažbou, nákup a položení nové dlažby, případnou výměnu poškozených obrubníků a související práce.</t>
  </si>
  <si>
    <t>42</t>
  </si>
  <si>
    <t>Město Žulová</t>
  </si>
  <si>
    <t>Hlavní 36</t>
  </si>
  <si>
    <t>Žulová</t>
  </si>
  <si>
    <t>00303682</t>
  </si>
  <si>
    <t>Oprava Mostu v Žulové, část Žlibek, ev. č. 29b - M1</t>
  </si>
  <si>
    <t>Oprava ocelového mostu  v místní části Žlibek v Žulové, ev. č. mostu 29b - M1.</t>
  </si>
  <si>
    <t>na opravu ocelového mostu v místní části Žlíbek v Žulové, ev. č. mostu 29b - M1.</t>
  </si>
  <si>
    <t>43</t>
  </si>
  <si>
    <t>Městys Tištín</t>
  </si>
  <si>
    <t>Tištín 37</t>
  </si>
  <si>
    <t>Tištín</t>
  </si>
  <si>
    <t>79829</t>
  </si>
  <si>
    <t>00288853</t>
  </si>
  <si>
    <t>Rekonstrukce VO - Tištín, směr Těšice a ke hřbitovu</t>
  </si>
  <si>
    <t>Předmětem projektu je modernizace veřejného osvětlení v Tištíně, spočívající ve vybudování nových podzemních kabelových rozvodů  veřejného osvětlení spolu s osazením nových sloupů se svítidly se sníženou spotřebou elektrické energie.</t>
  </si>
  <si>
    <t>kompletní výdaje na rekonstrukci veřejného osvětlení v Tištíně v částech obce k Těšicím a ke hřbitovu dle SOD.</t>
  </si>
  <si>
    <t>11/2021</t>
  </si>
  <si>
    <t>44</t>
  </si>
  <si>
    <t>Obec Buk</t>
  </si>
  <si>
    <t>Buk 21</t>
  </si>
  <si>
    <t>Prosenice</t>
  </si>
  <si>
    <t>75121</t>
  </si>
  <si>
    <t>00636151</t>
  </si>
  <si>
    <t>Nová chodníková trasa podél silnice III/4368 obce Buk - začátek obce</t>
  </si>
  <si>
    <t>Předmětem projektu je dobudování chodníků v celé obci Buk tak, aby byl zajištěn bezpečný pohyb chodců po celé obci, jíž probíhá velmi frekventovaná krajská komunikace silnice III/4368. Předmětem této akce je dobudování chodníku v délce 175 m.</t>
  </si>
  <si>
    <t>vybudování nové chodníkové trasy v délce 175 m, - výkopy, uložení obrub, uložení dlažby.</t>
  </si>
  <si>
    <t>45</t>
  </si>
  <si>
    <t>Obec Stará Červená Voda</t>
  </si>
  <si>
    <t>Stará Červená Voda 204</t>
  </si>
  <si>
    <t>Stará Červená Voda</t>
  </si>
  <si>
    <t>79053</t>
  </si>
  <si>
    <t>00303356</t>
  </si>
  <si>
    <t>"Opravy MK ve Staré Červené Vodě 3c-4 SCHUCH - JÍLKOVÁ, 3c-6 Ivescu - Jílková"</t>
  </si>
  <si>
    <t>Předkládaný projekt počítá s opravou dvou úseků MK v obci Stará Červená Voda s předpokládanými celkovými náklady 0,5 mil. Kč. Jedná se o úseky MK SCHUCH - Jílková a MK Ivescu - Jílková, značené v pasportu MK jako 3c-4 A 3c-6.</t>
  </si>
  <si>
    <t>výdaje spojené s opravou nového povrchu u dvou vybraných místních komunikací, a to MK "Schuch - Jílková" a "Ivescu - Jílková".</t>
  </si>
  <si>
    <t>5/2021</t>
  </si>
  <si>
    <t>78962</t>
  </si>
  <si>
    <t>47</t>
  </si>
  <si>
    <t>Obec Dubicko</t>
  </si>
  <si>
    <t>Velká Strana 56</t>
  </si>
  <si>
    <t>Dubicko</t>
  </si>
  <si>
    <t>78972</t>
  </si>
  <si>
    <t>00302538</t>
  </si>
  <si>
    <t>Parkoviště u školy v Dubicku - I. etapa</t>
  </si>
  <si>
    <t>Parkoviště u školy v Dubicku odstraní nedostatek parkovacích míst pro školu a zdravotní středisko</t>
  </si>
  <si>
    <t>stavební práce.</t>
  </si>
  <si>
    <t>49</t>
  </si>
  <si>
    <t>Město Vidnava</t>
  </si>
  <si>
    <t>Mírové náměstí 80</t>
  </si>
  <si>
    <t>Vidnava</t>
  </si>
  <si>
    <t>79055</t>
  </si>
  <si>
    <t>00303585</t>
  </si>
  <si>
    <t>Oprava chodníků v památkové zóně Vidnavy</t>
  </si>
  <si>
    <t>Oprava chodníků v městské památkové zóně Vidnavy podél krajské, hl. příjezdové komunikace v ul. Hrdinů je nutná. Chodníky nevyhovují bezpečnostním podm. Výměna dlažby proběhne dle závazného stanoviska za novou betonovou šedou dlažbu o rozm. 15x15 cm.</t>
  </si>
  <si>
    <t>opravu chodníků - výměna stávající chodníkové dlažby v ul. Hrdinů ve Vidnavě (u komunikace II/457) za novou betonovou dlažbu dle platného závazného stanoviska.</t>
  </si>
  <si>
    <t>50</t>
  </si>
  <si>
    <t>Obec Otinoves</t>
  </si>
  <si>
    <t>Otinoves 177</t>
  </si>
  <si>
    <t>Otinoves</t>
  </si>
  <si>
    <t>00288594</t>
  </si>
  <si>
    <t>Oprava požární nádrže 2021 - druhá etapa</t>
  </si>
  <si>
    <t>Oprava stavidlového uzávěru, oprava povrchu stávající lávky, opevnění dna kamennou dlažbou, oprava výpustního objektu, oprava části levé boční zdi, přibetonování nové vrstvy betonu k stávajícímu povrchu, nová betonová římsa.</t>
  </si>
  <si>
    <t>opravu železobetonových konstrukcí vodního díla, stavidlového uzávěru a související lávky pro pěší.</t>
  </si>
  <si>
    <t>51</t>
  </si>
  <si>
    <t>Obec Jakubovice</t>
  </si>
  <si>
    <t>Jakubovice 25</t>
  </si>
  <si>
    <t>Jakubovice</t>
  </si>
  <si>
    <t>78991</t>
  </si>
  <si>
    <t>00635979</t>
  </si>
  <si>
    <t>Rekonstrukce budovy KD Jakubovice</t>
  </si>
  <si>
    <t>Předmětem žádosti je rekonstrukce  interiéru kulturního domu v Jakubovicích – konkrétně kompletní výměna podlahy (parket) na sále kulturního domu a dále interiérové zateplení prostoru přísálí, který na sál navazuje.</t>
  </si>
  <si>
    <t>stavební úpravy interiéru KD -  kompletní výměna podlahy (parket) na sále kulturního domu a dále interiérové zateplení prostoru přísálí.</t>
  </si>
  <si>
    <t>52</t>
  </si>
  <si>
    <t>Obec Lesnice</t>
  </si>
  <si>
    <t>Lesnice 46</t>
  </si>
  <si>
    <t>Lesnice</t>
  </si>
  <si>
    <t>00302872</t>
  </si>
  <si>
    <t>Veřejné osvětlení Lesnice</t>
  </si>
  <si>
    <t>Předmětem projektu je vybudování nového veřejného osvětlení  v Lesnici v lokalitě U hřbitova.</t>
  </si>
  <si>
    <t>vybudování nového veřejného osvětlení.</t>
  </si>
  <si>
    <t>53</t>
  </si>
  <si>
    <t>Obec Pěnčín</t>
  </si>
  <si>
    <t>Pěnčín 109</t>
  </si>
  <si>
    <t>Pěnčín</t>
  </si>
  <si>
    <t>798 57</t>
  </si>
  <si>
    <t>00288616</t>
  </si>
  <si>
    <t>Výměna krytiny střechy budovy sídla obecního úřadu Pěnčín 109</t>
  </si>
  <si>
    <t>demontáž staré krytiny Onduline, pořízení a montáž nové krytiny.</t>
  </si>
  <si>
    <t>54</t>
  </si>
  <si>
    <t>Obec Polkovice</t>
  </si>
  <si>
    <t>Polkovice 15</t>
  </si>
  <si>
    <t>Polkovice</t>
  </si>
  <si>
    <t>75144</t>
  </si>
  <si>
    <t>00301752</t>
  </si>
  <si>
    <t>Oprava místní komunikace 4c na části pozemku p.č. 896 v k.ú. Polkovice</t>
  </si>
  <si>
    <t>Oprava spočívá ve srovnání a úpravě stávající podkladu místní komunikace a pokládce živičného povrchu.</t>
  </si>
  <si>
    <t>částečnou úhradu uznatelných neinvestičních výdajů a to na nákup stavebního materiálu a stavební práce při realizaci opravy místní komunikace.</t>
  </si>
  <si>
    <t>56</t>
  </si>
  <si>
    <t>Obec Vrchoslavice</t>
  </si>
  <si>
    <t>Vrchoslavice 100</t>
  </si>
  <si>
    <t>Vrchoslavice</t>
  </si>
  <si>
    <t>79827</t>
  </si>
  <si>
    <t>00288942</t>
  </si>
  <si>
    <t>Rekonstrukce místní komunikace „Humna“, v obci Vrchoslavice</t>
  </si>
  <si>
    <t>Jde o komplexní rekonstrukci ulice „Humna, která se týká kompletní výměny MK, doplnění chodníku, VO a komplexní úprava této ulice. Na MK má obec žádost o dotaci na MMR. Dotace z POV je na nový chodník, VO, výškové uspořádání uličního prostoru.</t>
  </si>
  <si>
    <t>nový chodník vedle rekonstruované místní komunikace, nové VO, výškové uspořádání uličního prostoru, napojení a úprava terénu na nový chodník.</t>
  </si>
  <si>
    <t>57</t>
  </si>
  <si>
    <t>Obec Vícov</t>
  </si>
  <si>
    <t>Vícov 46</t>
  </si>
  <si>
    <t>Vícov</t>
  </si>
  <si>
    <t>79803</t>
  </si>
  <si>
    <t>00288896</t>
  </si>
  <si>
    <t>Oprava fasády budovy Obecního úřadu ve Vícově</t>
  </si>
  <si>
    <t>Záměrem projektu je oprava fasády budovy Obecního úřadu ve Vícově, zahrnující opravu vnějších omítek a zajištění trvalého snížení vlhkosti nadzákladového zdiva budovy.</t>
  </si>
  <si>
    <t>úhradu materiálu a stavebních prací.</t>
  </si>
  <si>
    <t>58</t>
  </si>
  <si>
    <t>Obec Domašov nad Bystřicí</t>
  </si>
  <si>
    <t>Náměstí 35</t>
  </si>
  <si>
    <t>Domašov nad Bystřicí</t>
  </si>
  <si>
    <t>78306</t>
  </si>
  <si>
    <t>00298824</t>
  </si>
  <si>
    <t>Oprava místní komunikace - ulice Ztracená</t>
  </si>
  <si>
    <t>Povrch v ulici Ztracené je dlouhodobě ve špatném stavu, oprava je více než nutná, v zimním období nelze komunikaci řádně udržovat díky necelistvému povrchu.</t>
  </si>
  <si>
    <t>odstranění podkladu, vyfrézování živičného krytu, živičný infiltrační postřik z asfaltové emulze, asfaltový beton, zarovnání styčné plochy podkladu a vyčištění vozovky, odstranění nánosu, přesun hmot, vyrovnávka, zarovnání pláně.</t>
  </si>
  <si>
    <t>59</t>
  </si>
  <si>
    <t>Obec Křenovice</t>
  </si>
  <si>
    <t>Křenovice 18</t>
  </si>
  <si>
    <t>Křenovice</t>
  </si>
  <si>
    <t>75201</t>
  </si>
  <si>
    <t>00636304</t>
  </si>
  <si>
    <t>Rekonstrukce hasičské zbrojnice - III. etapa</t>
  </si>
  <si>
    <t>Obec Křenovice přikročila v roce 2019 k rekonstrukci hasičské zbrojnice, a to po dlouhých letech neustálého odkládání a debatách o smyslu či nutnosti uvedené investice.</t>
  </si>
  <si>
    <t>úhradu faktur a daňových dokladů za materiál, za zemní, výkopové a stavební práce.</t>
  </si>
  <si>
    <t>79826</t>
  </si>
  <si>
    <t>62</t>
  </si>
  <si>
    <t>Obec Haňovice</t>
  </si>
  <si>
    <t>Haňovice 62</t>
  </si>
  <si>
    <t>Haňovice</t>
  </si>
  <si>
    <t>78321</t>
  </si>
  <si>
    <t>00635723</t>
  </si>
  <si>
    <t>Rekonstrukce místní komunikace Haňovice - Kluzov etapa E.</t>
  </si>
  <si>
    <t>Jedná se o kompletní rekonstrukci komunikace v centu Kluzova o délce 0,090 km. Oprava vychází ze společného projektu obce a SSOK. Tato komunikace musí být hotová před plánovanou opravou silnice III/3734, která je SSOK plánována na rok 2022.</t>
  </si>
  <si>
    <t>zemní práce a komunikace.</t>
  </si>
  <si>
    <t>63</t>
  </si>
  <si>
    <t>Obec Čechy pod Kosířem</t>
  </si>
  <si>
    <t>náměstí Svobody 289</t>
  </si>
  <si>
    <t>Čechy pod Kosířem</t>
  </si>
  <si>
    <t>79858</t>
  </si>
  <si>
    <t>00288128</t>
  </si>
  <si>
    <t>Oprava části chodníku v ulici Wolkerova - 2. etapa, Čechy pod Kosířem</t>
  </si>
  <si>
    <t>V rámci akce bude provedena rekonstrukce chodníku o délce cca 125 m, jež je pěší spojnicí východní části obce s centrem a stavbami občanské vybavenosti (Obecní úřad, pošta, ochod, autobusová zastávka).</t>
  </si>
  <si>
    <t>stavební práce při opravě chodníkové trasy.</t>
  </si>
  <si>
    <t>64</t>
  </si>
  <si>
    <t>Obec Senička</t>
  </si>
  <si>
    <t>Senička 32</t>
  </si>
  <si>
    <t>Senička</t>
  </si>
  <si>
    <t>78345</t>
  </si>
  <si>
    <t>00635324</t>
  </si>
  <si>
    <t>Rekonstrukce veřejného osvětlení v Obci Senička</t>
  </si>
  <si>
    <t>Předmětem žádosti je modernizace veřejného osvětlení v Obci Senička, včetně doplnění chybějícího sloupu VO a oprav kabelových poruch.</t>
  </si>
  <si>
    <t>rekonstrukci veřejného osvětlení, výměnu svítidel, doplnění sloupu veřejného osvětlení včetně svítidla a opravu kabelových poruch.</t>
  </si>
  <si>
    <t>65</t>
  </si>
  <si>
    <t>Obec Niva</t>
  </si>
  <si>
    <t>Niva 61</t>
  </si>
  <si>
    <t>Niva</t>
  </si>
  <si>
    <t>00288519</t>
  </si>
  <si>
    <t>Rekonstrukce obecní budovy NIVA č.p. 139 II. etapa</t>
  </si>
  <si>
    <t>Rekonstrukce obecní budovy NIVA č.p. 139 II. etapa.</t>
  </si>
  <si>
    <t>vybudování nového vstupu přes samostatnou chodbu a nového schodiště pro byty v druhém nadzemním podlaží, vybudování nového sanitárního zařízení, hydroizolace stávajícího zdiva, novou fasádu, nový bezbariérový přístup do provozovny pohostinství.</t>
  </si>
  <si>
    <t>66</t>
  </si>
  <si>
    <t>Obec Horní Újezd</t>
  </si>
  <si>
    <t>Horní Újezd 83</t>
  </si>
  <si>
    <t>Horní Újezd</t>
  </si>
  <si>
    <t>00636274</t>
  </si>
  <si>
    <t>Horní Újezd - Infrastruktura pro rodinné domy - realizace SO 03 Chodník a SO 04 Veřejné osvětlení</t>
  </si>
  <si>
    <t>Cílem projektu je budování infrastruktury obecního majetku - chodníku a veřejného osvětlení v obci Horní Újezd.</t>
  </si>
  <si>
    <t>na nákup materiálu a stavební práce vyplývající z vybudování chodníku a veřejného osvětlení včetně všech uznatelných nákladů s vybudováním souvisejících.</t>
  </si>
  <si>
    <t>67</t>
  </si>
  <si>
    <t>Obec Hrubčice</t>
  </si>
  <si>
    <t>Hrubčice 10</t>
  </si>
  <si>
    <t>Hrubčice</t>
  </si>
  <si>
    <t>79821</t>
  </si>
  <si>
    <t>00288284</t>
  </si>
  <si>
    <t>Rekonstrukce veřejného osvětlení Hrubčice -Otonovice</t>
  </si>
  <si>
    <t>Liniová stavba  veřejného osvětlení s kabelovým vedením v zemi včetně osvětlovacích stožárů.</t>
  </si>
  <si>
    <t>liniovou stavbu  veřejného osvětlení s kabelovým vedením v zemi včetně osvětlovacích stožárů.</t>
  </si>
  <si>
    <t>68</t>
  </si>
  <si>
    <t>Městys Nezamyslice</t>
  </si>
  <si>
    <t>Tjabinova 111</t>
  </si>
  <si>
    <t>Nezamyslice</t>
  </si>
  <si>
    <t>00288501</t>
  </si>
  <si>
    <t>Rekonstrukce chodníku v ulici Nezamyslova, Nezamyslice</t>
  </si>
  <si>
    <t>Jedná se o rekonstrukci chodníku v ul. Nezamyslova v Nezamyslicích a vybudování parkoviště v přilehlé ul. Gen. Svobody. Projekt navazuje na nedávnou rekonstrukci chodníku v ul. Gen. Svobody a v ul. Tjabinova. Rekonstrukcí se zvýší bezpečnost chodců.</t>
  </si>
  <si>
    <t>stavební práce - výměna staré dlažby za novou, rekonstrukce podloží dlažby, částečná výměna obrubníků, podloží a dlažba nového parkoviště.</t>
  </si>
  <si>
    <t>69</t>
  </si>
  <si>
    <t>Obec Měrotín</t>
  </si>
  <si>
    <t>Měrotín 19</t>
  </si>
  <si>
    <t>Měrotín</t>
  </si>
  <si>
    <t>78324</t>
  </si>
  <si>
    <t>00635341</t>
  </si>
  <si>
    <t>Revitalizace veřejného prostranství v obci Měrotín</t>
  </si>
  <si>
    <t>V rámci realizace PD dojde k rekonstrukci aut. zastávky - aut. zálivu včetně nové čekárny, demolice stávajícího objektu a k výstavbě parkovacích ploch před obecními budovami sloužící široké veřejnosti a výsadby zeleně dle PD.</t>
  </si>
  <si>
    <t>rekonstrukci autobusového zálivu, výstavbu nové čekárny, demolici stávajícího autobusového přístřešku a  objektu bývalé váhy, výstavbu nových parkovacích ploch a výsadbu zeleně.</t>
  </si>
  <si>
    <t>70</t>
  </si>
  <si>
    <t>Obec Želeč</t>
  </si>
  <si>
    <t>Želeč 62</t>
  </si>
  <si>
    <t>Želeč</t>
  </si>
  <si>
    <t>79807</t>
  </si>
  <si>
    <t>00288993</t>
  </si>
  <si>
    <t>Oprava obecního majetku - výměna topného systému, snížení energetické náročnosti budovy obecního úřadu.</t>
  </si>
  <si>
    <t>Výměna zastaralého ústředního topení v budově OÚ,plynového kotle a karmy v kuchyňce,instalaterské práce-napojení kuchyňské linky na kondenzační kotel a nakonec vymalování celé budovy. Cíl-snížení energetické náročnosti budovy.</t>
  </si>
  <si>
    <t>ústřední topení - rozvody plynového topení, otopná tělesa, armatury, kondenzační kotel, rozvody vody od kotle k lince, vše s demontáží, montáží, zednickým zapravením a uvedením do provozu a vymalování celé budovy.</t>
  </si>
  <si>
    <t>71</t>
  </si>
  <si>
    <t>Obec Čelechovice</t>
  </si>
  <si>
    <t>Čelechovice 38</t>
  </si>
  <si>
    <t>Čelechovice</t>
  </si>
  <si>
    <t>75103</t>
  </si>
  <si>
    <t>00636185</t>
  </si>
  <si>
    <t>Rekonstrukce střechy na budově obecního úřadu</t>
  </si>
  <si>
    <t>Rekonstrukce střechy na budově obecního úřadu.</t>
  </si>
  <si>
    <t>rekonstrukci střechy na budově obecního úřadu.</t>
  </si>
  <si>
    <t>72</t>
  </si>
  <si>
    <t>Obec Obědkovice</t>
  </si>
  <si>
    <t>Obědkovice 79</t>
  </si>
  <si>
    <t>Obědkovice</t>
  </si>
  <si>
    <t>79823</t>
  </si>
  <si>
    <t>00488569</t>
  </si>
  <si>
    <t>Oprava chodníků, vjezdů a opěrné zídky se zábradlím</t>
  </si>
  <si>
    <t>Předmětem akce je oprava chodníků, vjezdů a opěrné zídky se zábradlím v horní části obce Obědkovice.</t>
  </si>
  <si>
    <t>opravu chodníků, vjezdů a opěrné zídky se zábradlím v horní části obce Obědkovice.</t>
  </si>
  <si>
    <t>73</t>
  </si>
  <si>
    <t>Obec Císařov</t>
  </si>
  <si>
    <t>Císařov 106</t>
  </si>
  <si>
    <t>Císařov</t>
  </si>
  <si>
    <t>00636169</t>
  </si>
  <si>
    <t>Vybudování bezbariérového stání, chodníků, osvětlení a revitalizace okolí bytového domu Císařov č.p. 61</t>
  </si>
  <si>
    <t>V rámci stavební akce SO-02 dojde k úpravě sjezdu s vybudováním bezbariérového stání, budou vybudovány nové chodníky, osvětlení, vybudovány zídky a provedena revitalizace okolí bytového domu č.p. 61.</t>
  </si>
  <si>
    <t>úpravu sjezdu s vybudováním bezbariérového stání, vybudování chodníků, osvětlení, zídky a revitalizace  okolí domu č.p. 61.</t>
  </si>
  <si>
    <t>74</t>
  </si>
  <si>
    <t>Obec Moravičany</t>
  </si>
  <si>
    <t>Moravičany 67</t>
  </si>
  <si>
    <t>Moravičany</t>
  </si>
  <si>
    <t>78982</t>
  </si>
  <si>
    <t>00303046</t>
  </si>
  <si>
    <t>Rekonstrukce chodníků v Mateřské škole Moravičany</t>
  </si>
  <si>
    <t>Rekonstrukce chodníků v areálu MŠ je nutná  a ve dvou zápisech na stav upozorňuje bezpečnostní technik z důvodu bezpečného pohybu dětí a rodičů.</t>
  </si>
  <si>
    <t>75</t>
  </si>
  <si>
    <t>Obec Dlouhomilov</t>
  </si>
  <si>
    <t>Dlouhomilov 138</t>
  </si>
  <si>
    <t>Dlouhomilov</t>
  </si>
  <si>
    <t>78976</t>
  </si>
  <si>
    <t>00302490</t>
  </si>
  <si>
    <t>Rekonstrukce objektu staré pošty na víceúčelový dům v obci Dlouhomilov</t>
  </si>
  <si>
    <t>Projekt je zaměřen na provedení instalací vedoucí k dokončení rekonstrukce objektu bývalé pošty a vytvoření víceúčelového domu s cílem podpory komunitního a spolkového života v obci.</t>
  </si>
  <si>
    <t>dodání a instalaci ústředního vytápění včetně strojovny kotelny, včetně komínu, venkovní kanalizace, vnitřní vodoinstalace, zdravotechniky, včetně potřebných napojení a zařizovacích předmětů.</t>
  </si>
  <si>
    <t>76</t>
  </si>
  <si>
    <t>Obec Červenka</t>
  </si>
  <si>
    <t>Svatoplukova 16</t>
  </si>
  <si>
    <t>Červenka</t>
  </si>
  <si>
    <t>78401</t>
  </si>
  <si>
    <t>00635740</t>
  </si>
  <si>
    <t>Oprava objektu bývalé márnice - hřbitov Červenka</t>
  </si>
  <si>
    <t>Předmětem projektu je kompletní obnova objektu bývalé márnice. Objekt z roku 1928 je ve špatném technickém stavu, v minulosti byla prováděna jen nejnutnější údržba a nezbytné opravy. Z důvodu technického stavu bude provedena kompletní obnova.</t>
  </si>
  <si>
    <t>77</t>
  </si>
  <si>
    <t>Městys Velký Újezd</t>
  </si>
  <si>
    <t>Olomoucká 15</t>
  </si>
  <si>
    <t>Velký Újezd</t>
  </si>
  <si>
    <t>78355</t>
  </si>
  <si>
    <t>00299677</t>
  </si>
  <si>
    <t>Chodník - propojení ul. Lipenská, ul. Čtvrtky</t>
  </si>
  <si>
    <t>Předmět projektu řeší propojení ul. Lipenská a slepé ul. Čtvrtky v k.ú. Velký Újezd chodníkem s návazností na stávající chodníkové plochy zřízením místa pro přecházení přes silnici č. III/03554. Záměrem je výstavba chodníku na pozemku parc.č. 1409.</t>
  </si>
  <si>
    <t>uznatelné investiční výdaje.</t>
  </si>
  <si>
    <t>78</t>
  </si>
  <si>
    <t>Obec Nemile</t>
  </si>
  <si>
    <t>Nemile 93</t>
  </si>
  <si>
    <t>Nemile</t>
  </si>
  <si>
    <t>00635871</t>
  </si>
  <si>
    <t>Oprava cest v obci Nemile</t>
  </si>
  <si>
    <t>Nový povrch na komunikaci 518/2 v k.ú. Filipov u Zábřeha a výměna odvodňovacích žlabů na místních komunikacích.</t>
  </si>
  <si>
    <t>zpevnění krajnic, spojovací postřik, asfaltový beton, odstranění starých podkladních vrstev, novou podkladní vrstvu, úpraua pláně se zhutněním, příčný odvodňovací žlab s mříží a jeho osazení.</t>
  </si>
  <si>
    <t>79</t>
  </si>
  <si>
    <t>Obec Malé Hradisko</t>
  </si>
  <si>
    <t>Malé Hradisko 60</t>
  </si>
  <si>
    <t>Malé Hradisko</t>
  </si>
  <si>
    <t>79849</t>
  </si>
  <si>
    <t>00288454</t>
  </si>
  <si>
    <t>Oprava části místní komunikace Malé Hradisko ke Šlepru</t>
  </si>
  <si>
    <t>Oprava části místní komunikace v obci Malé Hradisko ke Šlepru. Morálně a fyzicky časem znehodnocená. Délka 312 m. Součástí naučné stezky na Keltské oppidum Staré Hradisko.</t>
  </si>
  <si>
    <t>opravu části místní komunikace Malé Hradisko ke Šlepru.</t>
  </si>
  <si>
    <t>80</t>
  </si>
  <si>
    <t>Obec Určice</t>
  </si>
  <si>
    <t>Určice 81</t>
  </si>
  <si>
    <t>Určice</t>
  </si>
  <si>
    <t>00288870</t>
  </si>
  <si>
    <t>Rekonstrukce veřejného osvětlení - místní část Dubské</t>
  </si>
  <si>
    <t>Předmětem stavby je rekonstrukce veřejného osvětlení v části obce Určice (místní část Dubské) v lokalitě obnovy distribuční sítě NN E.ON a v místě plánované výstavby/rekonstrukce krajské komunikace a přilehlých ploch.</t>
  </si>
  <si>
    <t>částečnou úhradu uznatelných výdajů na akci " Rekonstrukce veřejného osvětlení -  místní část Dubské".</t>
  </si>
  <si>
    <t>81</t>
  </si>
  <si>
    <t>Obec Luká</t>
  </si>
  <si>
    <t>Luká 80</t>
  </si>
  <si>
    <t>Luká</t>
  </si>
  <si>
    <t>00299171</t>
  </si>
  <si>
    <t>Oprava komunikace k ZŠ a  MŠ Luká</t>
  </si>
  <si>
    <t>Kompletní oprava místní komunikace včetně parkovací plochy vedoucí k budově Základní a Mateřské školky v Luké, parc.č. 21/2 a 899/27 v k.ú. Luká, obec Luká.</t>
  </si>
  <si>
    <t>zemní práce, komunikace, trubní vedení, ostatní konstrukce a práce, bourání, přesun sutě, přesun hmot, VRN.</t>
  </si>
  <si>
    <t>82</t>
  </si>
  <si>
    <t>Obec Horní Studénky</t>
  </si>
  <si>
    <t>Horní Studénky 44</t>
  </si>
  <si>
    <t>Horní Studénky</t>
  </si>
  <si>
    <t>00635944</t>
  </si>
  <si>
    <t>Odvodnění a sanace části víceúčelové budovy č.p. 4</t>
  </si>
  <si>
    <t>Záměrem projektu je odizolování a sanace části budovy zejména z jihovýchodního směru, provedení drenážního systému s odvodněním do stávajícího systému odvodu dešťových vod.</t>
  </si>
  <si>
    <t>odvodnění a sanace budovy č.p. 4 drenážním systémem, odkopání zeminy do hloubky cca 2 - 2,5 m, odizolování stávajícího zdiva a základů, odstranění poškozených omítek a provedení nových sanačních omítek, vnitřní výmalbu stěn, dlažba.</t>
  </si>
  <si>
    <t>83</t>
  </si>
  <si>
    <t>Obec Prostějovičky</t>
  </si>
  <si>
    <t>Prostějovičky 67</t>
  </si>
  <si>
    <t>Prostějovičky</t>
  </si>
  <si>
    <t>00288667</t>
  </si>
  <si>
    <t>Výměna střešní krytiny na budově prodejny smíšeného zboží</t>
  </si>
  <si>
    <t>Projekt řeší výměnu střešní krytiny na budově prodejny smíšeného zboží.</t>
  </si>
  <si>
    <t>výměnu původní, staré krytiny na střeše budovy smíšeného zboží Prostějovičky.</t>
  </si>
  <si>
    <t>84</t>
  </si>
  <si>
    <t>Městys Protivanov</t>
  </si>
  <si>
    <t>Náměstí 32</t>
  </si>
  <si>
    <t>Protivanov</t>
  </si>
  <si>
    <t>79848</t>
  </si>
  <si>
    <t>00288675</t>
  </si>
  <si>
    <t>Rekonstrukce bývalé kotelny MŠ</t>
  </si>
  <si>
    <t>Přestavba bývalé kotelny MŠ na zázemí obecních služeb (vyhovující garáž a parkovací místa pro komunální techniku, zázemí pro obecní pracovníky) a oddělení tohoto zázemí od areálu mateřské školy, aby byla zajištěna bezpečnost dětí i jejich rodičů.</t>
  </si>
  <si>
    <t>stavební úpravy a přístavbu bývalé kotelny MŠ na pozemcích parc. č. st. 339 a parc. č. 816/1 k. ú. Protivanov.</t>
  </si>
  <si>
    <t>85</t>
  </si>
  <si>
    <t>Obec Březsko</t>
  </si>
  <si>
    <t>Březsko 12</t>
  </si>
  <si>
    <t>Březsko</t>
  </si>
  <si>
    <t>79852</t>
  </si>
  <si>
    <t>00599981</t>
  </si>
  <si>
    <t>Přeložka oplocení při rekonstrukci chodníku</t>
  </si>
  <si>
    <t>Přeložka oplocení nutná pro následnou rekonstrukci chodníku.</t>
  </si>
  <si>
    <t>realizaci přeložky oplocení.</t>
  </si>
  <si>
    <t>86</t>
  </si>
  <si>
    <t>Obec Hvozd</t>
  </si>
  <si>
    <t>Hvozd 90</t>
  </si>
  <si>
    <t>Hvozd</t>
  </si>
  <si>
    <t>79855</t>
  </si>
  <si>
    <t>00288306</t>
  </si>
  <si>
    <t>Rekonstrukce chodníků a parkoviště ve Hvozdě</t>
  </si>
  <si>
    <t>Vybudování chodníku od silnice k nové zástavbě a nového povrchu na parkovišti před hasičskou zbrojnicí.</t>
  </si>
  <si>
    <t>náklady na vybudování chodníku a úpravu okolního terénu, dále urovnání terénu, silniční obruby, kanalizační vpustě a nový povrch parkoviště.</t>
  </si>
  <si>
    <t>87</t>
  </si>
  <si>
    <t>Obec Býškovice</t>
  </si>
  <si>
    <t>Býškovice 71</t>
  </si>
  <si>
    <t>Býškovice</t>
  </si>
  <si>
    <t>00636134</t>
  </si>
  <si>
    <t>Vybudování chodníku a parkoviště včetně příjezdové cesty</t>
  </si>
  <si>
    <t>Cílem předkládané žádosti je vybudování chodníku a parkoviště včetně příjezdové plochy, čímž dojde ke zlepšení kvality života ve venkovských oblastech.</t>
  </si>
  <si>
    <t>nákup materiálu a stavební práce vyplývající z vybudování chodníku, parkoviště a příjezdové plochy a všech souvisejících uznatelných nákladů.</t>
  </si>
  <si>
    <t>88</t>
  </si>
  <si>
    <t>Obec Říkovice</t>
  </si>
  <si>
    <t>Říkovice 68</t>
  </si>
  <si>
    <t>Říkovice</t>
  </si>
  <si>
    <t>75118</t>
  </si>
  <si>
    <t>00636568</t>
  </si>
  <si>
    <t>Odstavná místa před hřbitovem v obci Říkovice</t>
  </si>
  <si>
    <t>Předmětem dotace je zpřístupnění místního hřbitova v západní části obce Říkovice a to vybudováním zpevněné plochy a 4 odstavných stání po obou stranách vchodu do hřbitova, včetně výsadby doprovodné zeleně.</t>
  </si>
  <si>
    <t>zpevněnou plochu před hřbitovem + 4 odstavná stání - plocha 151 m2, doprovodnou zeleň.</t>
  </si>
  <si>
    <t>89</t>
  </si>
  <si>
    <t>Obec Sobotín</t>
  </si>
  <si>
    <t>Sobotín 54</t>
  </si>
  <si>
    <t>Sobotín</t>
  </si>
  <si>
    <t>78816</t>
  </si>
  <si>
    <t>00303348</t>
  </si>
  <si>
    <t>Oprava povrchu místní komunikace č. 13c v obci Sobotín, část Rudoltice - I. etapa</t>
  </si>
  <si>
    <t>Obnova povrchu místní komunikace č. 13c v obci Sobotín, místní části Rudoltice v délce 1,041 km včetně instalace svodnic. (1.etapa)</t>
  </si>
  <si>
    <t>obnovu povrchu místní komunikace v obci Sobotín v místní části Rudoltice I. etapa.</t>
  </si>
  <si>
    <t>90</t>
  </si>
  <si>
    <t>Obec Mořice</t>
  </si>
  <si>
    <t>Mořice 68</t>
  </si>
  <si>
    <t>Mořice</t>
  </si>
  <si>
    <t>79828</t>
  </si>
  <si>
    <t>00288462</t>
  </si>
  <si>
    <t>Zvýšení bezpečnosti pěší dopravy - plochy podél silnice II/433 Malá strana</t>
  </si>
  <si>
    <t>Jedná se o rekonstrukci chodníku a sjezdů podél místní komunikace u rodinných domů p. č. 4 v k. ú. Mořice. Nové povrchy budou uzpůsobeny bezbariérovými prvky.</t>
  </si>
  <si>
    <t>rekonstrukci chodníku a sjezdů podél místní komunikace u rodinných domů. Nové povrchy budou uzpůsobeny bezbariérovými prvky.</t>
  </si>
  <si>
    <t>91</t>
  </si>
  <si>
    <t>Obec Oprostovice</t>
  </si>
  <si>
    <t>Oprostovice 36</t>
  </si>
  <si>
    <t>Oprostovice</t>
  </si>
  <si>
    <t>00636452</t>
  </si>
  <si>
    <t>Oprava místních komunikací v obci Oprostovice</t>
  </si>
  <si>
    <t>Předmětem projektu je lokální oprava místních komunikací na parc. č. 216/2, 215/1 a 224/3 v obci Oprostovice včetně osazení obrubníků podél místní komunikace na parc. č. 216/2 v místě zatékání vody k domu č.p.29 a osazení kanalizační vpusti.</t>
  </si>
  <si>
    <t>stavební práce a dodávky nutné k lokální opravě místních komunikací na parc. č. 216/2, 215/1 a 224/3 vč. osazení obrubníků na parc. č. 216/2 v místě zatékání vody k domu č.p.29 a osazení kanalizační vpusti.</t>
  </si>
  <si>
    <t>92</t>
  </si>
  <si>
    <t>Obec Pavlovice u Kojetína</t>
  </si>
  <si>
    <t>Pavlovice u Kojetína 55</t>
  </si>
  <si>
    <t>Pavlovice u Kojetína</t>
  </si>
  <si>
    <t>79830</t>
  </si>
  <si>
    <t>70891532</t>
  </si>
  <si>
    <t>Rekonstrukce bývalé budovy Obecního úřadu Pavlovice u Kojetína č.p. 107 na obecní byty</t>
  </si>
  <si>
    <t>Záměrem obce je intenzivní práce na dokončení rekonstrukce dlouhodobě nevyužité budovy ve vlastnictví obce na obecní byty. Nájemní bydlení v Pavlovicích u Kojetína zcela chybí a jeho absence přispívá vylidňování obce.</t>
  </si>
  <si>
    <t>nákup materiálu a stavební práce spojené s rekonstrukcí budovy a přilehlé pojezdové plochy.</t>
  </si>
  <si>
    <t>94</t>
  </si>
  <si>
    <t>Obec Šléglov</t>
  </si>
  <si>
    <t>Šléglov 1</t>
  </si>
  <si>
    <t>Šléglov</t>
  </si>
  <si>
    <t>78825</t>
  </si>
  <si>
    <t>00853097</t>
  </si>
  <si>
    <t>Dostavba VO Šléglov</t>
  </si>
  <si>
    <t>Rozšíření veřejného osvětlení v obci-podél místní komunikace ke hřbitovu a 3 nemovitostem-o  5 lamp. Nyní je zde tma.</t>
  </si>
  <si>
    <t>materiál, ostatní výkony, výkopy, ostatní náklady, revize.</t>
  </si>
  <si>
    <t>95</t>
  </si>
  <si>
    <t>Obec Paršovice</t>
  </si>
  <si>
    <t>Paršovice 98</t>
  </si>
  <si>
    <t>Paršovice</t>
  </si>
  <si>
    <t>75355</t>
  </si>
  <si>
    <t>00636461</t>
  </si>
  <si>
    <t>„k.ú.Paršovice – Obnova MK 17c na parc. č. 1566, zpevněné plochy na parc. č. 2344 a chodníkové plochy 20d  na parc. č. 168/2“</t>
  </si>
  <si>
    <t>Předmětem projektu je oprava místních komunikací včetně chodníkových ploch v obci Paršovice.</t>
  </si>
  <si>
    <t>nákup materiálu a stavební práce vyplývající z obnovy místních komunikací a chodníku včetně všech uznatelných nákladů s obnovou souvisejících.</t>
  </si>
  <si>
    <t>96</t>
  </si>
  <si>
    <t>Obec Dřevnovice</t>
  </si>
  <si>
    <t>Dřevnovice 44</t>
  </si>
  <si>
    <t>Dřevnovice</t>
  </si>
  <si>
    <t>00547905</t>
  </si>
  <si>
    <t>Rekonstrukce kulturního domu Dřevnovice</t>
  </si>
  <si>
    <t>Projekt řeší nezbytnou rekonstrukci víceúčelové budovy - kulturního domu ve vlastnictví obce. Bude provedena kompletní rekonstrukce sociálního zařízení včetně rozvodů, oprava bezbariérového vstupu do budovy, terasy a oprava obkladů fasády.</t>
  </si>
  <si>
    <t>stavební práce spočívající v kompletní rekonstrukci sociálního zařízení včetně rozvodů, v opravě bezbariérového vstupu a opravy obkladů fasády.</t>
  </si>
  <si>
    <t>97</t>
  </si>
  <si>
    <t>Obec Chromeč</t>
  </si>
  <si>
    <t>Chromeč 71</t>
  </si>
  <si>
    <t>Chromeč</t>
  </si>
  <si>
    <t>00636100</t>
  </si>
  <si>
    <t>Vybudování chodníků a protipovodňová opatření - dešťová kanalizace obec Chromeč</t>
  </si>
  <si>
    <t>vybudování chodníků a protipovodňová opatření - dešťová kanalizace obec Chromeč.</t>
  </si>
  <si>
    <t>98</t>
  </si>
  <si>
    <t>Obec Střítež nad Ludinou</t>
  </si>
  <si>
    <t>Střítež nad Ludinou 122</t>
  </si>
  <si>
    <t>Střítež nad Ludinou</t>
  </si>
  <si>
    <t>75363</t>
  </si>
  <si>
    <t>00302023</t>
  </si>
  <si>
    <t>Oprava povrchu místní komunikace v místní části Hory</t>
  </si>
  <si>
    <t>Oprava povrchu místní komunikace v místní části obce "Hory".</t>
  </si>
  <si>
    <t>odfrézování zbytků starého živičného krytu , vyčistění komunikace, uložení odvodňovacích žlabů, dosypání nerovností, osazení poklopů vodovodních přípojek,  pokládku nového živičného povrchu, dosypání krajnice recyklátem.</t>
  </si>
  <si>
    <t>99</t>
  </si>
  <si>
    <t>Obec Želatovice</t>
  </si>
  <si>
    <t>Želatovice 92</t>
  </si>
  <si>
    <t>Želatovice</t>
  </si>
  <si>
    <t>75116</t>
  </si>
  <si>
    <t>00302287</t>
  </si>
  <si>
    <t>Rekonstrukce kulturního domu č.p. 155 v Želatovicích</t>
  </si>
  <si>
    <t>Projekt realizuje rekonstrukci obecní budovy č.p.155, která bude plnit funkci kulturního domu v Želatovicích, v rozsahu výměny kotle a celého topného systému, oken, venkovních vstupních dveří, podlah a střešní krytiny (včetně zateplení střechy).</t>
  </si>
  <si>
    <t>náklady na rekonstrukci kulturního domu v rozsahu výměny kotle a celého topného systému, oken, venkovních vstupních dveří, podlahové a střešní krytiny (včetně zateplení střechy).</t>
  </si>
  <si>
    <t>100</t>
  </si>
  <si>
    <t>Obec Týn nad Bečvou</t>
  </si>
  <si>
    <t>Náves B. Smetany 68</t>
  </si>
  <si>
    <t>Týn nad Bečvou</t>
  </si>
  <si>
    <t>75131</t>
  </si>
  <si>
    <t>00850641</t>
  </si>
  <si>
    <t>Revitalizace předprostoru hřbitova v obci Týn nad Bečvou</t>
  </si>
  <si>
    <t>Předmětem projektu je komplexní revitalizace předprostoru hřbitova v obci Týn nad Bečvou.</t>
  </si>
  <si>
    <t>výdaje potřebné k vybudování zpevněných ploch, podepření svahu, vybudování části oplocení hřbitova, vybudování místa na kontejnery, osazení stojanu na kola, drobné sadové úpravy v předprostoru hřbitova v Týně nad Bečvou.</t>
  </si>
  <si>
    <t>101</t>
  </si>
  <si>
    <t>Obec Hnojice</t>
  </si>
  <si>
    <t>Hnojice 117</t>
  </si>
  <si>
    <t>Hnojice</t>
  </si>
  <si>
    <t>00298921</t>
  </si>
  <si>
    <t>Veřejné osvětlení v místní části obce Kukov</t>
  </si>
  <si>
    <t>Záměrem tohoto projektu je výstavba veřejného osvětlení na místní účelové komunikaci ve vlastnictví obce Hnojice na pozemku parc. č. 743, k.ú. Hnojice v místní části obce Kukov.</t>
  </si>
  <si>
    <t>z dotace bude hrazena výstavba nového veřejného osvětlení na místní účelové komunikaci Hnojice - Kukov.</t>
  </si>
  <si>
    <t>102</t>
  </si>
  <si>
    <t>Obec Partutovice</t>
  </si>
  <si>
    <t>Partutovice 61</t>
  </si>
  <si>
    <t>Partutovice</t>
  </si>
  <si>
    <t>75301</t>
  </si>
  <si>
    <t>00301701</t>
  </si>
  <si>
    <t>Stavební úpravy sociálního zařízení ZŠ</t>
  </si>
  <si>
    <t>Sociální zařízení ZŠ Partutovice.</t>
  </si>
  <si>
    <t>stavební výdaje na úpravu sociálního zařízení v ZŠ Partutovice.</t>
  </si>
  <si>
    <t>103</t>
  </si>
  <si>
    <t>Obec Milenov</t>
  </si>
  <si>
    <t>Milenov 120</t>
  </si>
  <si>
    <t>Milenov</t>
  </si>
  <si>
    <t>75361</t>
  </si>
  <si>
    <t>00301582</t>
  </si>
  <si>
    <t>Výstavba parkovacích stání v obci Milenov</t>
  </si>
  <si>
    <t>Vybudování nových parkovacích stání pro 9 osobních automobilů spočívá v odstranění stávajícího travnatého povrchu, zhutnění podkladu, položení nové zámkové dlažby vč. betonové palisády a betonových obrubníků. Okolí bude urovnáno a oseto trávou.</t>
  </si>
  <si>
    <t>odstranění stávajících povrchů, vybudování podkladu pro dláždění, položení zámkové dlažby, betonových obrubníků a palisád, předláždění stávajícího chodníku, terénní úpravy a osetí travním semenem, instalace bezpečnostních prvků a dopravního značení.</t>
  </si>
  <si>
    <t>104</t>
  </si>
  <si>
    <t>Obec Hradčany-Kobeřice</t>
  </si>
  <si>
    <t>Hradčany 14</t>
  </si>
  <si>
    <t>Hradčany-Kobeřice</t>
  </si>
  <si>
    <t>00530468</t>
  </si>
  <si>
    <t>Oprava střechy, výměna klempířských prvků a střesních oken na bytovém domě v Hradčanech</t>
  </si>
  <si>
    <t>Rekonstrukce střechy zahrnující výměnu střešních oken včetně oplechování, výměnu nutných částí střešní konstrukce a následná pokládka nové krytiny, nutné stavební úpravy pro opravu střechy, výměna klempířských prvků, instalace hromosvodu.</t>
  </si>
  <si>
    <t>výměnu střešních oken včetně oplechování, výměnu nutných částí střešní konstrukce, pokládku nové střešní krytiny, nutné stavební úpravy pro opravu střechy, výměnu klempířských prvků (okapy, svody, oplechování), hromosvod.</t>
  </si>
  <si>
    <t>105</t>
  </si>
  <si>
    <t>Obec Klopina</t>
  </si>
  <si>
    <t>Klopina 116</t>
  </si>
  <si>
    <t>Klopina</t>
  </si>
  <si>
    <t>00302775</t>
  </si>
  <si>
    <t>Rekonstrukce MŠ Klopina - rozvody vody a splaškové kanalizace, včetně výměny příslušenství</t>
  </si>
  <si>
    <t>Akcí dojde k výměně rozvodů pitné vody a splaškové kanalizace, včetně příslušenství tzn. výměna umyvadel, vodovodních baterií, WC, pisoárů, sprch, obkladů a dlažeb v budově MŠ Klopina.</t>
  </si>
  <si>
    <t>rozvody pitné vody a splaškové kanalizace, včetně příslušenství tzn. výměnu umyvadel, vodovodních baterií, WC, pisoárů, sprch, obkladů a dlažeb v budově MŠ Klopina.</t>
  </si>
  <si>
    <t>106</t>
  </si>
  <si>
    <t>Obec Bohutín</t>
  </si>
  <si>
    <t>Bohutín 65</t>
  </si>
  <si>
    <t>Bohutín</t>
  </si>
  <si>
    <t>00302392</t>
  </si>
  <si>
    <t>Oprava střechy tělocvičny v Bohutíně</t>
  </si>
  <si>
    <t>Oprava poškozené střechy hlavního sálu tělocvičny - výměna krytiny, kontrola a výměna poškozených dřevěných částí střešní konstrukce, nové okapy, hromosvod, izolace proti vlhkosti a tepelná izolace, parotěsná zábrana, obnova  podhledu.</t>
  </si>
  <si>
    <t>opravu střechy, nový podhled včetně upevňovacích prvků pro zavěšení vnitřního vybavení, izolace a parotěsná zábrana.</t>
  </si>
  <si>
    <t>108</t>
  </si>
  <si>
    <t>Obec Lukavice</t>
  </si>
  <si>
    <t>Lukavice 47</t>
  </si>
  <si>
    <t>Lukavice</t>
  </si>
  <si>
    <t>00302961</t>
  </si>
  <si>
    <t>Oprava chodníku v Lukavici z návsi k základní a mateřské škole</t>
  </si>
  <si>
    <t>Oprava chodníku z návsi k základní a mateřské škole. Špatný technický stav, nebezpečí úrazu. Vysoce frekventovaný úsek směrem k hustě obydlené části obce, škole a školce i sportovnímu areálu, využívají i turisté při poznávání Olomouckého kraje.</t>
  </si>
  <si>
    <t>stavební práce související s opravou chodníku z návsi směrem k Základní a Mateřské škole v Lukavici.</t>
  </si>
  <si>
    <t>109</t>
  </si>
  <si>
    <t>Obec Suchdol</t>
  </si>
  <si>
    <t>Jednov 38</t>
  </si>
  <si>
    <t>Suchdol</t>
  </si>
  <si>
    <t>79845</t>
  </si>
  <si>
    <t>00288837</t>
  </si>
  <si>
    <t>Rekonstrukce místní komunikace v obci Suchdol</t>
  </si>
  <si>
    <t>Jedná se o rekonstrukci místní komunikace v obci Suchdol - SO 101 MK Okály.  V současné době je komunikace štěrková, navíc zcela zničená výstavbou hloubkové kanalizace. Komunikace slouží jako jediná přístupová komunikace pro 30 osob, které zde bydlí.</t>
  </si>
  <si>
    <t>stavební výdaje na rekonstrukci komunikace.</t>
  </si>
  <si>
    <t>110</t>
  </si>
  <si>
    <t>Obec Doloplazy</t>
  </si>
  <si>
    <t>Doloplazy 82</t>
  </si>
  <si>
    <t>Doloplazy</t>
  </si>
  <si>
    <t>78356</t>
  </si>
  <si>
    <t>00534927</t>
  </si>
  <si>
    <t>Rekonstruce veřejného osvětlení obce Doloplazy - II. etapa</t>
  </si>
  <si>
    <t>Při rekonstrukci vedení elektrické energie firmou ČEZ Distribuce v obci Doloplazy, dojde k demontáži současného veřejného osvětlení. Z toho důvodu musí současně obec vybudovat nové osvětlení a to i podél krajské komunikace II. třídy č. 436.</t>
  </si>
  <si>
    <t>pokládku propojovacích kabelů, instalaci sloupů veřejného osvětlení s led svítidly, instalaci rozvodných a ovládacích prvků.</t>
  </si>
  <si>
    <t>111</t>
  </si>
  <si>
    <t>Obec Turovice</t>
  </si>
  <si>
    <t>Turovice 39</t>
  </si>
  <si>
    <t>Turovice</t>
  </si>
  <si>
    <t>00636649</t>
  </si>
  <si>
    <t>Výměna střešní krytiny na objektu hasičské zbrojnice</t>
  </si>
  <si>
    <t>Výměna střešní krytiny na objektu hasičské zbrojnice, par.č. 165 v k.ú. Turovice</t>
  </si>
  <si>
    <t>112</t>
  </si>
  <si>
    <t>Obec Babice</t>
  </si>
  <si>
    <t>Babice 65</t>
  </si>
  <si>
    <t>Babice</t>
  </si>
  <si>
    <t>00635260</t>
  </si>
  <si>
    <t>Nové sociální zázemí ve sportovním a kulturním areálu obce Babice</t>
  </si>
  <si>
    <t>Nové sociální zázemí v areálu obce Babice, které bude sloužit návštěvníkům všech společenských, kulturních, sportovních akcí a také při volnočasových aktivitách občanů obce (Modernizace provozního zázemí sportovního a kulturního areálu).</t>
  </si>
  <si>
    <t>vybudování nového sociálního zázemí ve sportovním a kulturním areálu obce Babice.</t>
  </si>
  <si>
    <t>113</t>
  </si>
  <si>
    <t>Obec Lazníky</t>
  </si>
  <si>
    <t>Lazníky 116</t>
  </si>
  <si>
    <t>Lazníky</t>
  </si>
  <si>
    <t>75125</t>
  </si>
  <si>
    <t>00301451</t>
  </si>
  <si>
    <t>Oprava krovu, výměna střešní krytiny, zateplení a zpřístupnění podkrovních prostor budovy sportoviště č.p. 158</t>
  </si>
  <si>
    <t>opravu krovu, výměnu střešní krytiny, zateplení a zpřístupnění podkrovních prostor budovy sportoviště č.p. 158.</t>
  </si>
  <si>
    <t>114</t>
  </si>
  <si>
    <t>Obec Těšetice</t>
  </si>
  <si>
    <t>Těšetice 75</t>
  </si>
  <si>
    <t>Těšetice</t>
  </si>
  <si>
    <t>78346</t>
  </si>
  <si>
    <t>00299545</t>
  </si>
  <si>
    <t>Oprava chodníku z Těšetic do Vojnic</t>
  </si>
  <si>
    <t>Oprava chodníku z Těšetic do Vojnic v délce cca 370 metrů, šířka 2 metry.</t>
  </si>
  <si>
    <t>opravu chodníku z Těšetic do Vojnic v úseku od konce zástavby RD v Těšeticích po začátek Vojnic, včetně opravy dřevěné lávky. Stavební dodávky a práce - oprava asfaltového povrchu, nová zámková dlažba, nové krycí desky lávky.</t>
  </si>
  <si>
    <t>115</t>
  </si>
  <si>
    <t>Obec Vitčice</t>
  </si>
  <si>
    <t>Vitčice 31</t>
  </si>
  <si>
    <t>Vitčice</t>
  </si>
  <si>
    <t>00600091</t>
  </si>
  <si>
    <t>OPRAVA POŽÁRNÍ NÁDRŽE A JEJÍHO OKOLÍ VE VITČICÍCH</t>
  </si>
  <si>
    <t>Projekt řeší opravu stávající požární nádrže a přilehlé menší vodní plochy, která bude doplněna o filtraci.</t>
  </si>
  <si>
    <t>116</t>
  </si>
  <si>
    <t>Obec Písečná</t>
  </si>
  <si>
    <t>Písečná 123</t>
  </si>
  <si>
    <t>Písečná</t>
  </si>
  <si>
    <t>79082</t>
  </si>
  <si>
    <t>00303160</t>
  </si>
  <si>
    <t>Výstavba hygienického zařízení ve sportovním areálu</t>
  </si>
  <si>
    <t>Vybudování nového hygienického zázemí pro veřejnost v areálu fotbalového hřiště TJ Písečná. Součástí bude přípojka vodovodu, splaškové kanalizace, elektřiny, odvod srážkových vod a přístupového chodníku.</t>
  </si>
  <si>
    <t>vybudování hygienického zařízení včetně přípojek inženýrských sítí, chodníku a souvisejících vedlejších nákladů stavby (zařízení staveniště, zkoušky, revize, vytýčení sítí apod.).</t>
  </si>
  <si>
    <t>117</t>
  </si>
  <si>
    <t>Obec Polomí</t>
  </si>
  <si>
    <t>Polomí 20</t>
  </si>
  <si>
    <t>Polomí</t>
  </si>
  <si>
    <t>00600059</t>
  </si>
  <si>
    <t>Obnova multifunkčního domu v obci Polomí</t>
  </si>
  <si>
    <t>Obnova multifunkčního domu v obci Polomí - stavební práce</t>
  </si>
  <si>
    <t>stavební práce a dodávky spojené s obnovou multifunkčního domu v obci Polomí.</t>
  </si>
  <si>
    <t>118</t>
  </si>
  <si>
    <t>Obec Citov</t>
  </si>
  <si>
    <t>Citov 14/14</t>
  </si>
  <si>
    <t>Citov</t>
  </si>
  <si>
    <t>00301116</t>
  </si>
  <si>
    <t>Revizalizace venkovního zázemí kulturního domu v Citově</t>
  </si>
  <si>
    <t>Projekt revitalizace venkovního zázemí kulturního domu v Citově řeší rozšíření zpevněných ploch pro konání kulturně společenských akcí ve dvorní části objektu a zajištění jeho lepší dopravní obslužnosti.</t>
  </si>
  <si>
    <t>revitalizaci venkovního zázemí kulturního domu v Citově spočívající v rozšíření zpevněných ploch pro konání kulturně společenských akcí ve dvorní části objektu a k zajištění jeho dopravní obslužnosti.</t>
  </si>
  <si>
    <t>119</t>
  </si>
  <si>
    <t>Obec Malá Morava</t>
  </si>
  <si>
    <t>Vysoký Potok 2</t>
  </si>
  <si>
    <t>Malá Morava</t>
  </si>
  <si>
    <t>78833</t>
  </si>
  <si>
    <t>00302970</t>
  </si>
  <si>
    <t>Zpevněné plochy v obci Malá Morava</t>
  </si>
  <si>
    <t>Projekt řeší neúnosnou situaci v okolí obecních bytových domů v centru obce. Vybudování zpevněné plochy s možností odstavení automobilu pro obyvatele nebo dopravce a dodavatele (kteří v tuto dobu jsou stále více využíváni) vyřeší situaci s úzkou MK.</t>
  </si>
  <si>
    <t>výdaje spojené s vybudováním zpevněné plochy u bytových domů.</t>
  </si>
  <si>
    <t>120</t>
  </si>
  <si>
    <t>Obec Cholina</t>
  </si>
  <si>
    <t>Cholina 52</t>
  </si>
  <si>
    <t>Cholina</t>
  </si>
  <si>
    <t>00299006</t>
  </si>
  <si>
    <t>Rekonstrukce obecního úřadu, místní knihovny a zázemí pro spolky</t>
  </si>
  <si>
    <t>Cílem je provést úpravu knihovny. Současný stav neodpovídá potřebám a nárokům 21. století. Dvorní trakt, sloužící jako nezbytné zázemí spolků, je v havarijním stavu. Akce je jednou ze součástí komplexní rekonstrukce budovy OÚ.</t>
  </si>
  <si>
    <t>nákup stavebního materiálu a stavební práce včetně nákladů na pracovníky poptávané na jednotlivé práce a další související uznatelné výdaje, například voda, topení, odpady, podlahy a dláždění.</t>
  </si>
  <si>
    <t>121</t>
  </si>
  <si>
    <t>Obec Radotín</t>
  </si>
  <si>
    <t>Radotín 43</t>
  </si>
  <si>
    <t>Radotín</t>
  </si>
  <si>
    <t>00636525</t>
  </si>
  <si>
    <t>Stavební úpravy a střecha budovy obecního úřadu</t>
  </si>
  <si>
    <t>Předmětem projektu je komplexní obnova budovy obecního úřadu v obci Radotín.</t>
  </si>
  <si>
    <t>výdaje potřebné ke stavebním úpravám budovy obecního úřadu včetně obnovy střechy.</t>
  </si>
  <si>
    <t>122</t>
  </si>
  <si>
    <t>Městys Drahany</t>
  </si>
  <si>
    <t>Drahany 26</t>
  </si>
  <si>
    <t>Drahany</t>
  </si>
  <si>
    <t>00288209</t>
  </si>
  <si>
    <t>Oprava budovy úřadu městyse Drahany</t>
  </si>
  <si>
    <t>Cílem akce je oprava budovy úřadu městyse, v které má ordinaci praktický dětský lékař a pobočku Česká pošta.</t>
  </si>
  <si>
    <t>opravu a zateplení severní stěny úřadu, výměnu plastových oken včetně zapravení a parapetů, nástřikovou izolaci střechy úřadu, opravu kuchyňky úřadu městyse.</t>
  </si>
  <si>
    <t>123</t>
  </si>
  <si>
    <t>Obec Hynčina</t>
  </si>
  <si>
    <t>Hynčina 125</t>
  </si>
  <si>
    <t>Hynčina</t>
  </si>
  <si>
    <t>00302643</t>
  </si>
  <si>
    <t>Oprava přístupového chodníku k OU</t>
  </si>
  <si>
    <t>Chodník slouží jako přístup k budově OÚ od komunikace III. třídy a parkoviště. Je zchátralý a jeho použití v současné době je zdraví nebezpečné. Nášlapy a podesty se rozpadávají, drolí se, jsou vratké. Opravou zajistíme bezpečný přístup k OÚ.</t>
  </si>
  <si>
    <t>veškeré práce související s  opravou  stávajícího chodníku dle rozpočtu.</t>
  </si>
  <si>
    <t>125</t>
  </si>
  <si>
    <t>Obec Všechovice</t>
  </si>
  <si>
    <t>Všechovice 17</t>
  </si>
  <si>
    <t>Všechovice</t>
  </si>
  <si>
    <t>00302228</t>
  </si>
  <si>
    <t>Chodníky Všechovice - u kostela</t>
  </si>
  <si>
    <t>Rekonstrukce chodníků v lokalitě u kostela.</t>
  </si>
  <si>
    <t>stavební výdaje na rekonstrukci chodníků.</t>
  </si>
  <si>
    <t>126</t>
  </si>
  <si>
    <t>Obec Přestavlky</t>
  </si>
  <si>
    <t>Přestavlky 109</t>
  </si>
  <si>
    <t>Přestavlky</t>
  </si>
  <si>
    <t>75002</t>
  </si>
  <si>
    <t>00636495</t>
  </si>
  <si>
    <t>Stavební úpravy budovy obecního skladu</t>
  </si>
  <si>
    <t>Stavební záměr se týká stavebních úprav zemědělské stavby se změnou užívání na sklady.</t>
  </si>
  <si>
    <t>127</t>
  </si>
  <si>
    <t>Obec Lhotka</t>
  </si>
  <si>
    <t>Lhotka 6</t>
  </si>
  <si>
    <t>Lhotka</t>
  </si>
  <si>
    <t>75124</t>
  </si>
  <si>
    <t>00636339</t>
  </si>
  <si>
    <t>Rekonstrukce komunikace na p.č. 72/1, 220/7, 220/4, Lhotka</t>
  </si>
  <si>
    <t>Jedná se o rekonstrukci obecní komunikace, která slouží jako přístupová k obytným domům a místnímu hostinci.</t>
  </si>
  <si>
    <t>novou konstrukci komunikace včetně živičného a dlážděného povrchu, nové parkovací stání, nový dlážděný chodník a chráničky pro budoucí VO.</t>
  </si>
  <si>
    <t>128</t>
  </si>
  <si>
    <t>Obec Suchonice</t>
  </si>
  <si>
    <t>Suchonice 29</t>
  </si>
  <si>
    <t>Suchonice</t>
  </si>
  <si>
    <t>78357</t>
  </si>
  <si>
    <t>44936362</t>
  </si>
  <si>
    <t>Oprava místních komunikací v obci Suchonice - cesta ke hřbitovu a autobusové točny na návsi</t>
  </si>
  <si>
    <t>Oprava místních komunikací - cesta ke hřbitovu, část parc. č. 480 a část parc. č. 497 a autobusové točny část pozemku parc. č. 477/1 vše v k.ú. Suchonice.</t>
  </si>
  <si>
    <t>129</t>
  </si>
  <si>
    <t>Obec Čelechovice na Hané</t>
  </si>
  <si>
    <t>Hlavní 9</t>
  </si>
  <si>
    <t>Čelechovice na Hané</t>
  </si>
  <si>
    <t>79816</t>
  </si>
  <si>
    <t>00288144</t>
  </si>
  <si>
    <t>Zvýšení bezpečnosti na komunikaci u ZŠ</t>
  </si>
  <si>
    <t>Účelem stavebních úprav je zlepšení dopravní situace a obslužnosti lokality s občanskou vybaveností včetně zvýšení kapacity parkovacích stání. Stavba bude realizována v souladu s PD a povolením Odboru dopravy.</t>
  </si>
  <si>
    <t>zpevněné dopravní plochy členěné na části: vozovka, chodník, ostatní zpevněné plochy s mobiliářem, sjezd, parkovací stání, odvodnění, inženýrské sítě, opěrná zeď, vegetační úpravy, dokončovací práce.</t>
  </si>
  <si>
    <t>130</t>
  </si>
  <si>
    <t>Obec Krčmaň</t>
  </si>
  <si>
    <t>Kokorská 163</t>
  </si>
  <si>
    <t>Krčmaň</t>
  </si>
  <si>
    <t>00575640</t>
  </si>
  <si>
    <t>REKONSTRUKCE VEŘEJNÉHO OSVĚTLENÍ V RÁMCI ZVÝŠENÍ BEZPEČNOSTI V OBCI KRČMAŇ, III. ETAPA</t>
  </si>
  <si>
    <t>Účelem dotace je rekonstrukce stávajícího VO v přilehlých ulicích napojených na velmi frekventovanou silnici I. tř. v rámci zvýšení bezpečnosti v obci Krčmaň v ulici Za Humny, U Potoka, Zlatá Ulička, Horní Ulička, Dolní Ulička a Na Stráži.</t>
  </si>
  <si>
    <t>na akci "REKONSTRUKCE VEŘEJNÉHO OSVĚTLENÍ V RÁMCI ZVÝŠENÍ BEZPEČNOSTI V OBCI KRČMAŇ, III. ETAPA", a to na výměnu nevyhovujícího VO za nová LED svítidla, která splňují normy a zvyš. bezpečnost chodců a ostatních účastníků provozu.</t>
  </si>
  <si>
    <t>131</t>
  </si>
  <si>
    <t>Obec Stará Ves</t>
  </si>
  <si>
    <t>Stará Ves 75</t>
  </si>
  <si>
    <t>Stará Ves</t>
  </si>
  <si>
    <t>00636584</t>
  </si>
  <si>
    <t>Oprava chodníku v obci Stará Ves - větev 2</t>
  </si>
  <si>
    <t>Oprava chodníku v obci Stará Ves, na pozemku p.č. 575, spočívající v předláždění chodníku zámkovou dlažbou, včetně obnovení konstrukčních vrstev a výměně obrubníků, v souladu s požadavky užívání staveb osobami s omezenou schopností pohybu.</t>
  </si>
  <si>
    <t>opravu chodníku v obci Stará Ves, spočívající v předláždění chodníku zámkovou dlažbou, včetně obnovení konstrukčních vrstev a výměně obrubníků.</t>
  </si>
  <si>
    <t>12/2020</t>
  </si>
  <si>
    <t>132</t>
  </si>
  <si>
    <t>Obec Slavětín</t>
  </si>
  <si>
    <t>Slavětín 11</t>
  </si>
  <si>
    <t>Slavětín</t>
  </si>
  <si>
    <t>00635332</t>
  </si>
  <si>
    <t>Rekonstrukce a přestavba bývalé sběrny mléka na sběrné místo tříděného odpadu</t>
  </si>
  <si>
    <t>Projekt řeší rekonstrukci bývalé sběrny mléka na sběrné místo pro pytlový sběr tříděného odpadu - plastu.</t>
  </si>
  <si>
    <t>investiční výdaje na rekonstrukci objektu bývalé sběrny mléka a jeho přestavbu na sběrné místo pro tříděný plastový odpad.</t>
  </si>
  <si>
    <t>133</t>
  </si>
  <si>
    <t>Obec Police</t>
  </si>
  <si>
    <t>Police 5</t>
  </si>
  <si>
    <t>789 73</t>
  </si>
  <si>
    <t>00635880</t>
  </si>
  <si>
    <t>Výměna oken a dveří na bývalé škole v Polici</t>
  </si>
  <si>
    <t>Jedná se o výměnu 10ti oken a dvojích vchodových dveří na budově bývalé školy v přízemí, kde je bytová jednotka.</t>
  </si>
  <si>
    <t>uhrazení SOD na výměnu oken a dveří na budově bývalé školy v Polici. Jedná se o 10 oken a dvoje vchodové dveře.</t>
  </si>
  <si>
    <t>134</t>
  </si>
  <si>
    <t>Obec Uhřičice</t>
  </si>
  <si>
    <t>Uhřičice 111</t>
  </si>
  <si>
    <t>Uhřičice</t>
  </si>
  <si>
    <t>00636657</t>
  </si>
  <si>
    <t>Veřejné prostranství Uhřičice</t>
  </si>
  <si>
    <t>Veřejné prostranství Uhřičice řeší návrh úpravy vjezdů a parkování osobních aut u komunikace č. II/ 367 na trase Kojetín-Prostějov. Tato komunikace je silně vytížena, parkování na vozovce překáží plynulému provozu. Cílem je zvýšení bezpečnosti.</t>
  </si>
  <si>
    <t>veřejné prostranství Uhřičice, které řeší návrh úpravy vjezdů a parkování osobních aut u komunikace č. II/ 367. Jedná o investici, ze které budou hrazeny veškeré stavební práce související s uvedenou akcí v souladu s projektovou dokumentací.</t>
  </si>
  <si>
    <t>135</t>
  </si>
  <si>
    <t>Obec Radkovy</t>
  </si>
  <si>
    <t>Radkovy 38</t>
  </si>
  <si>
    <t>Radkovy</t>
  </si>
  <si>
    <t>00636517</t>
  </si>
  <si>
    <t>Oprava vnitřních prostor obecního úřadu Radkovy</t>
  </si>
  <si>
    <t>Předmětem projektu je oprava vnitřních prostor obecního úřadu v obci Radkovy. Prostory jsou původní, poslední opravy probíhaly cca v 70. letech 20. století. Prostory úplně postrádají ústřední topení, elektroinstalace je zastaralá.</t>
  </si>
  <si>
    <t>opravu vnitřních prostor obecního úřadu - stavební práce a dodávky.</t>
  </si>
  <si>
    <t>136</t>
  </si>
  <si>
    <t>Obec Sudkov</t>
  </si>
  <si>
    <t>Sudkov 96</t>
  </si>
  <si>
    <t>Sudkov</t>
  </si>
  <si>
    <t>78821</t>
  </si>
  <si>
    <t>00303411</t>
  </si>
  <si>
    <t>Rozšíření rozvodů VO v obci Sudkov, SO-02-rozvody VO lokalita "U Moravolenu" - I. etapa</t>
  </si>
  <si>
    <t>Předmětem projektu je rozšíření rozvodů veřejného osvětlení v lokalitě "U Moravolenu za účelem větší bezpečnosti občanů. Realizací projektu dojde k významnému zlepšení kvality života obyvatel obce Sudkov.</t>
  </si>
  <si>
    <t>výdaje, vynaložené na vybudování rozvodů, stožárů svítidel, jističe a práce související s rozšířením veřejného osvětlení v dané lokalitě.</t>
  </si>
  <si>
    <t>137</t>
  </si>
  <si>
    <t>Obec Milotice nad Bečvou</t>
  </si>
  <si>
    <t>Milotice nad Bečvou 59</t>
  </si>
  <si>
    <t>Milotice nad Bečvou</t>
  </si>
  <si>
    <t>75367</t>
  </si>
  <si>
    <t>00636398</t>
  </si>
  <si>
    <t>Revitalizace obce Milotice nad Bečvou - část 2 - kašna Žlebek a okolí</t>
  </si>
  <si>
    <t>Revitalizace veřejných prostranství obce Milotice nad Bečvou - rekonstrukce a obnova - 2. část - kašna Žlebek a okolí.</t>
  </si>
  <si>
    <t>rekonstrukci kašny (vnitřní i vnější obklady, osvětlení kašny, zpevněné plochy kolem kašny a příjezdové plochy, zemní úpravy a práce.</t>
  </si>
  <si>
    <t>139</t>
  </si>
  <si>
    <t>Obec Vranovice-Kelčice</t>
  </si>
  <si>
    <t>Kelčice 31</t>
  </si>
  <si>
    <t>Vranovice-Kelčice</t>
  </si>
  <si>
    <t>79808</t>
  </si>
  <si>
    <t>00288926</t>
  </si>
  <si>
    <t>Rekonstrukce podlahy v budově "SALAŠ"</t>
  </si>
  <si>
    <t>Celková rekonstrukce staré podlahy v budově Salaše cca 56m2. Zde vykonává svou činnost ČZS Vranovice-Kelčice a obec.</t>
  </si>
  <si>
    <t>rekonstrukci podlahy.</t>
  </si>
  <si>
    <t>140</t>
  </si>
  <si>
    <t>Obec Veselíčko</t>
  </si>
  <si>
    <t>Veselíčko 68</t>
  </si>
  <si>
    <t>Veselíčko</t>
  </si>
  <si>
    <t>00302198</t>
  </si>
  <si>
    <t>Rekonstrukce komunikace po stavbě kanalizace v místní části Tupec</t>
  </si>
  <si>
    <t>Rekonstrukce místní komunikace v jižní části místní části Tupec v Obci Veselíčko po výstavbě nové splaškové komunikace v celé místní části a její napojení na kanalizaci Veselíčko s koncovkou v na ČOV v Oseku nad Bečvou.</t>
  </si>
  <si>
    <t>rekonstrukci místní komunikace v jižní části místní části Tupec v Obci Veselíčko po výstavbě nové splaškové kanalizace v celé místní části. Frézování, vyrovnání povrchu, pokládka asfaltu.</t>
  </si>
  <si>
    <t>141</t>
  </si>
  <si>
    <t>Obec Lužice</t>
  </si>
  <si>
    <t>Lužice 58</t>
  </si>
  <si>
    <t>Šternberk</t>
  </si>
  <si>
    <t>00849529</t>
  </si>
  <si>
    <t>Revitalizace pomníku a jeho okolí</t>
  </si>
  <si>
    <t>Předmětem projektu je celková revitalizace veřejného prostranství včetně obnovy stávajícího památníku obětem válek. Realizací vznikne důstojné památné místo, odpočinkové místo pro veřejnost a také reprezentativní prostředí pro obecní akce.</t>
  </si>
  <si>
    <t>výdaje spojené s revitalizací pomníku a obecního pozemku.</t>
  </si>
  <si>
    <t>142</t>
  </si>
  <si>
    <t>Obec Loučany</t>
  </si>
  <si>
    <t>Loučany 749</t>
  </si>
  <si>
    <t>Loučany</t>
  </si>
  <si>
    <t>78344</t>
  </si>
  <si>
    <t>00635651</t>
  </si>
  <si>
    <t>Renovace vybraných částí veřejného osvětlení v obci Loučany</t>
  </si>
  <si>
    <t>Projekt řeší rekonstrukci veřejného osvětlení v obci ve frekventovaných místech v Obci Loučany. V lokalitě dojde k nahrazení nevyhovujících parkových svítidel moderními LED uličními svítidly, zajišťující vyšší svítivost a nižší spotřebu energie.</t>
  </si>
  <si>
    <t>rekonstrukci veřejného osvětlení v obci Loučany (technické zhodnocení VO osazením nových svítidel, stožárových svorkovic a odstranění kabelových poruch).</t>
  </si>
  <si>
    <t>143</t>
  </si>
  <si>
    <t>Obec Podolí</t>
  </si>
  <si>
    <t>Podolí 33</t>
  </si>
  <si>
    <t>Podolí</t>
  </si>
  <si>
    <t>00636479</t>
  </si>
  <si>
    <t>Úprava veřejného prostranství a oprava kaple v obci Podolí</t>
  </si>
  <si>
    <t>Předmětem projektu je úprava veřejného prostranství a to vysázením zeleně a obnova kaple v obci Podolí.</t>
  </si>
  <si>
    <t>realizaci výsadby veřejné zeleně a opravu prostor kaple.</t>
  </si>
  <si>
    <t>144</t>
  </si>
  <si>
    <t>Obec Skalička</t>
  </si>
  <si>
    <t>Skalička ev. 2</t>
  </si>
  <si>
    <t>Skalička</t>
  </si>
  <si>
    <t>75352</t>
  </si>
  <si>
    <t>00301949</t>
  </si>
  <si>
    <t>Parkoviště a kontejnerové stání Skalička</t>
  </si>
  <si>
    <t>Vybudování parkoviště.</t>
  </si>
  <si>
    <t>vybudování parkoviště a kontejnerové stání.</t>
  </si>
  <si>
    <t>146</t>
  </si>
  <si>
    <t>Obec Dolní Studénky</t>
  </si>
  <si>
    <t>Dolní Studénky 99</t>
  </si>
  <si>
    <t>Dolní Studénky</t>
  </si>
  <si>
    <t>78820</t>
  </si>
  <si>
    <t>00635936</t>
  </si>
  <si>
    <t>Úprava okolí zámku Třemešek v obci Dolní Studénky</t>
  </si>
  <si>
    <t>V rámci projektu bude vydlážděna plocha u zámku (okapový chodník, terasa, přístupové chodníky), udělán mlatový chodníček,  vykácena a osazena nová liniová zeleň, provedeno nové veřejné osvětlení (parkoviště a příjezdová cesta) a opravena opěrná zídka.</t>
  </si>
  <si>
    <t>2/2021</t>
  </si>
  <si>
    <t>147</t>
  </si>
  <si>
    <t>Obec Kopřivná</t>
  </si>
  <si>
    <t>Kopřivná 115</t>
  </si>
  <si>
    <t>Kopřivná</t>
  </si>
  <si>
    <t>00635251</t>
  </si>
  <si>
    <t>Obnova místních komunikací - 3 etapa - 2. část  v obci Kopřivná</t>
  </si>
  <si>
    <t>Cílem projektu je obnova místní komunikace  č. 1c dle pasportu komunikací obce Kopřivná - 2. část dokončení.</t>
  </si>
  <si>
    <t>obnovu místních komunikací - očištění, zhutnění, srovnání, doplnění, položení obrusné vrstvy a zhutnění.
pokládku recyklátu a zhutnění položené vrstvy.</t>
  </si>
  <si>
    <t>148</t>
  </si>
  <si>
    <t>Obec Ochoz</t>
  </si>
  <si>
    <t>Ochoz 75</t>
  </si>
  <si>
    <t>Ochoz</t>
  </si>
  <si>
    <t>00600041</t>
  </si>
  <si>
    <t>Informační systém obce Ochoz - bezdrátový veřejný rozhlas</t>
  </si>
  <si>
    <t>Výměna a rozšíření stávajícího drátového informačního systému za nový bezdrátový veřejný rozhlas.</t>
  </si>
  <si>
    <t>vysílací zařízení - ústředna a příslušenství, vysílací anténa.
Venkovní přijímače se záložním zdrojem - 11 kusů, reproduktory - 23 kusů a montážní práce.</t>
  </si>
  <si>
    <t>149</t>
  </si>
  <si>
    <t>Obec Střeň</t>
  </si>
  <si>
    <t>Střeň 19</t>
  </si>
  <si>
    <t>Střeň</t>
  </si>
  <si>
    <t>78332</t>
  </si>
  <si>
    <t>47997265</t>
  </si>
  <si>
    <t>Zázemí pro sportovně společenský areál ve Střeni</t>
  </si>
  <si>
    <t>Vybudování zázemí pro sportovně společenský areál ve Střeni (nová stavba - šatna, WC, sprcha, sklad, přípojky sítí a přístupové chodníky).</t>
  </si>
  <si>
    <t>vybudování nové stavby technického zázemí včetně přípojek sítí a přístupových chodníků pro sportovně společenský areál ve Střeni.</t>
  </si>
  <si>
    <t>151</t>
  </si>
  <si>
    <t>Obec Bohuslavice</t>
  </si>
  <si>
    <t>Bohuslavice 25</t>
  </si>
  <si>
    <t>Bohuslavice</t>
  </si>
  <si>
    <t>79856</t>
  </si>
  <si>
    <t>00288039</t>
  </si>
  <si>
    <t>Rekonstrukce obecní knihovny Bohuslavice</t>
  </si>
  <si>
    <t>Rekonstrukce obecní knihovny Bohuslavice.</t>
  </si>
  <si>
    <t>stavebně práce - bourací práce, výměna krovů a střešní krytiny, stavba příček a podlah, rekonstrukce technického zařízení (voda, kanalizace, elektro), povrchové úpravy stěn, podlah, venkovní fasáda, dokončovací práce a vnitřní zařizovací předměty.</t>
  </si>
  <si>
    <t>152</t>
  </si>
  <si>
    <t>Obec Klokočí</t>
  </si>
  <si>
    <t>Klokočí 40</t>
  </si>
  <si>
    <t>Klokočí</t>
  </si>
  <si>
    <t>00301361</t>
  </si>
  <si>
    <t>Renovace veřejného osvětlení obce Klokočí</t>
  </si>
  <si>
    <t>Projekt řeší  řeší výměnu části stávajících svítidel veřejného osvětlení, jejich doplnění a také rozšíření v nové zástavbě RD.</t>
  </si>
  <si>
    <t>výdaje na rekonstrukci a rozšíření veřejného osvětlení.</t>
  </si>
  <si>
    <t>153</t>
  </si>
  <si>
    <t>Obec Radslavice</t>
  </si>
  <si>
    <t>Na Návsi 103</t>
  </si>
  <si>
    <t>Radslavice</t>
  </si>
  <si>
    <t>00301884</t>
  </si>
  <si>
    <t>Celoroční provoz a bezpečný přístup na střelnici v Radslavicích</t>
  </si>
  <si>
    <t>Objekt střelnice byl vybudován pouze pro využití v letní sezoně a v současné době je ve velmi špatném stavu. Pro celoroční využívání je třeba zamezit energetickým ztrátám (zateplením a výměnou oken a dveří) a také zajistit osvětlení přístupové cesty.</t>
  </si>
  <si>
    <t>vybudování veřejného osvětlení na přístupové cestě, zateplení objektu střelnice, výměnu oken a dveří, opravu střechy.</t>
  </si>
  <si>
    <t>154</t>
  </si>
  <si>
    <t>Obec Hlásnice</t>
  </si>
  <si>
    <t>Hlásnice 28</t>
  </si>
  <si>
    <t>Hlásnice</t>
  </si>
  <si>
    <t>00635294</t>
  </si>
  <si>
    <t>Chodník a VO v obci Hlásnice - část I.etapy, chodníky sever</t>
  </si>
  <si>
    <t>Cílem akce je realizace 100 m nového chodníku v obci Hlásnice, podél silnice II/445, v rámci I. etapy - chodníky sever a realizace nové části veřejného osvětlení pro celou I. etapu nového chodníku v celkové délce 320 m.</t>
  </si>
  <si>
    <t>nový chodník podél silnice II/445 v délce 100 m a nové veřejné osvětlení pro nasvícení chodníku a silnice v délce 320 m s 9 novými sloupy a svítidly.</t>
  </si>
  <si>
    <t>155</t>
  </si>
  <si>
    <t>Obec Hradec-Nová Ves</t>
  </si>
  <si>
    <t>Hradec-Nová Ves 12</t>
  </si>
  <si>
    <t>Hradec-Nová Ves</t>
  </si>
  <si>
    <t>79084</t>
  </si>
  <si>
    <t>00636011</t>
  </si>
  <si>
    <t>Oprava místní komunikace 3c K Obchodu, Hradec-Nová Ves</t>
  </si>
  <si>
    <t>Celoplošná oprava místní komunikace 3c "K Obchodu" v délce cca 300 m, Hradec-Nová Ves.</t>
  </si>
  <si>
    <t>stavební práce - oprava komunikace, položka dodávky -materiál pro živičné kryty komunikace (asfaltobeton ložný a obrusný).</t>
  </si>
  <si>
    <t>156</t>
  </si>
  <si>
    <t>Obec Daskabát</t>
  </si>
  <si>
    <t>Daskabát 35</t>
  </si>
  <si>
    <t>Daskabát</t>
  </si>
  <si>
    <t>00635359</t>
  </si>
  <si>
    <t>Výstavba Koliby - přístřešku pro pořádání venkovních kulturních akcí</t>
  </si>
  <si>
    <t>Výstavba Koliby - přístřešku pro pořádání venkovních kulturních akcí v obci Daskabát.</t>
  </si>
  <si>
    <t>částečnou úhradu nákladů na výstavbu nového přístřešku - Koliby, včetně zpevněné plochy.</t>
  </si>
  <si>
    <t>157</t>
  </si>
  <si>
    <t>Obec Stražisko</t>
  </si>
  <si>
    <t>Stražisko 1</t>
  </si>
  <si>
    <t>Stražisko</t>
  </si>
  <si>
    <t>79844</t>
  </si>
  <si>
    <t>00288829</t>
  </si>
  <si>
    <t>Rozšíření VO v obci Stražisko</t>
  </si>
  <si>
    <t>Rozšíření soustavy veřejného osvětlení v obci Stražisko, kde se nachází novostavby RD. Cílem projektu je postupné dobudování infrastruktury k nové zástavbě a zvýšení bezpečnosti občanů.</t>
  </si>
  <si>
    <t>práce a dodávky HSV, PSV, M-elektromontáže, zemní práce, revize, HZS-hodinové zúčtovací sazby.</t>
  </si>
  <si>
    <t>158</t>
  </si>
  <si>
    <t>Jindřichov 19</t>
  </si>
  <si>
    <t>00301345</t>
  </si>
  <si>
    <t>REVITALIZACE CENTRA OBCE JINDŘICHOV - II. ETAPA</t>
  </si>
  <si>
    <t>Účelem je rekonstrukce hlavní příjezdové komunikace k obecnímu úřadu a hřbitovu a stavbu schodiště pro bezpečný přístup pěších návštěvníků.  Akce navazuje na stavbu realizovanou v loňském roce ,,Přístupový chodník a zpevněná plocha u obecního úřadu"</t>
  </si>
  <si>
    <t>rekonstrukci komunikace a stavbu schodů.</t>
  </si>
  <si>
    <t>159</t>
  </si>
  <si>
    <t>Obec Luběnice</t>
  </si>
  <si>
    <t>Luběnice 140</t>
  </si>
  <si>
    <t>Luběnice</t>
  </si>
  <si>
    <t>00635642</t>
  </si>
  <si>
    <t>Luběnice - oprava chodníku a místní komunikace</t>
  </si>
  <si>
    <t>Cílem je zvýšení bezpečnosti občanů při dopravě do obchodu a mateřské školy pomocí stavebních úprav problematických a dopravně závadných míst v obci Luběnice.</t>
  </si>
  <si>
    <t>faktury za stavební práce na opravě chodníku a místní komunikace.</t>
  </si>
  <si>
    <t>31.12.2021</t>
  </si>
  <si>
    <t>zemní práce, zakládání, komunikace pozemní, trubní vedení, ostatní konstrukce a práce, bourání, přesun sutě, přesun hmot, zařízení staveniště.</t>
  </si>
  <si>
    <t>opravu dvou místních komunikací:
 - cesta ke hřbitovu zpevněna kamenivem a upravena tak, aby vznikla celoplošná obrusná vrstva  
 - autobusová točna bude vyrovnána vrstvou asfaltového betonu a na ni bude položena další vrstva asfaltového betonu.</t>
  </si>
  <si>
    <t>IČO</t>
  </si>
  <si>
    <t>výměnu střešní krytiny.</t>
  </si>
  <si>
    <t>stavební úpravy budovy obecního skladu spočívající ve stabilizaci svislých konstrukcí včetně provedení vnějších omítek, odstranění stropní konstrukce, stabilizaci budovy ŽB věncem, výměně oken, kompletní výměně střešní konstrukce a provedení nové elektroinstalace.</t>
  </si>
  <si>
    <t>osazení zastřešení stávajících schodů do suterénu budovy. 1. fáze oprava a vyspravení fasády, podhledů, nátěr fasádní barvou, osazení kov.dvířek ve štítové zdi, vybourání staré boční výlohy spojené s dveřmi a osazení novými prvky, nátěry kov.částí, 2. fáze oprava vnitřních omítek, sanační nátěr, malířské práce.</t>
  </si>
  <si>
    <t>veřejné osvětlení podél příjezdové cesty a parkoviště
- Pochozí a pojezdový chodník (přístup k terase, stání pro zásobování a přístup do RC) včetně obrub
- Mlatový chodník včetně obrub
-Dláždění terasy včetně obrub- Vykácení a osazení nové liniové zeleně, včetně terénních úprav, oprava opěrné zdi.</t>
  </si>
  <si>
    <t>filtraci vody, elektromontážní práce, objekt na umístění technologie fitrace.Opravu stěn nádrže a na to navazující předláždění přilehlého okolí požární nádrže. Výměnu, popřípadě opravu skořepiny malé vodní nádrže. Oprava současných dřevěných prvků a laviček.</t>
  </si>
  <si>
    <t>INV/NEINV</t>
  </si>
  <si>
    <t xml:space="preserve">INV  </t>
  </si>
  <si>
    <t>INV</t>
  </si>
  <si>
    <t>NEINV</t>
  </si>
  <si>
    <t>kabeláže, stožáry, práce montážní plošinou, vybudování zařízení staveniště, dopravu a manipulaci s materiálem, úpravy v zapínací skříni.</t>
  </si>
  <si>
    <t>Rekonstrukce mostu přes náhon v Bystrovanech.</t>
  </si>
  <si>
    <t>kompletní obnovu objektu - obnova fasád, omítek (vnější i vnitřní), oken, vstupní brány, dveří, střechy (nová krytina), věže, žlabů a okapů, izolace zdiva proti vlhkosti, obnova podlah, stropů, příčka ve skladu a nutné související práce.</t>
  </si>
  <si>
    <t>NE</t>
  </si>
  <si>
    <t>de minimis</t>
  </si>
  <si>
    <t>ANO</t>
  </si>
  <si>
    <t>Obyvatelé ČR</t>
  </si>
  <si>
    <t>Návrh - náhradníci</t>
  </si>
  <si>
    <t>Návrh - podpoření žadatelé</t>
  </si>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</sst>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theme="1"/>
      <name val="Tahoma"/>
      <family val="2"/>
      <charset val="238"/>
    </font>
    <font>
      <strike/>
      <sz val="8"/>
      <name val="Tahoma"/>
      <family val="2"/>
      <charset val="238"/>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right/>
      <top style="thin">
        <color indexed="64"/>
      </top>
      <bottom/>
      <diagonal/>
    </border>
  </borders>
  <cellStyleXfs count="1">
    <xf numFmtId="0" fontId="0" fillId="0" borderId="0"/>
  </cellStyleXfs>
  <cellXfs count="130">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2" xfId="0" applyNumberFormat="1" applyFont="1" applyFill="1" applyBorder="1" applyAlignment="1">
      <alignment horizontal="centerContinuous" wrapText="1"/>
    </xf>
    <xf numFmtId="0" fontId="1" fillId="0" borderId="10"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2" xfId="0" applyFont="1" applyFill="1" applyBorder="1" applyAlignment="1">
      <alignment horizontal="centerContinuous" vertical="top" wrapText="1"/>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2" fillId="0" borderId="14" xfId="0" applyFont="1" applyBorder="1" applyAlignment="1">
      <alignment vertical="center"/>
    </xf>
    <xf numFmtId="0" fontId="2" fillId="0" borderId="20" xfId="0" applyFont="1" applyBorder="1" applyAlignment="1">
      <alignment horizontal="center"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5" xfId="0" applyBorder="1" applyAlignment="1">
      <alignment vertical="top" wrapText="1"/>
    </xf>
    <xf numFmtId="49" fontId="3" fillId="0" borderId="7" xfId="0" applyNumberFormat="1" applyFont="1" applyBorder="1" applyAlignment="1">
      <alignment horizontal="right" vertical="center"/>
    </xf>
    <xf numFmtId="3" fontId="3" fillId="0" borderId="7" xfId="0" applyNumberFormat="1" applyFont="1" applyBorder="1" applyAlignment="1">
      <alignment horizontal="right" vertical="center" wrapText="1"/>
    </xf>
    <xf numFmtId="3" fontId="0" fillId="0" borderId="5" xfId="0" applyNumberFormat="1" applyBorder="1" applyAlignment="1"/>
    <xf numFmtId="0" fontId="1" fillId="0" borderId="10" xfId="0" applyFont="1" applyFill="1" applyBorder="1" applyAlignment="1">
      <alignment vertical="center" wrapText="1"/>
    </xf>
    <xf numFmtId="0" fontId="1" fillId="0" borderId="9" xfId="0" applyFont="1" applyFill="1" applyBorder="1" applyAlignment="1">
      <alignment vertical="center" wrapText="1"/>
    </xf>
    <xf numFmtId="0" fontId="1" fillId="0" borderId="11"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13" xfId="0" applyFont="1" applyFill="1" applyBorder="1" applyAlignment="1">
      <alignment vertical="center" wrapText="1"/>
    </xf>
    <xf numFmtId="0" fontId="1" fillId="0" borderId="12" xfId="0" applyFont="1" applyFill="1" applyBorder="1" applyAlignment="1">
      <alignment horizontal="center" vertical="center" wrapText="1"/>
    </xf>
    <xf numFmtId="0" fontId="1" fillId="0" borderId="0" xfId="0" applyFont="1" applyFill="1" applyAlignment="1">
      <alignment vertical="center"/>
    </xf>
    <xf numFmtId="0" fontId="3" fillId="0" borderId="7" xfId="0" applyFont="1" applyBorder="1" applyAlignment="1">
      <alignment horizontal="center" vertical="center"/>
    </xf>
    <xf numFmtId="0" fontId="3" fillId="0" borderId="21" xfId="0" applyFont="1" applyBorder="1" applyAlignment="1">
      <alignment horizontal="center" vertical="center"/>
    </xf>
    <xf numFmtId="0" fontId="3" fillId="0" borderId="7" xfId="0" applyFont="1" applyBorder="1" applyAlignment="1">
      <alignment horizontal="left" vertical="center" wrapText="1"/>
    </xf>
    <xf numFmtId="0" fontId="3" fillId="0" borderId="5" xfId="0" applyFont="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6" xfId="0" applyFont="1" applyBorder="1" applyAlignment="1">
      <alignment vertical="center"/>
    </xf>
    <xf numFmtId="49" fontId="3" fillId="0" borderId="7" xfId="0" applyNumberFormat="1" applyFont="1" applyBorder="1" applyAlignment="1">
      <alignment horizontal="left" vertical="center" wrapText="1"/>
    </xf>
    <xf numFmtId="49" fontId="3" fillId="0" borderId="7" xfId="0" applyNumberFormat="1" applyFont="1" applyFill="1" applyBorder="1" applyAlignment="1">
      <alignment horizontal="left" vertical="center" wrapText="1"/>
    </xf>
    <xf numFmtId="49" fontId="3" fillId="0" borderId="7" xfId="0" applyNumberFormat="1" applyFont="1" applyBorder="1" applyAlignment="1">
      <alignment horizontal="right" vertical="center" wrapText="1"/>
    </xf>
    <xf numFmtId="0" fontId="9" fillId="0" borderId="7" xfId="0" applyFont="1" applyBorder="1" applyAlignment="1">
      <alignment horizontal="center" vertical="center"/>
    </xf>
    <xf numFmtId="0" fontId="0" fillId="0" borderId="22" xfId="0" applyBorder="1" applyAlignment="1">
      <alignment vertical="center" wrapText="1"/>
    </xf>
    <xf numFmtId="0" fontId="3" fillId="0" borderId="0" xfId="0" applyFont="1" applyAlignment="1">
      <alignment horizontal="center" vertical="center"/>
    </xf>
    <xf numFmtId="0" fontId="1" fillId="0" borderId="10" xfId="0" applyFont="1" applyFill="1" applyBorder="1" applyAlignment="1">
      <alignment horizontal="centerContinuous" vertical="top" wrapText="1"/>
    </xf>
    <xf numFmtId="0" fontId="1" fillId="0" borderId="9" xfId="0" applyFont="1" applyFill="1" applyBorder="1" applyAlignment="1">
      <alignment horizontal="center" wrapText="1"/>
    </xf>
    <xf numFmtId="0" fontId="1" fillId="0" borderId="14" xfId="0" applyFont="1" applyFill="1" applyBorder="1" applyAlignment="1">
      <alignment horizontal="centerContinuous" vertical="top" wrapText="1"/>
    </xf>
    <xf numFmtId="0" fontId="1" fillId="0" borderId="13" xfId="0" applyFont="1" applyFill="1" applyBorder="1" applyAlignment="1">
      <alignment horizontal="centerContinuous" wrapText="1"/>
    </xf>
    <xf numFmtId="0" fontId="1" fillId="0" borderId="21" xfId="0" applyFont="1" applyFill="1" applyBorder="1" applyAlignment="1">
      <alignment horizontal="center" wrapText="1"/>
    </xf>
    <xf numFmtId="0" fontId="1" fillId="0" borderId="23" xfId="0" applyFont="1" applyFill="1" applyBorder="1" applyAlignment="1">
      <alignment horizontal="center" wrapText="1"/>
    </xf>
    <xf numFmtId="164" fontId="1" fillId="0" borderId="4" xfId="0" applyNumberFormat="1" applyFont="1" applyFill="1" applyBorder="1" applyAlignment="1">
      <alignment horizontal="center" vertical="center"/>
    </xf>
    <xf numFmtId="164" fontId="1" fillId="0" borderId="24" xfId="0" applyNumberFormat="1" applyFont="1" applyFill="1" applyBorder="1" applyAlignment="1">
      <alignment horizontal="centerContinuous" wrapText="1"/>
    </xf>
    <xf numFmtId="164" fontId="1" fillId="0" borderId="4"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20" xfId="0" applyFont="1" applyBorder="1" applyAlignment="1">
      <alignment horizontal="center" vertical="center"/>
    </xf>
    <xf numFmtId="0" fontId="2" fillId="0" borderId="8" xfId="0" applyFont="1" applyBorder="1" applyAlignment="1">
      <alignment horizontal="center" vertical="center" wrapText="1"/>
    </xf>
    <xf numFmtId="0" fontId="2" fillId="0" borderId="20" xfId="0" applyFont="1" applyBorder="1" applyAlignment="1">
      <alignment horizontal="center" vertical="center" wrapText="1"/>
    </xf>
    <xf numFmtId="164" fontId="0" fillId="0" borderId="0" xfId="0" applyNumberFormat="1" applyBorder="1" applyAlignment="1">
      <alignment horizontal="center" vertical="center" wrapText="1"/>
    </xf>
    <xf numFmtId="164" fontId="0" fillId="0" borderId="25" xfId="0" applyNumberFormat="1" applyBorder="1" applyAlignment="1">
      <alignment horizontal="center" vertical="center"/>
    </xf>
    <xf numFmtId="164" fontId="0" fillId="0" borderId="0" xfId="0" applyNumberFormat="1" applyBorder="1" applyAlignment="1">
      <alignment horizontal="center"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7" fillId="0" borderId="0" xfId="0" applyFont="1" applyBorder="1" applyAlignment="1">
      <alignment horizontal="center" vertical="center"/>
    </xf>
    <xf numFmtId="4" fontId="0" fillId="0" borderId="0" xfId="0" applyNumberFormat="1" applyBorder="1" applyAlignment="1">
      <alignment horizontal="center" vertical="center"/>
    </xf>
    <xf numFmtId="164" fontId="0" fillId="0" borderId="22" xfId="0" applyNumberFormat="1" applyBorder="1" applyAlignment="1">
      <alignment horizontal="center" vertical="center"/>
    </xf>
    <xf numFmtId="0" fontId="0" fillId="0" borderId="0" xfId="0" applyBorder="1" applyAlignment="1">
      <alignment vertical="center"/>
    </xf>
    <xf numFmtId="3" fontId="3" fillId="0" borderId="0" xfId="0" applyNumberFormat="1" applyFont="1" applyBorder="1" applyAlignment="1">
      <alignment horizontal="right" vertical="center"/>
    </xf>
    <xf numFmtId="3" fontId="0" fillId="0" borderId="0" xfId="0" applyNumberFormat="1" applyBorder="1" applyAlignment="1">
      <alignment vertical="center"/>
    </xf>
    <xf numFmtId="0" fontId="10" fillId="0" borderId="16" xfId="0" applyFont="1" applyBorder="1" applyAlignment="1">
      <alignment vertical="center"/>
    </xf>
    <xf numFmtId="49" fontId="10" fillId="0" borderId="7" xfId="0" applyNumberFormat="1" applyFont="1" applyBorder="1" applyAlignment="1">
      <alignment horizontal="left" vertical="center" wrapText="1"/>
    </xf>
    <xf numFmtId="49" fontId="10" fillId="0" borderId="7" xfId="0" applyNumberFormat="1" applyFont="1" applyFill="1" applyBorder="1" applyAlignment="1">
      <alignment horizontal="left" vertical="center" wrapText="1"/>
    </xf>
    <xf numFmtId="49" fontId="10" fillId="0" borderId="7" xfId="0" applyNumberFormat="1" applyFont="1" applyBorder="1" applyAlignment="1">
      <alignment horizontal="right" vertical="center" wrapText="1"/>
    </xf>
    <xf numFmtId="0" fontId="10" fillId="0" borderId="7" xfId="0" applyFont="1" applyBorder="1" applyAlignment="1">
      <alignment horizontal="left" vertical="center" wrapText="1"/>
    </xf>
    <xf numFmtId="3" fontId="10" fillId="0" borderId="7" xfId="0" applyNumberFormat="1" applyFont="1" applyBorder="1" applyAlignment="1">
      <alignment horizontal="right" vertical="center"/>
    </xf>
    <xf numFmtId="0" fontId="10" fillId="0" borderId="7" xfId="0" applyFont="1" applyBorder="1" applyAlignment="1">
      <alignment horizontal="right" vertical="center"/>
    </xf>
    <xf numFmtId="49" fontId="10" fillId="0" borderId="7" xfId="0" applyNumberFormat="1" applyFont="1" applyBorder="1" applyAlignment="1">
      <alignment horizontal="right" vertical="center"/>
    </xf>
    <xf numFmtId="3" fontId="10" fillId="0" borderId="7" xfId="0" applyNumberFormat="1" applyFont="1" applyBorder="1" applyAlignment="1">
      <alignment horizontal="right" vertical="center" wrapText="1"/>
    </xf>
    <xf numFmtId="0" fontId="10" fillId="0" borderId="7" xfId="0" applyFont="1" applyBorder="1" applyAlignment="1">
      <alignment horizontal="center" vertical="center"/>
    </xf>
    <xf numFmtId="0" fontId="10" fillId="0" borderId="7" xfId="0" applyFont="1" applyBorder="1" applyAlignment="1">
      <alignment horizontal="center" vertical="center" wrapText="1"/>
    </xf>
  </cellXfs>
  <cellStyles count="1">
    <cellStyle name="Normální" xfId="0" builtinId="0"/>
  </cellStyles>
  <dxfs count="2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6"/>
  <sheetViews>
    <sheetView topLeftCell="A7" zoomScaleNormal="100" workbookViewId="0">
      <selection activeCell="Z10" sqref="B10:Z10"/>
    </sheetView>
  </sheetViews>
  <sheetFormatPr defaultRowHeight="15" x14ac:dyDescent="0.25"/>
  <cols>
    <col min="1" max="1" width="4.5703125" customWidth="1"/>
    <col min="2" max="2" width="7.28515625" customWidth="1"/>
    <col min="3" max="3" width="13.42578125" customWidth="1"/>
    <col min="4" max="4" width="14.42578125" hidden="1" customWidth="1"/>
    <col min="5" max="5" width="12.28515625" hidden="1" customWidth="1"/>
    <col min="6" max="6" width="10.7109375" hidden="1" customWidth="1"/>
    <col min="7" max="7" width="11" customWidth="1"/>
    <col min="8" max="8" width="11.7109375" customWidth="1"/>
    <col min="9" max="9" width="10.7109375" customWidth="1"/>
    <col min="10" max="10" width="14.28515625" customWidth="1"/>
    <col min="11" max="11" width="16.42578125" customWidth="1"/>
    <col min="12" max="12" width="17.7109375" customWidth="1"/>
    <col min="13" max="13" width="20.7109375" customWidth="1"/>
    <col min="14" max="14" width="13" customWidth="1"/>
    <col min="15" max="16" width="11" customWidth="1"/>
    <col min="17" max="17" width="11.28515625" customWidth="1"/>
    <col min="18" max="18" width="10" customWidth="1"/>
    <col min="19" max="21" width="9.28515625" customWidth="1"/>
    <col min="22" max="22" width="9.42578125" customWidth="1"/>
    <col min="23" max="23" width="11" style="76" customWidth="1"/>
    <col min="24" max="24" width="11.28515625" customWidth="1"/>
    <col min="25" max="26" width="9.28515625" customWidth="1"/>
  </cols>
  <sheetData>
    <row r="1" spans="1:26" s="70" customFormat="1" ht="60" customHeight="1" thickBot="1" x14ac:dyDescent="0.3"/>
    <row r="2" spans="1:26" s="19" customFormat="1" ht="21.75" thickBot="1" x14ac:dyDescent="0.3">
      <c r="B2" s="101" t="s">
        <v>0</v>
      </c>
      <c r="C2" s="48" t="s">
        <v>1</v>
      </c>
      <c r="D2" s="17"/>
      <c r="E2" s="17"/>
      <c r="F2" s="17"/>
      <c r="G2" s="17"/>
      <c r="H2" s="17"/>
      <c r="I2" s="17"/>
      <c r="J2" s="17"/>
      <c r="K2" s="101" t="s">
        <v>24</v>
      </c>
      <c r="L2" s="101" t="s">
        <v>27</v>
      </c>
      <c r="M2" s="101" t="s">
        <v>2</v>
      </c>
      <c r="N2" s="101" t="s">
        <v>3</v>
      </c>
      <c r="O2" s="48" t="s">
        <v>4</v>
      </c>
      <c r="P2" s="18"/>
      <c r="Q2" s="101" t="s">
        <v>5</v>
      </c>
      <c r="R2" s="101" t="s">
        <v>6</v>
      </c>
      <c r="S2" s="31" t="s">
        <v>7</v>
      </c>
      <c r="T2" s="32"/>
      <c r="U2" s="32"/>
      <c r="V2" s="30"/>
      <c r="W2" s="13" t="s">
        <v>8</v>
      </c>
      <c r="X2" s="98" t="s">
        <v>1264</v>
      </c>
      <c r="Y2" s="98" t="s">
        <v>1272</v>
      </c>
      <c r="Z2" s="95" t="s">
        <v>1274</v>
      </c>
    </row>
    <row r="3" spans="1:26" s="19" customFormat="1" ht="13.5" customHeight="1" x14ac:dyDescent="0.25">
      <c r="B3" s="102"/>
      <c r="C3" s="49" t="s">
        <v>9</v>
      </c>
      <c r="D3" s="20"/>
      <c r="E3" s="20"/>
      <c r="F3" s="20"/>
      <c r="G3" s="104" t="s">
        <v>18</v>
      </c>
      <c r="H3" s="106" t="s">
        <v>19</v>
      </c>
      <c r="I3" s="104" t="s">
        <v>1258</v>
      </c>
      <c r="J3" s="104" t="s">
        <v>20</v>
      </c>
      <c r="K3" s="102"/>
      <c r="L3" s="102"/>
      <c r="M3" s="102"/>
      <c r="N3" s="102"/>
      <c r="O3" s="64"/>
      <c r="P3" s="65"/>
      <c r="Q3" s="102"/>
      <c r="R3" s="102"/>
      <c r="S3" s="18" t="s">
        <v>10</v>
      </c>
      <c r="T3" s="18" t="s">
        <v>11</v>
      </c>
      <c r="U3" s="66" t="s">
        <v>12</v>
      </c>
      <c r="V3" s="11" t="s">
        <v>13</v>
      </c>
      <c r="W3" s="14"/>
      <c r="X3" s="99"/>
      <c r="Y3" s="99"/>
      <c r="Z3" s="96"/>
    </row>
    <row r="4" spans="1:26" s="19" customFormat="1" ht="13.5" thickBot="1" x14ac:dyDescent="0.3">
      <c r="B4" s="103"/>
      <c r="C4" s="50" t="s">
        <v>14</v>
      </c>
      <c r="D4" s="51" t="s">
        <v>15</v>
      </c>
      <c r="E4" s="51" t="s">
        <v>16</v>
      </c>
      <c r="F4" s="51" t="s">
        <v>17</v>
      </c>
      <c r="G4" s="105"/>
      <c r="H4" s="107"/>
      <c r="I4" s="105"/>
      <c r="J4" s="105"/>
      <c r="K4" s="103"/>
      <c r="L4" s="103"/>
      <c r="M4" s="103"/>
      <c r="N4" s="103"/>
      <c r="O4" s="67" t="s">
        <v>21</v>
      </c>
      <c r="P4" s="68" t="s">
        <v>22</v>
      </c>
      <c r="Q4" s="103"/>
      <c r="R4" s="103"/>
      <c r="S4" s="68"/>
      <c r="T4" s="68"/>
      <c r="U4" s="69" t="s">
        <v>23</v>
      </c>
      <c r="V4" s="21"/>
      <c r="W4" s="21"/>
      <c r="X4" s="100"/>
      <c r="Y4" s="100"/>
      <c r="Z4" s="97"/>
    </row>
    <row r="5" spans="1:26" s="23" customFormat="1" ht="136.5" x14ac:dyDescent="0.25">
      <c r="A5" s="85">
        <v>1</v>
      </c>
      <c r="B5" s="79" t="s">
        <v>789</v>
      </c>
      <c r="C5" s="80" t="s">
        <v>790</v>
      </c>
      <c r="D5" s="80" t="s">
        <v>791</v>
      </c>
      <c r="E5" s="81" t="s">
        <v>792</v>
      </c>
      <c r="F5" s="82" t="s">
        <v>793</v>
      </c>
      <c r="G5" s="80" t="s">
        <v>75</v>
      </c>
      <c r="H5" s="80" t="s">
        <v>35</v>
      </c>
      <c r="I5" s="82" t="s">
        <v>794</v>
      </c>
      <c r="J5" s="82" t="s">
        <v>1277</v>
      </c>
      <c r="K5" s="73" t="s">
        <v>795</v>
      </c>
      <c r="L5" s="73" t="s">
        <v>796</v>
      </c>
      <c r="M5" s="73" t="s">
        <v>797</v>
      </c>
      <c r="N5" s="57">
        <v>1117590</v>
      </c>
      <c r="O5" s="56" t="s">
        <v>327</v>
      </c>
      <c r="P5" s="56" t="s">
        <v>41</v>
      </c>
      <c r="Q5" s="57">
        <v>447036</v>
      </c>
      <c r="R5" s="61" t="s">
        <v>1255</v>
      </c>
      <c r="S5" s="57">
        <v>160</v>
      </c>
      <c r="T5" s="62">
        <v>150</v>
      </c>
      <c r="U5" s="57">
        <v>200</v>
      </c>
      <c r="V5" s="57">
        <f t="shared" ref="V5:V36" si="0">SUM(S5:U5)</f>
        <v>510</v>
      </c>
      <c r="W5" s="57">
        <v>447036</v>
      </c>
      <c r="X5" s="72" t="s">
        <v>1266</v>
      </c>
      <c r="Y5" s="78" t="s">
        <v>1271</v>
      </c>
      <c r="Z5" s="71">
        <v>542</v>
      </c>
    </row>
    <row r="6" spans="1:26" s="23" customFormat="1" ht="115.5" x14ac:dyDescent="0.25">
      <c r="B6" s="79" t="s">
        <v>577</v>
      </c>
      <c r="C6" s="80" t="s">
        <v>578</v>
      </c>
      <c r="D6" s="80" t="s">
        <v>579</v>
      </c>
      <c r="E6" s="81" t="s">
        <v>580</v>
      </c>
      <c r="F6" s="82" t="s">
        <v>563</v>
      </c>
      <c r="G6" s="80" t="s">
        <v>75</v>
      </c>
      <c r="H6" s="80" t="s">
        <v>35</v>
      </c>
      <c r="I6" s="82" t="s">
        <v>581</v>
      </c>
      <c r="J6" s="82" t="s">
        <v>1277</v>
      </c>
      <c r="K6" s="73" t="s">
        <v>582</v>
      </c>
      <c r="L6" s="73" t="s">
        <v>583</v>
      </c>
      <c r="M6" s="73" t="s">
        <v>584</v>
      </c>
      <c r="N6" s="57">
        <v>1260000</v>
      </c>
      <c r="O6" s="56" t="s">
        <v>52</v>
      </c>
      <c r="P6" s="56" t="s">
        <v>41</v>
      </c>
      <c r="Q6" s="57">
        <v>500000</v>
      </c>
      <c r="R6" s="61" t="s">
        <v>1255</v>
      </c>
      <c r="S6" s="57">
        <v>160</v>
      </c>
      <c r="T6" s="62">
        <v>160</v>
      </c>
      <c r="U6" s="57">
        <v>170</v>
      </c>
      <c r="V6" s="57">
        <f t="shared" si="0"/>
        <v>490</v>
      </c>
      <c r="W6" s="57">
        <v>500000</v>
      </c>
      <c r="X6" s="71" t="s">
        <v>1266</v>
      </c>
      <c r="Y6" s="77" t="s">
        <v>1271</v>
      </c>
      <c r="Z6" s="83">
        <v>302</v>
      </c>
    </row>
    <row r="7" spans="1:26" s="23" customFormat="1" ht="126" x14ac:dyDescent="0.25">
      <c r="B7" s="79" t="s">
        <v>233</v>
      </c>
      <c r="C7" s="80" t="s">
        <v>234</v>
      </c>
      <c r="D7" s="80" t="s">
        <v>235</v>
      </c>
      <c r="E7" s="81" t="s">
        <v>236</v>
      </c>
      <c r="F7" s="82" t="s">
        <v>237</v>
      </c>
      <c r="G7" s="80" t="s">
        <v>85</v>
      </c>
      <c r="H7" s="80" t="s">
        <v>35</v>
      </c>
      <c r="I7" s="82" t="s">
        <v>238</v>
      </c>
      <c r="J7" s="82" t="s">
        <v>1277</v>
      </c>
      <c r="K7" s="73" t="s">
        <v>239</v>
      </c>
      <c r="L7" s="73" t="s">
        <v>240</v>
      </c>
      <c r="M7" s="73" t="s">
        <v>1268</v>
      </c>
      <c r="N7" s="57">
        <v>558810.67000000004</v>
      </c>
      <c r="O7" s="56" t="s">
        <v>241</v>
      </c>
      <c r="P7" s="56" t="s">
        <v>41</v>
      </c>
      <c r="Q7" s="57">
        <v>200000</v>
      </c>
      <c r="R7" s="61" t="s">
        <v>1255</v>
      </c>
      <c r="S7" s="57">
        <v>200</v>
      </c>
      <c r="T7" s="62">
        <v>150</v>
      </c>
      <c r="U7" s="57">
        <v>130</v>
      </c>
      <c r="V7" s="57">
        <f t="shared" si="0"/>
        <v>480</v>
      </c>
      <c r="W7" s="57">
        <v>200000</v>
      </c>
      <c r="X7" s="71" t="s">
        <v>1266</v>
      </c>
      <c r="Y7" s="78" t="s">
        <v>1271</v>
      </c>
      <c r="Z7" s="71">
        <v>129</v>
      </c>
    </row>
    <row r="8" spans="1:26" s="23" customFormat="1" ht="105" x14ac:dyDescent="0.25">
      <c r="B8" s="79" t="s">
        <v>1207</v>
      </c>
      <c r="C8" s="80" t="s">
        <v>1208</v>
      </c>
      <c r="D8" s="80" t="s">
        <v>1209</v>
      </c>
      <c r="E8" s="81" t="s">
        <v>1210</v>
      </c>
      <c r="F8" s="82" t="s">
        <v>147</v>
      </c>
      <c r="G8" s="80" t="s">
        <v>47</v>
      </c>
      <c r="H8" s="80" t="s">
        <v>35</v>
      </c>
      <c r="I8" s="82" t="s">
        <v>1211</v>
      </c>
      <c r="J8" s="82" t="s">
        <v>1277</v>
      </c>
      <c r="K8" s="73" t="s">
        <v>1212</v>
      </c>
      <c r="L8" s="73" t="s">
        <v>1213</v>
      </c>
      <c r="M8" s="73" t="s">
        <v>1214</v>
      </c>
      <c r="N8" s="57">
        <v>863250</v>
      </c>
      <c r="O8" s="56" t="s">
        <v>52</v>
      </c>
      <c r="P8" s="56" t="s">
        <v>41</v>
      </c>
      <c r="Q8" s="57">
        <v>345300</v>
      </c>
      <c r="R8" s="61" t="s">
        <v>1255</v>
      </c>
      <c r="S8" s="57">
        <v>200</v>
      </c>
      <c r="T8" s="62">
        <v>150</v>
      </c>
      <c r="U8" s="57">
        <v>125</v>
      </c>
      <c r="V8" s="57">
        <f t="shared" si="0"/>
        <v>475</v>
      </c>
      <c r="W8" s="57">
        <v>345300</v>
      </c>
      <c r="X8" s="71" t="s">
        <v>1266</v>
      </c>
      <c r="Y8" s="77" t="s">
        <v>1271</v>
      </c>
      <c r="Z8" s="71">
        <v>228</v>
      </c>
    </row>
    <row r="9" spans="1:26" s="23" customFormat="1" ht="42" x14ac:dyDescent="0.25">
      <c r="B9" s="79" t="s">
        <v>931</v>
      </c>
      <c r="C9" s="80" t="s">
        <v>932</v>
      </c>
      <c r="D9" s="80" t="s">
        <v>933</v>
      </c>
      <c r="E9" s="81" t="s">
        <v>934</v>
      </c>
      <c r="F9" s="82" t="s">
        <v>690</v>
      </c>
      <c r="G9" s="80" t="s">
        <v>85</v>
      </c>
      <c r="H9" s="80" t="s">
        <v>35</v>
      </c>
      <c r="I9" s="82" t="s">
        <v>935</v>
      </c>
      <c r="J9" s="82" t="s">
        <v>1277</v>
      </c>
      <c r="K9" s="73" t="s">
        <v>936</v>
      </c>
      <c r="L9" s="73" t="s">
        <v>937</v>
      </c>
      <c r="M9" s="73" t="s">
        <v>938</v>
      </c>
      <c r="N9" s="57">
        <v>2950000</v>
      </c>
      <c r="O9" s="56" t="s">
        <v>52</v>
      </c>
      <c r="P9" s="56" t="s">
        <v>41</v>
      </c>
      <c r="Q9" s="57">
        <v>500000</v>
      </c>
      <c r="R9" s="61" t="s">
        <v>1255</v>
      </c>
      <c r="S9" s="57">
        <v>150</v>
      </c>
      <c r="T9" s="62">
        <v>155</v>
      </c>
      <c r="U9" s="57">
        <v>150</v>
      </c>
      <c r="V9" s="57">
        <f t="shared" si="0"/>
        <v>455</v>
      </c>
      <c r="W9" s="57">
        <v>500000</v>
      </c>
      <c r="X9" s="71" t="s">
        <v>1266</v>
      </c>
      <c r="Y9" s="78" t="s">
        <v>1271</v>
      </c>
      <c r="Z9" s="71">
        <v>148</v>
      </c>
    </row>
    <row r="10" spans="1:26" s="23" customFormat="1" ht="42" x14ac:dyDescent="0.25">
      <c r="B10" s="119" t="s">
        <v>883</v>
      </c>
      <c r="C10" s="120" t="s">
        <v>884</v>
      </c>
      <c r="D10" s="120" t="s">
        <v>885</v>
      </c>
      <c r="E10" s="121" t="s">
        <v>886</v>
      </c>
      <c r="F10" s="122" t="s">
        <v>289</v>
      </c>
      <c r="G10" s="120" t="s">
        <v>75</v>
      </c>
      <c r="H10" s="120" t="s">
        <v>35</v>
      </c>
      <c r="I10" s="122" t="s">
        <v>887</v>
      </c>
      <c r="J10" s="122" t="s">
        <v>1277</v>
      </c>
      <c r="K10" s="123" t="s">
        <v>888</v>
      </c>
      <c r="L10" s="123" t="s">
        <v>889</v>
      </c>
      <c r="M10" s="123" t="s">
        <v>1259</v>
      </c>
      <c r="N10" s="124">
        <v>125000</v>
      </c>
      <c r="O10" s="125" t="s">
        <v>52</v>
      </c>
      <c r="P10" s="125" t="s">
        <v>41</v>
      </c>
      <c r="Q10" s="124">
        <v>50000</v>
      </c>
      <c r="R10" s="126" t="s">
        <v>1255</v>
      </c>
      <c r="S10" s="124">
        <v>200</v>
      </c>
      <c r="T10" s="127">
        <v>140</v>
      </c>
      <c r="U10" s="124">
        <v>115</v>
      </c>
      <c r="V10" s="124">
        <f t="shared" si="0"/>
        <v>455</v>
      </c>
      <c r="W10" s="124">
        <v>50000</v>
      </c>
      <c r="X10" s="128" t="s">
        <v>1267</v>
      </c>
      <c r="Y10" s="129" t="s">
        <v>1271</v>
      </c>
      <c r="Z10" s="128">
        <v>224</v>
      </c>
    </row>
    <row r="11" spans="1:26" s="23" customFormat="1" ht="115.5" x14ac:dyDescent="0.25">
      <c r="B11" s="79" t="s">
        <v>410</v>
      </c>
      <c r="C11" s="80" t="s">
        <v>411</v>
      </c>
      <c r="D11" s="80" t="s">
        <v>412</v>
      </c>
      <c r="E11" s="81" t="s">
        <v>413</v>
      </c>
      <c r="F11" s="82" t="s">
        <v>414</v>
      </c>
      <c r="G11" s="80" t="s">
        <v>34</v>
      </c>
      <c r="H11" s="80" t="s">
        <v>35</v>
      </c>
      <c r="I11" s="82" t="s">
        <v>415</v>
      </c>
      <c r="J11" s="82" t="s">
        <v>1277</v>
      </c>
      <c r="K11" s="73" t="s">
        <v>416</v>
      </c>
      <c r="L11" s="73" t="s">
        <v>417</v>
      </c>
      <c r="M11" s="73" t="s">
        <v>418</v>
      </c>
      <c r="N11" s="57">
        <v>740000</v>
      </c>
      <c r="O11" s="56" t="s">
        <v>52</v>
      </c>
      <c r="P11" s="56" t="s">
        <v>41</v>
      </c>
      <c r="Q11" s="57">
        <v>296000</v>
      </c>
      <c r="R11" s="61" t="s">
        <v>1255</v>
      </c>
      <c r="S11" s="57">
        <v>150</v>
      </c>
      <c r="T11" s="62">
        <v>150</v>
      </c>
      <c r="U11" s="57">
        <v>150</v>
      </c>
      <c r="V11" s="57">
        <f t="shared" si="0"/>
        <v>450</v>
      </c>
      <c r="W11" s="57">
        <v>296000</v>
      </c>
      <c r="X11" s="71" t="s">
        <v>1267</v>
      </c>
      <c r="Y11" s="78" t="s">
        <v>1271</v>
      </c>
      <c r="Z11" s="71">
        <v>215</v>
      </c>
    </row>
    <row r="12" spans="1:26" s="23" customFormat="1" ht="126" x14ac:dyDescent="0.25">
      <c r="B12" s="79" t="s">
        <v>354</v>
      </c>
      <c r="C12" s="80" t="s">
        <v>355</v>
      </c>
      <c r="D12" s="80" t="s">
        <v>356</v>
      </c>
      <c r="E12" s="81" t="s">
        <v>357</v>
      </c>
      <c r="F12" s="82" t="s">
        <v>358</v>
      </c>
      <c r="G12" s="80" t="s">
        <v>85</v>
      </c>
      <c r="H12" s="80" t="s">
        <v>35</v>
      </c>
      <c r="I12" s="82" t="s">
        <v>359</v>
      </c>
      <c r="J12" s="82" t="s">
        <v>1277</v>
      </c>
      <c r="K12" s="73" t="s">
        <v>360</v>
      </c>
      <c r="L12" s="73" t="s">
        <v>361</v>
      </c>
      <c r="M12" s="73" t="s">
        <v>362</v>
      </c>
      <c r="N12" s="57">
        <v>1500000</v>
      </c>
      <c r="O12" s="56" t="s">
        <v>52</v>
      </c>
      <c r="P12" s="56" t="s">
        <v>363</v>
      </c>
      <c r="Q12" s="57">
        <v>500000</v>
      </c>
      <c r="R12" s="61" t="s">
        <v>1255</v>
      </c>
      <c r="S12" s="57">
        <v>130</v>
      </c>
      <c r="T12" s="62">
        <v>140</v>
      </c>
      <c r="U12" s="57">
        <v>175</v>
      </c>
      <c r="V12" s="57">
        <f t="shared" si="0"/>
        <v>445</v>
      </c>
      <c r="W12" s="57">
        <v>500000</v>
      </c>
      <c r="X12" s="71" t="s">
        <v>1266</v>
      </c>
      <c r="Y12" s="77" t="s">
        <v>1271</v>
      </c>
      <c r="Z12" s="71">
        <v>464</v>
      </c>
    </row>
    <row r="13" spans="1:26" s="23" customFormat="1" ht="94.5" x14ac:dyDescent="0.25">
      <c r="B13" s="79" t="s">
        <v>1232</v>
      </c>
      <c r="C13" s="80" t="s">
        <v>1233</v>
      </c>
      <c r="D13" s="80" t="s">
        <v>1234</v>
      </c>
      <c r="E13" s="81" t="s">
        <v>1235</v>
      </c>
      <c r="F13" s="82" t="s">
        <v>1236</v>
      </c>
      <c r="G13" s="80" t="s">
        <v>85</v>
      </c>
      <c r="H13" s="80" t="s">
        <v>35</v>
      </c>
      <c r="I13" s="82" t="s">
        <v>1237</v>
      </c>
      <c r="J13" s="82" t="s">
        <v>1277</v>
      </c>
      <c r="K13" s="73" t="s">
        <v>1238</v>
      </c>
      <c r="L13" s="73" t="s">
        <v>1239</v>
      </c>
      <c r="M13" s="73" t="s">
        <v>1240</v>
      </c>
      <c r="N13" s="57">
        <v>550000</v>
      </c>
      <c r="O13" s="56" t="s">
        <v>52</v>
      </c>
      <c r="P13" s="56" t="s">
        <v>41</v>
      </c>
      <c r="Q13" s="57">
        <v>220000</v>
      </c>
      <c r="R13" s="61" t="s">
        <v>1255</v>
      </c>
      <c r="S13" s="57">
        <v>160</v>
      </c>
      <c r="T13" s="62">
        <v>130</v>
      </c>
      <c r="U13" s="57">
        <v>150</v>
      </c>
      <c r="V13" s="57">
        <f t="shared" si="0"/>
        <v>440</v>
      </c>
      <c r="W13" s="57">
        <v>220000</v>
      </c>
      <c r="X13" s="71" t="s">
        <v>1266</v>
      </c>
      <c r="Y13" s="78" t="s">
        <v>1271</v>
      </c>
      <c r="Z13" s="71">
        <v>427</v>
      </c>
    </row>
    <row r="14" spans="1:26" s="23" customFormat="1" ht="63" x14ac:dyDescent="0.25">
      <c r="B14" s="79" t="s">
        <v>516</v>
      </c>
      <c r="C14" s="80" t="s">
        <v>517</v>
      </c>
      <c r="D14" s="80" t="s">
        <v>518</v>
      </c>
      <c r="E14" s="81" t="s">
        <v>519</v>
      </c>
      <c r="F14" s="82" t="s">
        <v>202</v>
      </c>
      <c r="G14" s="80" t="s">
        <v>75</v>
      </c>
      <c r="H14" s="80" t="s">
        <v>35</v>
      </c>
      <c r="I14" s="82" t="s">
        <v>520</v>
      </c>
      <c r="J14" s="82" t="s">
        <v>1277</v>
      </c>
      <c r="K14" s="73" t="s">
        <v>521</v>
      </c>
      <c r="L14" s="73" t="s">
        <v>522</v>
      </c>
      <c r="M14" s="73" t="s">
        <v>523</v>
      </c>
      <c r="N14" s="57">
        <v>1189568</v>
      </c>
      <c r="O14" s="56" t="s">
        <v>52</v>
      </c>
      <c r="P14" s="56" t="s">
        <v>41</v>
      </c>
      <c r="Q14" s="57">
        <v>475827</v>
      </c>
      <c r="R14" s="61" t="s">
        <v>1255</v>
      </c>
      <c r="S14" s="57">
        <v>130</v>
      </c>
      <c r="T14" s="62">
        <v>155</v>
      </c>
      <c r="U14" s="57">
        <v>155</v>
      </c>
      <c r="V14" s="57">
        <f t="shared" si="0"/>
        <v>440</v>
      </c>
      <c r="W14" s="57">
        <v>475827</v>
      </c>
      <c r="X14" s="71" t="s">
        <v>1266</v>
      </c>
      <c r="Y14" s="77" t="s">
        <v>1271</v>
      </c>
      <c r="Z14" s="71">
        <v>433</v>
      </c>
    </row>
    <row r="15" spans="1:26" s="23" customFormat="1" ht="115.5" x14ac:dyDescent="0.25">
      <c r="B15" s="79" t="s">
        <v>980</v>
      </c>
      <c r="C15" s="80" t="s">
        <v>981</v>
      </c>
      <c r="D15" s="80" t="s">
        <v>982</v>
      </c>
      <c r="E15" s="81" t="s">
        <v>983</v>
      </c>
      <c r="F15" s="82" t="s">
        <v>166</v>
      </c>
      <c r="G15" s="80" t="s">
        <v>34</v>
      </c>
      <c r="H15" s="80" t="s">
        <v>35</v>
      </c>
      <c r="I15" s="82" t="s">
        <v>984</v>
      </c>
      <c r="J15" s="82" t="s">
        <v>1277</v>
      </c>
      <c r="K15" s="73" t="s">
        <v>985</v>
      </c>
      <c r="L15" s="73" t="s">
        <v>986</v>
      </c>
      <c r="M15" s="73" t="s">
        <v>987</v>
      </c>
      <c r="N15" s="57">
        <v>565441</v>
      </c>
      <c r="O15" s="56" t="s">
        <v>327</v>
      </c>
      <c r="P15" s="56" t="s">
        <v>41</v>
      </c>
      <c r="Q15" s="57">
        <v>226176</v>
      </c>
      <c r="R15" s="61" t="s">
        <v>1255</v>
      </c>
      <c r="S15" s="57">
        <v>200</v>
      </c>
      <c r="T15" s="62">
        <v>120</v>
      </c>
      <c r="U15" s="57">
        <v>115</v>
      </c>
      <c r="V15" s="57">
        <f t="shared" si="0"/>
        <v>435</v>
      </c>
      <c r="W15" s="57">
        <v>226176</v>
      </c>
      <c r="X15" s="71" t="s">
        <v>1267</v>
      </c>
      <c r="Y15" s="78" t="s">
        <v>1271</v>
      </c>
      <c r="Z15" s="71">
        <v>189</v>
      </c>
    </row>
    <row r="16" spans="1:26" s="23" customFormat="1" ht="147" x14ac:dyDescent="0.25">
      <c r="B16" s="79" t="s">
        <v>320</v>
      </c>
      <c r="C16" s="80" t="s">
        <v>321</v>
      </c>
      <c r="D16" s="80" t="s">
        <v>322</v>
      </c>
      <c r="E16" s="81" t="s">
        <v>323</v>
      </c>
      <c r="F16" s="82" t="s">
        <v>166</v>
      </c>
      <c r="G16" s="80" t="s">
        <v>34</v>
      </c>
      <c r="H16" s="80" t="s">
        <v>35</v>
      </c>
      <c r="I16" s="82" t="s">
        <v>324</v>
      </c>
      <c r="J16" s="82" t="s">
        <v>1277</v>
      </c>
      <c r="K16" s="73" t="s">
        <v>325</v>
      </c>
      <c r="L16" s="73" t="s">
        <v>326</v>
      </c>
      <c r="M16" s="73" t="s">
        <v>1261</v>
      </c>
      <c r="N16" s="57">
        <v>323000</v>
      </c>
      <c r="O16" s="56" t="s">
        <v>327</v>
      </c>
      <c r="P16" s="56" t="s">
        <v>241</v>
      </c>
      <c r="Q16" s="57">
        <v>129200</v>
      </c>
      <c r="R16" s="61" t="s">
        <v>1255</v>
      </c>
      <c r="S16" s="57">
        <v>150</v>
      </c>
      <c r="T16" s="62">
        <v>130</v>
      </c>
      <c r="U16" s="57">
        <v>150</v>
      </c>
      <c r="V16" s="57">
        <f t="shared" si="0"/>
        <v>430</v>
      </c>
      <c r="W16" s="57">
        <v>129200</v>
      </c>
      <c r="X16" s="71" t="s">
        <v>1264</v>
      </c>
      <c r="Y16" s="77" t="s">
        <v>1271</v>
      </c>
      <c r="Z16" s="71">
        <v>175</v>
      </c>
    </row>
    <row r="17" spans="2:26" s="23" customFormat="1" ht="126" x14ac:dyDescent="0.25">
      <c r="B17" s="79" t="s">
        <v>402</v>
      </c>
      <c r="C17" s="80" t="s">
        <v>403</v>
      </c>
      <c r="D17" s="80" t="s">
        <v>404</v>
      </c>
      <c r="E17" s="81" t="s">
        <v>405</v>
      </c>
      <c r="F17" s="82" t="s">
        <v>237</v>
      </c>
      <c r="G17" s="80" t="s">
        <v>85</v>
      </c>
      <c r="H17" s="80" t="s">
        <v>35</v>
      </c>
      <c r="I17" s="82" t="s">
        <v>406</v>
      </c>
      <c r="J17" s="82" t="s">
        <v>1277</v>
      </c>
      <c r="K17" s="73" t="s">
        <v>407</v>
      </c>
      <c r="L17" s="73" t="s">
        <v>408</v>
      </c>
      <c r="M17" s="73" t="s">
        <v>409</v>
      </c>
      <c r="N17" s="57">
        <v>1300000</v>
      </c>
      <c r="O17" s="56" t="s">
        <v>327</v>
      </c>
      <c r="P17" s="56" t="s">
        <v>41</v>
      </c>
      <c r="Q17" s="57">
        <v>500000</v>
      </c>
      <c r="R17" s="61" t="s">
        <v>1255</v>
      </c>
      <c r="S17" s="57">
        <v>130</v>
      </c>
      <c r="T17" s="62">
        <v>130</v>
      </c>
      <c r="U17" s="57">
        <v>170</v>
      </c>
      <c r="V17" s="57">
        <f t="shared" si="0"/>
        <v>430</v>
      </c>
      <c r="W17" s="57">
        <v>500000</v>
      </c>
      <c r="X17" s="71" t="s">
        <v>1267</v>
      </c>
      <c r="Y17" s="78" t="s">
        <v>1271</v>
      </c>
      <c r="Z17" s="71">
        <v>276</v>
      </c>
    </row>
    <row r="18" spans="2:26" s="23" customFormat="1" ht="105" x14ac:dyDescent="0.25">
      <c r="B18" s="79" t="s">
        <v>198</v>
      </c>
      <c r="C18" s="80" t="s">
        <v>199</v>
      </c>
      <c r="D18" s="80" t="s">
        <v>200</v>
      </c>
      <c r="E18" s="81" t="s">
        <v>201</v>
      </c>
      <c r="F18" s="82" t="s">
        <v>202</v>
      </c>
      <c r="G18" s="80" t="s">
        <v>75</v>
      </c>
      <c r="H18" s="80" t="s">
        <v>35</v>
      </c>
      <c r="I18" s="82" t="s">
        <v>203</v>
      </c>
      <c r="J18" s="82" t="s">
        <v>1277</v>
      </c>
      <c r="K18" s="73" t="s">
        <v>204</v>
      </c>
      <c r="L18" s="73" t="s">
        <v>205</v>
      </c>
      <c r="M18" s="73" t="s">
        <v>206</v>
      </c>
      <c r="N18" s="57">
        <v>5537528</v>
      </c>
      <c r="O18" s="56" t="s">
        <v>52</v>
      </c>
      <c r="P18" s="56" t="s">
        <v>41</v>
      </c>
      <c r="Q18" s="57">
        <v>276876</v>
      </c>
      <c r="R18" s="61" t="s">
        <v>1255</v>
      </c>
      <c r="S18" s="57">
        <v>130</v>
      </c>
      <c r="T18" s="62">
        <v>150</v>
      </c>
      <c r="U18" s="57">
        <v>150</v>
      </c>
      <c r="V18" s="57">
        <f t="shared" si="0"/>
        <v>430</v>
      </c>
      <c r="W18" s="57">
        <v>276876</v>
      </c>
      <c r="X18" s="71" t="s">
        <v>1266</v>
      </c>
      <c r="Y18" s="77" t="s">
        <v>1271</v>
      </c>
      <c r="Z18" s="71">
        <v>377</v>
      </c>
    </row>
    <row r="19" spans="2:26" s="23" customFormat="1" ht="73.5" x14ac:dyDescent="0.25">
      <c r="B19" s="79" t="s">
        <v>898</v>
      </c>
      <c r="C19" s="80" t="s">
        <v>899</v>
      </c>
      <c r="D19" s="80" t="s">
        <v>900</v>
      </c>
      <c r="E19" s="81" t="s">
        <v>901</v>
      </c>
      <c r="F19" s="82" t="s">
        <v>902</v>
      </c>
      <c r="G19" s="80" t="s">
        <v>75</v>
      </c>
      <c r="H19" s="80" t="s">
        <v>35</v>
      </c>
      <c r="I19" s="82" t="s">
        <v>903</v>
      </c>
      <c r="J19" s="82" t="s">
        <v>1277</v>
      </c>
      <c r="K19" s="73" t="s">
        <v>904</v>
      </c>
      <c r="L19" s="73" t="s">
        <v>904</v>
      </c>
      <c r="M19" s="73" t="s">
        <v>905</v>
      </c>
      <c r="N19" s="57">
        <v>1150000</v>
      </c>
      <c r="O19" s="56" t="s">
        <v>52</v>
      </c>
      <c r="P19" s="56" t="s">
        <v>41</v>
      </c>
      <c r="Q19" s="57">
        <v>450000</v>
      </c>
      <c r="R19" s="61" t="s">
        <v>1255</v>
      </c>
      <c r="S19" s="57">
        <v>110</v>
      </c>
      <c r="T19" s="62">
        <v>150</v>
      </c>
      <c r="U19" s="57">
        <v>170</v>
      </c>
      <c r="V19" s="57">
        <f t="shared" si="0"/>
        <v>430</v>
      </c>
      <c r="W19" s="57">
        <v>450000</v>
      </c>
      <c r="X19" s="71" t="s">
        <v>1267</v>
      </c>
      <c r="Y19" s="78" t="s">
        <v>1271</v>
      </c>
      <c r="Z19" s="71">
        <v>555</v>
      </c>
    </row>
    <row r="20" spans="2:26" s="23" customFormat="1" ht="115.5" x14ac:dyDescent="0.25">
      <c r="B20" s="79" t="s">
        <v>730</v>
      </c>
      <c r="C20" s="80" t="s">
        <v>731</v>
      </c>
      <c r="D20" s="80" t="s">
        <v>732</v>
      </c>
      <c r="E20" s="81" t="s">
        <v>733</v>
      </c>
      <c r="F20" s="82" t="s">
        <v>112</v>
      </c>
      <c r="G20" s="80" t="s">
        <v>75</v>
      </c>
      <c r="H20" s="80" t="s">
        <v>35</v>
      </c>
      <c r="I20" s="82" t="s">
        <v>734</v>
      </c>
      <c r="J20" s="82" t="s">
        <v>1277</v>
      </c>
      <c r="K20" s="73" t="s">
        <v>735</v>
      </c>
      <c r="L20" s="73" t="s">
        <v>736</v>
      </c>
      <c r="M20" s="73" t="s">
        <v>737</v>
      </c>
      <c r="N20" s="57">
        <v>188221</v>
      </c>
      <c r="O20" s="56" t="s">
        <v>52</v>
      </c>
      <c r="P20" s="56" t="s">
        <v>41</v>
      </c>
      <c r="Q20" s="57">
        <v>75288</v>
      </c>
      <c r="R20" s="61" t="s">
        <v>1255</v>
      </c>
      <c r="S20" s="57">
        <v>180</v>
      </c>
      <c r="T20" s="62">
        <v>120</v>
      </c>
      <c r="U20" s="57">
        <v>125</v>
      </c>
      <c r="V20" s="57">
        <f t="shared" si="0"/>
        <v>425</v>
      </c>
      <c r="W20" s="57">
        <v>75288</v>
      </c>
      <c r="X20" s="71" t="s">
        <v>1267</v>
      </c>
      <c r="Y20" s="77" t="s">
        <v>1271</v>
      </c>
      <c r="Z20" s="71">
        <v>84</v>
      </c>
    </row>
    <row r="21" spans="2:26" s="23" customFormat="1" ht="52.5" x14ac:dyDescent="0.25">
      <c r="B21" s="79" t="s">
        <v>568</v>
      </c>
      <c r="C21" s="80" t="s">
        <v>569</v>
      </c>
      <c r="D21" s="80" t="s">
        <v>570</v>
      </c>
      <c r="E21" s="81" t="s">
        <v>571</v>
      </c>
      <c r="F21" s="82" t="s">
        <v>572</v>
      </c>
      <c r="G21" s="80" t="s">
        <v>85</v>
      </c>
      <c r="H21" s="80" t="s">
        <v>35</v>
      </c>
      <c r="I21" s="82" t="s">
        <v>573</v>
      </c>
      <c r="J21" s="82" t="s">
        <v>1277</v>
      </c>
      <c r="K21" s="73" t="s">
        <v>574</v>
      </c>
      <c r="L21" s="73" t="s">
        <v>575</v>
      </c>
      <c r="M21" s="73" t="s">
        <v>576</v>
      </c>
      <c r="N21" s="57">
        <v>860000</v>
      </c>
      <c r="O21" s="56" t="s">
        <v>52</v>
      </c>
      <c r="P21" s="56" t="s">
        <v>41</v>
      </c>
      <c r="Q21" s="57">
        <v>340000</v>
      </c>
      <c r="R21" s="61" t="s">
        <v>1255</v>
      </c>
      <c r="S21" s="57">
        <v>150</v>
      </c>
      <c r="T21" s="62">
        <v>125</v>
      </c>
      <c r="U21" s="57">
        <v>150</v>
      </c>
      <c r="V21" s="57">
        <f t="shared" si="0"/>
        <v>425</v>
      </c>
      <c r="W21" s="57">
        <v>340000</v>
      </c>
      <c r="X21" s="71" t="s">
        <v>1267</v>
      </c>
      <c r="Y21" s="78" t="s">
        <v>1271</v>
      </c>
      <c r="Z21" s="71">
        <v>289</v>
      </c>
    </row>
    <row r="22" spans="2:26" s="23" customFormat="1" ht="126" x14ac:dyDescent="0.25">
      <c r="B22" s="79" t="s">
        <v>765</v>
      </c>
      <c r="C22" s="80" t="s">
        <v>766</v>
      </c>
      <c r="D22" s="80" t="s">
        <v>767</v>
      </c>
      <c r="E22" s="81" t="s">
        <v>768</v>
      </c>
      <c r="F22" s="82" t="s">
        <v>480</v>
      </c>
      <c r="G22" s="80" t="s">
        <v>85</v>
      </c>
      <c r="H22" s="80" t="s">
        <v>35</v>
      </c>
      <c r="I22" s="82" t="s">
        <v>769</v>
      </c>
      <c r="J22" s="82" t="s">
        <v>1277</v>
      </c>
      <c r="K22" s="73" t="s">
        <v>770</v>
      </c>
      <c r="L22" s="73" t="s">
        <v>771</v>
      </c>
      <c r="M22" s="73" t="s">
        <v>772</v>
      </c>
      <c r="N22" s="57">
        <v>1098630</v>
      </c>
      <c r="O22" s="56" t="s">
        <v>52</v>
      </c>
      <c r="P22" s="56" t="s">
        <v>41</v>
      </c>
      <c r="Q22" s="57">
        <v>439452</v>
      </c>
      <c r="R22" s="61" t="s">
        <v>1255</v>
      </c>
      <c r="S22" s="57">
        <v>180</v>
      </c>
      <c r="T22" s="62">
        <v>120</v>
      </c>
      <c r="U22" s="57">
        <v>125</v>
      </c>
      <c r="V22" s="57">
        <f t="shared" si="0"/>
        <v>425</v>
      </c>
      <c r="W22" s="57">
        <v>439452</v>
      </c>
      <c r="X22" s="71" t="s">
        <v>1267</v>
      </c>
      <c r="Y22" s="77" t="s">
        <v>1271</v>
      </c>
      <c r="Z22" s="71">
        <v>479</v>
      </c>
    </row>
    <row r="23" spans="2:26" s="23" customFormat="1" ht="105" x14ac:dyDescent="0.25">
      <c r="B23" s="79" t="s">
        <v>462</v>
      </c>
      <c r="C23" s="80" t="s">
        <v>463</v>
      </c>
      <c r="D23" s="80" t="s">
        <v>464</v>
      </c>
      <c r="E23" s="81" t="s">
        <v>465</v>
      </c>
      <c r="F23" s="82" t="s">
        <v>466</v>
      </c>
      <c r="G23" s="80" t="s">
        <v>47</v>
      </c>
      <c r="H23" s="80" t="s">
        <v>35</v>
      </c>
      <c r="I23" s="82" t="s">
        <v>467</v>
      </c>
      <c r="J23" s="82" t="s">
        <v>1277</v>
      </c>
      <c r="K23" s="73" t="s">
        <v>468</v>
      </c>
      <c r="L23" s="73" t="s">
        <v>469</v>
      </c>
      <c r="M23" s="73" t="s">
        <v>470</v>
      </c>
      <c r="N23" s="57">
        <v>900000</v>
      </c>
      <c r="O23" s="56" t="s">
        <v>52</v>
      </c>
      <c r="P23" s="56" t="s">
        <v>41</v>
      </c>
      <c r="Q23" s="57">
        <v>360000</v>
      </c>
      <c r="R23" s="61" t="s">
        <v>1255</v>
      </c>
      <c r="S23" s="57">
        <v>160</v>
      </c>
      <c r="T23" s="62">
        <v>120</v>
      </c>
      <c r="U23" s="57">
        <v>145</v>
      </c>
      <c r="V23" s="57">
        <f t="shared" si="0"/>
        <v>425</v>
      </c>
      <c r="W23" s="57">
        <v>360000</v>
      </c>
      <c r="X23" s="71" t="s">
        <v>1267</v>
      </c>
      <c r="Y23" s="78" t="s">
        <v>1271</v>
      </c>
      <c r="Z23" s="71">
        <v>484</v>
      </c>
    </row>
    <row r="24" spans="2:26" s="23" customFormat="1" ht="126" x14ac:dyDescent="0.25">
      <c r="B24" s="79" t="s">
        <v>849</v>
      </c>
      <c r="C24" s="80" t="s">
        <v>850</v>
      </c>
      <c r="D24" s="80" t="s">
        <v>851</v>
      </c>
      <c r="E24" s="81" t="s">
        <v>852</v>
      </c>
      <c r="F24" s="82" t="s">
        <v>383</v>
      </c>
      <c r="G24" s="80" t="s">
        <v>34</v>
      </c>
      <c r="H24" s="80" t="s">
        <v>35</v>
      </c>
      <c r="I24" s="82" t="s">
        <v>853</v>
      </c>
      <c r="J24" s="82" t="s">
        <v>1277</v>
      </c>
      <c r="K24" s="73" t="s">
        <v>854</v>
      </c>
      <c r="L24" s="73" t="s">
        <v>855</v>
      </c>
      <c r="M24" s="73" t="s">
        <v>856</v>
      </c>
      <c r="N24" s="57">
        <v>1300000</v>
      </c>
      <c r="O24" s="56" t="s">
        <v>327</v>
      </c>
      <c r="P24" s="56" t="s">
        <v>41</v>
      </c>
      <c r="Q24" s="57">
        <v>500000</v>
      </c>
      <c r="R24" s="61" t="s">
        <v>1255</v>
      </c>
      <c r="S24" s="57">
        <v>90</v>
      </c>
      <c r="T24" s="62">
        <v>160</v>
      </c>
      <c r="U24" s="57">
        <v>175</v>
      </c>
      <c r="V24" s="57">
        <f t="shared" si="0"/>
        <v>425</v>
      </c>
      <c r="W24" s="57">
        <v>500000</v>
      </c>
      <c r="X24" s="71" t="s">
        <v>1267</v>
      </c>
      <c r="Y24" s="77" t="s">
        <v>1271</v>
      </c>
      <c r="Z24" s="71">
        <v>747</v>
      </c>
    </row>
    <row r="25" spans="2:26" s="23" customFormat="1" ht="31.5" x14ac:dyDescent="0.25">
      <c r="B25" s="79" t="s">
        <v>677</v>
      </c>
      <c r="C25" s="80" t="s">
        <v>678</v>
      </c>
      <c r="D25" s="80" t="s">
        <v>679</v>
      </c>
      <c r="E25" s="81" t="s">
        <v>680</v>
      </c>
      <c r="F25" s="82" t="s">
        <v>681</v>
      </c>
      <c r="G25" s="80" t="s">
        <v>85</v>
      </c>
      <c r="H25" s="80" t="s">
        <v>35</v>
      </c>
      <c r="I25" s="82" t="s">
        <v>682</v>
      </c>
      <c r="J25" s="82" t="s">
        <v>1277</v>
      </c>
      <c r="K25" s="73" t="s">
        <v>683</v>
      </c>
      <c r="L25" s="73" t="s">
        <v>684</v>
      </c>
      <c r="M25" s="73" t="s">
        <v>685</v>
      </c>
      <c r="N25" s="57">
        <v>474868</v>
      </c>
      <c r="O25" s="56" t="s">
        <v>52</v>
      </c>
      <c r="P25" s="56" t="s">
        <v>41</v>
      </c>
      <c r="Q25" s="57">
        <v>189900</v>
      </c>
      <c r="R25" s="61" t="s">
        <v>1255</v>
      </c>
      <c r="S25" s="57">
        <v>180</v>
      </c>
      <c r="T25" s="62">
        <v>125</v>
      </c>
      <c r="U25" s="57">
        <v>115</v>
      </c>
      <c r="V25" s="57">
        <f t="shared" si="0"/>
        <v>420</v>
      </c>
      <c r="W25" s="57">
        <v>189900</v>
      </c>
      <c r="X25" s="71" t="s">
        <v>1266</v>
      </c>
      <c r="Y25" s="78" t="s">
        <v>1271</v>
      </c>
      <c r="Z25" s="71">
        <v>206</v>
      </c>
    </row>
    <row r="26" spans="2:26" s="23" customFormat="1" ht="52.5" x14ac:dyDescent="0.25">
      <c r="B26" s="79" t="s">
        <v>108</v>
      </c>
      <c r="C26" s="80" t="s">
        <v>109</v>
      </c>
      <c r="D26" s="80" t="s">
        <v>110</v>
      </c>
      <c r="E26" s="81" t="s">
        <v>111</v>
      </c>
      <c r="F26" s="82" t="s">
        <v>112</v>
      </c>
      <c r="G26" s="80" t="s">
        <v>75</v>
      </c>
      <c r="H26" s="80" t="s">
        <v>35</v>
      </c>
      <c r="I26" s="82" t="s">
        <v>113</v>
      </c>
      <c r="J26" s="82" t="s">
        <v>1277</v>
      </c>
      <c r="K26" s="73" t="s">
        <v>114</v>
      </c>
      <c r="L26" s="73" t="s">
        <v>115</v>
      </c>
      <c r="M26" s="73" t="s">
        <v>116</v>
      </c>
      <c r="N26" s="57">
        <v>572028</v>
      </c>
      <c r="O26" s="56" t="s">
        <v>52</v>
      </c>
      <c r="P26" s="56" t="s">
        <v>41</v>
      </c>
      <c r="Q26" s="57">
        <v>228811</v>
      </c>
      <c r="R26" s="61" t="s">
        <v>1255</v>
      </c>
      <c r="S26" s="57">
        <v>180</v>
      </c>
      <c r="T26" s="62">
        <v>125</v>
      </c>
      <c r="U26" s="57">
        <v>115</v>
      </c>
      <c r="V26" s="57">
        <f t="shared" si="0"/>
        <v>420</v>
      </c>
      <c r="W26" s="57">
        <v>228811</v>
      </c>
      <c r="X26" s="71" t="s">
        <v>1267</v>
      </c>
      <c r="Y26" s="77" t="s">
        <v>1271</v>
      </c>
      <c r="Z26" s="71">
        <v>239</v>
      </c>
    </row>
    <row r="27" spans="2:26" s="23" customFormat="1" ht="73.5" x14ac:dyDescent="0.25">
      <c r="B27" s="79" t="s">
        <v>972</v>
      </c>
      <c r="C27" s="80" t="s">
        <v>973</v>
      </c>
      <c r="D27" s="80" t="s">
        <v>974</v>
      </c>
      <c r="E27" s="81" t="s">
        <v>975</v>
      </c>
      <c r="F27" s="82" t="s">
        <v>237</v>
      </c>
      <c r="G27" s="80" t="s">
        <v>85</v>
      </c>
      <c r="H27" s="80" t="s">
        <v>35</v>
      </c>
      <c r="I27" s="82" t="s">
        <v>976</v>
      </c>
      <c r="J27" s="82" t="s">
        <v>1277</v>
      </c>
      <c r="K27" s="73" t="s">
        <v>977</v>
      </c>
      <c r="L27" s="73" t="s">
        <v>978</v>
      </c>
      <c r="M27" s="73" t="s">
        <v>979</v>
      </c>
      <c r="N27" s="57">
        <v>750000</v>
      </c>
      <c r="O27" s="56" t="s">
        <v>152</v>
      </c>
      <c r="P27" s="56" t="s">
        <v>41</v>
      </c>
      <c r="Q27" s="57">
        <v>300000</v>
      </c>
      <c r="R27" s="61" t="s">
        <v>1255</v>
      </c>
      <c r="S27" s="57">
        <v>160</v>
      </c>
      <c r="T27" s="62">
        <v>120</v>
      </c>
      <c r="U27" s="57">
        <v>140</v>
      </c>
      <c r="V27" s="57">
        <f t="shared" si="0"/>
        <v>420</v>
      </c>
      <c r="W27" s="57">
        <v>300000</v>
      </c>
      <c r="X27" s="71" t="s">
        <v>1267</v>
      </c>
      <c r="Y27" s="78" t="s">
        <v>1271</v>
      </c>
      <c r="Z27" s="71">
        <v>507</v>
      </c>
    </row>
    <row r="28" spans="2:26" s="23" customFormat="1" ht="52.5" x14ac:dyDescent="0.25">
      <c r="B28" s="79" t="s">
        <v>1047</v>
      </c>
      <c r="C28" s="80" t="s">
        <v>1048</v>
      </c>
      <c r="D28" s="80" t="s">
        <v>1049</v>
      </c>
      <c r="E28" s="81" t="s">
        <v>1050</v>
      </c>
      <c r="F28" s="82" t="s">
        <v>545</v>
      </c>
      <c r="G28" s="80" t="s">
        <v>47</v>
      </c>
      <c r="H28" s="80" t="s">
        <v>35</v>
      </c>
      <c r="I28" s="82" t="s">
        <v>1051</v>
      </c>
      <c r="J28" s="82" t="s">
        <v>1277</v>
      </c>
      <c r="K28" s="73" t="s">
        <v>1052</v>
      </c>
      <c r="L28" s="73" t="s">
        <v>1053</v>
      </c>
      <c r="M28" s="73" t="s">
        <v>1054</v>
      </c>
      <c r="N28" s="57">
        <v>406202</v>
      </c>
      <c r="O28" s="56" t="s">
        <v>188</v>
      </c>
      <c r="P28" s="56" t="s">
        <v>41</v>
      </c>
      <c r="Q28" s="57">
        <v>162480</v>
      </c>
      <c r="R28" s="61" t="s">
        <v>1255</v>
      </c>
      <c r="S28" s="57">
        <v>150</v>
      </c>
      <c r="T28" s="62">
        <v>150</v>
      </c>
      <c r="U28" s="57">
        <v>115</v>
      </c>
      <c r="V28" s="57">
        <f t="shared" si="0"/>
        <v>415</v>
      </c>
      <c r="W28" s="57">
        <v>162480</v>
      </c>
      <c r="X28" s="71" t="s">
        <v>1266</v>
      </c>
      <c r="Y28" s="77" t="s">
        <v>1271</v>
      </c>
      <c r="Z28" s="71">
        <v>192</v>
      </c>
    </row>
    <row r="29" spans="2:26" s="23" customFormat="1" ht="63" x14ac:dyDescent="0.25">
      <c r="B29" s="79" t="s">
        <v>1055</v>
      </c>
      <c r="C29" s="80" t="s">
        <v>1056</v>
      </c>
      <c r="D29" s="80" t="s">
        <v>1057</v>
      </c>
      <c r="E29" s="81" t="s">
        <v>32</v>
      </c>
      <c r="F29" s="82" t="s">
        <v>1058</v>
      </c>
      <c r="G29" s="80" t="s">
        <v>34</v>
      </c>
      <c r="H29" s="80" t="s">
        <v>35</v>
      </c>
      <c r="I29" s="82" t="s">
        <v>1059</v>
      </c>
      <c r="J29" s="82" t="s">
        <v>1277</v>
      </c>
      <c r="K29" s="73" t="s">
        <v>1060</v>
      </c>
      <c r="L29" s="73" t="s">
        <v>1061</v>
      </c>
      <c r="M29" s="73" t="s">
        <v>1062</v>
      </c>
      <c r="N29" s="57">
        <v>250000</v>
      </c>
      <c r="O29" s="56" t="s">
        <v>52</v>
      </c>
      <c r="P29" s="56" t="s">
        <v>41</v>
      </c>
      <c r="Q29" s="57">
        <v>100000</v>
      </c>
      <c r="R29" s="61" t="s">
        <v>1255</v>
      </c>
      <c r="S29" s="57">
        <v>180</v>
      </c>
      <c r="T29" s="62">
        <v>120</v>
      </c>
      <c r="U29" s="57">
        <v>115</v>
      </c>
      <c r="V29" s="57">
        <f t="shared" si="0"/>
        <v>415</v>
      </c>
      <c r="W29" s="57">
        <v>100000</v>
      </c>
      <c r="X29" s="71" t="s">
        <v>1266</v>
      </c>
      <c r="Y29" s="78" t="s">
        <v>1273</v>
      </c>
      <c r="Z29" s="71">
        <v>209</v>
      </c>
    </row>
    <row r="30" spans="2:26" s="23" customFormat="1" ht="73.5" x14ac:dyDescent="0.25">
      <c r="B30" s="79" t="s">
        <v>225</v>
      </c>
      <c r="C30" s="80" t="s">
        <v>226</v>
      </c>
      <c r="D30" s="80" t="s">
        <v>227</v>
      </c>
      <c r="E30" s="81" t="s">
        <v>228</v>
      </c>
      <c r="F30" s="82" t="s">
        <v>147</v>
      </c>
      <c r="G30" s="80" t="s">
        <v>47</v>
      </c>
      <c r="H30" s="80" t="s">
        <v>35</v>
      </c>
      <c r="I30" s="82" t="s">
        <v>229</v>
      </c>
      <c r="J30" s="82" t="s">
        <v>1277</v>
      </c>
      <c r="K30" s="73" t="s">
        <v>230</v>
      </c>
      <c r="L30" s="73" t="s">
        <v>231</v>
      </c>
      <c r="M30" s="73" t="s">
        <v>232</v>
      </c>
      <c r="N30" s="57">
        <v>3918810</v>
      </c>
      <c r="O30" s="56" t="s">
        <v>52</v>
      </c>
      <c r="P30" s="56" t="s">
        <v>41</v>
      </c>
      <c r="Q30" s="57">
        <v>500000</v>
      </c>
      <c r="R30" s="61" t="s">
        <v>1255</v>
      </c>
      <c r="S30" s="57">
        <v>160</v>
      </c>
      <c r="T30" s="62">
        <v>130</v>
      </c>
      <c r="U30" s="57">
        <v>125</v>
      </c>
      <c r="V30" s="57">
        <f t="shared" si="0"/>
        <v>415</v>
      </c>
      <c r="W30" s="57">
        <v>500000</v>
      </c>
      <c r="X30" s="71" t="s">
        <v>1266</v>
      </c>
      <c r="Y30" s="77" t="s">
        <v>1271</v>
      </c>
      <c r="Z30" s="71">
        <v>340</v>
      </c>
    </row>
    <row r="31" spans="2:26" s="23" customFormat="1" ht="94.5" x14ac:dyDescent="0.25">
      <c r="B31" s="79" t="s">
        <v>652</v>
      </c>
      <c r="C31" s="80" t="s">
        <v>653</v>
      </c>
      <c r="D31" s="80" t="s">
        <v>654</v>
      </c>
      <c r="E31" s="81" t="s">
        <v>655</v>
      </c>
      <c r="F31" s="82" t="s">
        <v>166</v>
      </c>
      <c r="G31" s="80" t="s">
        <v>34</v>
      </c>
      <c r="H31" s="80" t="s">
        <v>35</v>
      </c>
      <c r="I31" s="82" t="s">
        <v>656</v>
      </c>
      <c r="J31" s="82" t="s">
        <v>1277</v>
      </c>
      <c r="K31" s="73" t="s">
        <v>657</v>
      </c>
      <c r="L31" s="73" t="s">
        <v>658</v>
      </c>
      <c r="M31" s="73" t="s">
        <v>659</v>
      </c>
      <c r="N31" s="57">
        <v>564000</v>
      </c>
      <c r="O31" s="56" t="s">
        <v>52</v>
      </c>
      <c r="P31" s="56" t="s">
        <v>41</v>
      </c>
      <c r="Q31" s="57">
        <v>225600</v>
      </c>
      <c r="R31" s="61" t="s">
        <v>1255</v>
      </c>
      <c r="S31" s="57">
        <v>110</v>
      </c>
      <c r="T31" s="62">
        <v>130</v>
      </c>
      <c r="U31" s="57">
        <v>175</v>
      </c>
      <c r="V31" s="57">
        <f t="shared" si="0"/>
        <v>415</v>
      </c>
      <c r="W31" s="57">
        <v>225600</v>
      </c>
      <c r="X31" s="71" t="s">
        <v>1266</v>
      </c>
      <c r="Y31" s="78" t="s">
        <v>1273</v>
      </c>
      <c r="Z31" s="71">
        <v>346</v>
      </c>
    </row>
    <row r="32" spans="2:26" s="23" customFormat="1" ht="115.5" x14ac:dyDescent="0.25">
      <c r="B32" s="79" t="s">
        <v>364</v>
      </c>
      <c r="C32" s="80" t="s">
        <v>365</v>
      </c>
      <c r="D32" s="80" t="s">
        <v>366</v>
      </c>
      <c r="E32" s="81" t="s">
        <v>367</v>
      </c>
      <c r="F32" s="82" t="s">
        <v>368</v>
      </c>
      <c r="G32" s="80" t="s">
        <v>75</v>
      </c>
      <c r="H32" s="80" t="s">
        <v>35</v>
      </c>
      <c r="I32" s="82" t="s">
        <v>369</v>
      </c>
      <c r="J32" s="82" t="s">
        <v>1277</v>
      </c>
      <c r="K32" s="73" t="s">
        <v>370</v>
      </c>
      <c r="L32" s="73" t="s">
        <v>371</v>
      </c>
      <c r="M32" s="73" t="s">
        <v>372</v>
      </c>
      <c r="N32" s="57">
        <v>1500000</v>
      </c>
      <c r="O32" s="56" t="s">
        <v>52</v>
      </c>
      <c r="P32" s="56" t="s">
        <v>41</v>
      </c>
      <c r="Q32" s="57">
        <v>500000</v>
      </c>
      <c r="R32" s="61" t="s">
        <v>1255</v>
      </c>
      <c r="S32" s="57">
        <v>110</v>
      </c>
      <c r="T32" s="62">
        <v>130</v>
      </c>
      <c r="U32" s="57">
        <v>175</v>
      </c>
      <c r="V32" s="57">
        <f t="shared" si="0"/>
        <v>415</v>
      </c>
      <c r="W32" s="57">
        <v>500000</v>
      </c>
      <c r="X32" s="71" t="s">
        <v>1266</v>
      </c>
      <c r="Y32" s="77" t="s">
        <v>1271</v>
      </c>
      <c r="Z32" s="71">
        <v>370</v>
      </c>
    </row>
    <row r="33" spans="2:26" s="23" customFormat="1" ht="73.5" x14ac:dyDescent="0.25">
      <c r="B33" s="79" t="s">
        <v>1173</v>
      </c>
      <c r="C33" s="80" t="s">
        <v>1174</v>
      </c>
      <c r="D33" s="80" t="s">
        <v>1175</v>
      </c>
      <c r="E33" s="81" t="s">
        <v>1176</v>
      </c>
      <c r="F33" s="82" t="s">
        <v>1177</v>
      </c>
      <c r="G33" s="80" t="s">
        <v>47</v>
      </c>
      <c r="H33" s="80" t="s">
        <v>35</v>
      </c>
      <c r="I33" s="82" t="s">
        <v>1178</v>
      </c>
      <c r="J33" s="82" t="s">
        <v>1277</v>
      </c>
      <c r="K33" s="73" t="s">
        <v>1179</v>
      </c>
      <c r="L33" s="73" t="s">
        <v>1180</v>
      </c>
      <c r="M33" s="73" t="s">
        <v>1181</v>
      </c>
      <c r="N33" s="57">
        <v>1520000</v>
      </c>
      <c r="O33" s="56" t="s">
        <v>52</v>
      </c>
      <c r="P33" s="56" t="s">
        <v>41</v>
      </c>
      <c r="Q33" s="57">
        <v>500000</v>
      </c>
      <c r="R33" s="61" t="s">
        <v>1255</v>
      </c>
      <c r="S33" s="57">
        <v>140</v>
      </c>
      <c r="T33" s="62">
        <v>155</v>
      </c>
      <c r="U33" s="57">
        <v>120</v>
      </c>
      <c r="V33" s="57">
        <f t="shared" si="0"/>
        <v>415</v>
      </c>
      <c r="W33" s="57">
        <v>500000</v>
      </c>
      <c r="X33" s="71" t="s">
        <v>1266</v>
      </c>
      <c r="Y33" s="78" t="s">
        <v>1271</v>
      </c>
      <c r="Z33" s="71">
        <v>606</v>
      </c>
    </row>
    <row r="34" spans="2:26" s="23" customFormat="1" ht="73.5" x14ac:dyDescent="0.25">
      <c r="B34" s="79" t="s">
        <v>712</v>
      </c>
      <c r="C34" s="80" t="s">
        <v>713</v>
      </c>
      <c r="D34" s="80" t="s">
        <v>714</v>
      </c>
      <c r="E34" s="81" t="s">
        <v>715</v>
      </c>
      <c r="F34" s="82" t="s">
        <v>716</v>
      </c>
      <c r="G34" s="80" t="s">
        <v>34</v>
      </c>
      <c r="H34" s="80" t="s">
        <v>35</v>
      </c>
      <c r="I34" s="82" t="s">
        <v>717</v>
      </c>
      <c r="J34" s="82" t="s">
        <v>1277</v>
      </c>
      <c r="K34" s="73" t="s">
        <v>718</v>
      </c>
      <c r="L34" s="73" t="s">
        <v>719</v>
      </c>
      <c r="M34" s="73" t="s">
        <v>720</v>
      </c>
      <c r="N34" s="57">
        <v>2502155</v>
      </c>
      <c r="O34" s="56" t="s">
        <v>188</v>
      </c>
      <c r="P34" s="56" t="s">
        <v>363</v>
      </c>
      <c r="Q34" s="57">
        <v>500000</v>
      </c>
      <c r="R34" s="61" t="s">
        <v>1255</v>
      </c>
      <c r="S34" s="57">
        <v>120</v>
      </c>
      <c r="T34" s="62">
        <v>120</v>
      </c>
      <c r="U34" s="57">
        <v>175</v>
      </c>
      <c r="V34" s="57">
        <f t="shared" si="0"/>
        <v>415</v>
      </c>
      <c r="W34" s="57">
        <v>500000</v>
      </c>
      <c r="X34" s="71" t="s">
        <v>1267</v>
      </c>
      <c r="Y34" s="77" t="s">
        <v>1271</v>
      </c>
      <c r="Z34" s="71">
        <v>1146</v>
      </c>
    </row>
    <row r="35" spans="2:26" s="23" customFormat="1" ht="42" x14ac:dyDescent="0.25">
      <c r="B35" s="79" t="s">
        <v>964</v>
      </c>
      <c r="C35" s="80" t="s">
        <v>965</v>
      </c>
      <c r="D35" s="80" t="s">
        <v>966</v>
      </c>
      <c r="E35" s="81" t="s">
        <v>967</v>
      </c>
      <c r="F35" s="82" t="s">
        <v>112</v>
      </c>
      <c r="G35" s="80" t="s">
        <v>75</v>
      </c>
      <c r="H35" s="80" t="s">
        <v>35</v>
      </c>
      <c r="I35" s="82" t="s">
        <v>968</v>
      </c>
      <c r="J35" s="82" t="s">
        <v>1277</v>
      </c>
      <c r="K35" s="73" t="s">
        <v>969</v>
      </c>
      <c r="L35" s="73" t="s">
        <v>970</v>
      </c>
      <c r="M35" s="73" t="s">
        <v>971</v>
      </c>
      <c r="N35" s="57">
        <v>1250000</v>
      </c>
      <c r="O35" s="56" t="s">
        <v>52</v>
      </c>
      <c r="P35" s="56" t="s">
        <v>41</v>
      </c>
      <c r="Q35" s="57">
        <v>500000</v>
      </c>
      <c r="R35" s="61" t="s">
        <v>1255</v>
      </c>
      <c r="S35" s="57">
        <v>150</v>
      </c>
      <c r="T35" s="62">
        <v>120</v>
      </c>
      <c r="U35" s="57">
        <v>140</v>
      </c>
      <c r="V35" s="57">
        <f t="shared" si="0"/>
        <v>410</v>
      </c>
      <c r="W35" s="57">
        <v>500000</v>
      </c>
      <c r="X35" s="71" t="s">
        <v>1267</v>
      </c>
      <c r="Y35" s="78" t="s">
        <v>1271</v>
      </c>
      <c r="Z35" s="71">
        <v>178</v>
      </c>
    </row>
    <row r="36" spans="2:26" s="23" customFormat="1" ht="52.5" x14ac:dyDescent="0.25">
      <c r="B36" s="79" t="s">
        <v>524</v>
      </c>
      <c r="C36" s="80" t="s">
        <v>525</v>
      </c>
      <c r="D36" s="80" t="s">
        <v>526</v>
      </c>
      <c r="E36" s="81" t="s">
        <v>527</v>
      </c>
      <c r="F36" s="82" t="s">
        <v>528</v>
      </c>
      <c r="G36" s="80" t="s">
        <v>85</v>
      </c>
      <c r="H36" s="80" t="s">
        <v>35</v>
      </c>
      <c r="I36" s="82" t="s">
        <v>529</v>
      </c>
      <c r="J36" s="82" t="s">
        <v>1277</v>
      </c>
      <c r="K36" s="73" t="s">
        <v>530</v>
      </c>
      <c r="L36" s="73" t="s">
        <v>531</v>
      </c>
      <c r="M36" s="73" t="s">
        <v>532</v>
      </c>
      <c r="N36" s="57">
        <v>2000000</v>
      </c>
      <c r="O36" s="56" t="s">
        <v>52</v>
      </c>
      <c r="P36" s="56" t="s">
        <v>41</v>
      </c>
      <c r="Q36" s="57">
        <v>500000</v>
      </c>
      <c r="R36" s="61" t="s">
        <v>1255</v>
      </c>
      <c r="S36" s="57">
        <v>140</v>
      </c>
      <c r="T36" s="62">
        <v>120</v>
      </c>
      <c r="U36" s="57">
        <v>150</v>
      </c>
      <c r="V36" s="57">
        <f t="shared" si="0"/>
        <v>410</v>
      </c>
      <c r="W36" s="57">
        <v>500000</v>
      </c>
      <c r="X36" s="71" t="s">
        <v>1266</v>
      </c>
      <c r="Y36" s="77" t="s">
        <v>1271</v>
      </c>
      <c r="Z36" s="71">
        <v>822</v>
      </c>
    </row>
    <row r="37" spans="2:26" s="23" customFormat="1" ht="42" x14ac:dyDescent="0.25">
      <c r="B37" s="79" t="s">
        <v>29</v>
      </c>
      <c r="C37" s="80" t="s">
        <v>30</v>
      </c>
      <c r="D37" s="80" t="s">
        <v>31</v>
      </c>
      <c r="E37" s="81" t="s">
        <v>32</v>
      </c>
      <c r="F37" s="82" t="s">
        <v>33</v>
      </c>
      <c r="G37" s="80" t="s">
        <v>34</v>
      </c>
      <c r="H37" s="80" t="s">
        <v>35</v>
      </c>
      <c r="I37" s="82" t="s">
        <v>36</v>
      </c>
      <c r="J37" s="82" t="s">
        <v>1277</v>
      </c>
      <c r="K37" s="73" t="s">
        <v>37</v>
      </c>
      <c r="L37" s="73" t="s">
        <v>38</v>
      </c>
      <c r="M37" s="73" t="s">
        <v>39</v>
      </c>
      <c r="N37" s="57">
        <v>5789703</v>
      </c>
      <c r="O37" s="56" t="s">
        <v>40</v>
      </c>
      <c r="P37" s="56" t="s">
        <v>41</v>
      </c>
      <c r="Q37" s="57">
        <v>500000</v>
      </c>
      <c r="R37" s="61" t="s">
        <v>1255</v>
      </c>
      <c r="S37" s="57">
        <v>120</v>
      </c>
      <c r="T37" s="62">
        <v>140</v>
      </c>
      <c r="U37" s="57">
        <v>150</v>
      </c>
      <c r="V37" s="57">
        <f t="shared" ref="V37:V68" si="1">SUM(S37:U37)</f>
        <v>410</v>
      </c>
      <c r="W37" s="57">
        <v>500000</v>
      </c>
      <c r="X37" s="71" t="s">
        <v>1265</v>
      </c>
      <c r="Y37" s="78" t="s">
        <v>1271</v>
      </c>
      <c r="Z37" s="71">
        <v>1159</v>
      </c>
    </row>
    <row r="38" spans="2:26" s="23" customFormat="1" ht="126" x14ac:dyDescent="0.25">
      <c r="B38" s="79" t="s">
        <v>311</v>
      </c>
      <c r="C38" s="80" t="s">
        <v>312</v>
      </c>
      <c r="D38" s="80" t="s">
        <v>313</v>
      </c>
      <c r="E38" s="81" t="s">
        <v>314</v>
      </c>
      <c r="F38" s="82" t="s">
        <v>315</v>
      </c>
      <c r="G38" s="80" t="s">
        <v>34</v>
      </c>
      <c r="H38" s="80" t="s">
        <v>35</v>
      </c>
      <c r="I38" s="82" t="s">
        <v>316</v>
      </c>
      <c r="J38" s="82" t="s">
        <v>1277</v>
      </c>
      <c r="K38" s="73" t="s">
        <v>317</v>
      </c>
      <c r="L38" s="73" t="s">
        <v>318</v>
      </c>
      <c r="M38" s="73" t="s">
        <v>319</v>
      </c>
      <c r="N38" s="57">
        <v>6160487</v>
      </c>
      <c r="O38" s="56" t="s">
        <v>52</v>
      </c>
      <c r="P38" s="56" t="s">
        <v>41</v>
      </c>
      <c r="Q38" s="57">
        <v>500000</v>
      </c>
      <c r="R38" s="61" t="s">
        <v>1255</v>
      </c>
      <c r="S38" s="57">
        <v>120</v>
      </c>
      <c r="T38" s="62">
        <v>140</v>
      </c>
      <c r="U38" s="57">
        <v>150</v>
      </c>
      <c r="V38" s="57">
        <f t="shared" si="1"/>
        <v>410</v>
      </c>
      <c r="W38" s="57">
        <v>500000</v>
      </c>
      <c r="X38" s="71" t="s">
        <v>1266</v>
      </c>
      <c r="Y38" s="77" t="s">
        <v>1271</v>
      </c>
      <c r="Z38" s="71">
        <v>1269</v>
      </c>
    </row>
    <row r="39" spans="2:26" s="23" customFormat="1" ht="126" x14ac:dyDescent="0.25">
      <c r="B39" s="79" t="s">
        <v>874</v>
      </c>
      <c r="C39" s="80" t="s">
        <v>875</v>
      </c>
      <c r="D39" s="80" t="s">
        <v>876</v>
      </c>
      <c r="E39" s="81" t="s">
        <v>877</v>
      </c>
      <c r="F39" s="82" t="s">
        <v>878</v>
      </c>
      <c r="G39" s="80" t="s">
        <v>47</v>
      </c>
      <c r="H39" s="80" t="s">
        <v>35</v>
      </c>
      <c r="I39" s="82" t="s">
        <v>879</v>
      </c>
      <c r="J39" s="82" t="s">
        <v>1277</v>
      </c>
      <c r="K39" s="73" t="s">
        <v>880</v>
      </c>
      <c r="L39" s="73" t="s">
        <v>881</v>
      </c>
      <c r="M39" s="73" t="s">
        <v>882</v>
      </c>
      <c r="N39" s="57">
        <v>3500000</v>
      </c>
      <c r="O39" s="56" t="s">
        <v>52</v>
      </c>
      <c r="P39" s="56" t="s">
        <v>41</v>
      </c>
      <c r="Q39" s="57">
        <v>500000</v>
      </c>
      <c r="R39" s="61" t="s">
        <v>1255</v>
      </c>
      <c r="S39" s="57">
        <v>120</v>
      </c>
      <c r="T39" s="62">
        <v>140</v>
      </c>
      <c r="U39" s="57">
        <v>150</v>
      </c>
      <c r="V39" s="57">
        <f t="shared" si="1"/>
        <v>410</v>
      </c>
      <c r="W39" s="57">
        <v>500000</v>
      </c>
      <c r="X39" s="71" t="s">
        <v>1266</v>
      </c>
      <c r="Y39" s="78" t="s">
        <v>1271</v>
      </c>
      <c r="Z39" s="71">
        <v>1361</v>
      </c>
    </row>
    <row r="40" spans="2:26" s="23" customFormat="1" ht="115.5" x14ac:dyDescent="0.25">
      <c r="B40" s="79" t="s">
        <v>1013</v>
      </c>
      <c r="C40" s="80" t="s">
        <v>1014</v>
      </c>
      <c r="D40" s="80" t="s">
        <v>1015</v>
      </c>
      <c r="E40" s="81" t="s">
        <v>1016</v>
      </c>
      <c r="F40" s="82" t="s">
        <v>1017</v>
      </c>
      <c r="G40" s="80" t="s">
        <v>47</v>
      </c>
      <c r="H40" s="80" t="s">
        <v>35</v>
      </c>
      <c r="I40" s="82" t="s">
        <v>1018</v>
      </c>
      <c r="J40" s="82" t="s">
        <v>1277</v>
      </c>
      <c r="K40" s="73" t="s">
        <v>1019</v>
      </c>
      <c r="L40" s="73" t="s">
        <v>1020</v>
      </c>
      <c r="M40" s="73" t="s">
        <v>1257</v>
      </c>
      <c r="N40" s="57">
        <v>1300000</v>
      </c>
      <c r="O40" s="56" t="s">
        <v>52</v>
      </c>
      <c r="P40" s="56" t="s">
        <v>41</v>
      </c>
      <c r="Q40" s="57">
        <v>500000</v>
      </c>
      <c r="R40" s="61" t="s">
        <v>1255</v>
      </c>
      <c r="S40" s="57">
        <v>150</v>
      </c>
      <c r="T40" s="62">
        <v>125</v>
      </c>
      <c r="U40" s="57">
        <v>130</v>
      </c>
      <c r="V40" s="57">
        <f t="shared" si="1"/>
        <v>405</v>
      </c>
      <c r="W40" s="57">
        <v>500000</v>
      </c>
      <c r="X40" s="71" t="s">
        <v>1267</v>
      </c>
      <c r="Y40" s="77" t="s">
        <v>1271</v>
      </c>
      <c r="Z40" s="71">
        <v>187</v>
      </c>
    </row>
    <row r="41" spans="2:26" s="23" customFormat="1" ht="115.5" x14ac:dyDescent="0.25">
      <c r="B41" s="79" t="s">
        <v>541</v>
      </c>
      <c r="C41" s="80" t="s">
        <v>542</v>
      </c>
      <c r="D41" s="80" t="s">
        <v>543</v>
      </c>
      <c r="E41" s="81" t="s">
        <v>544</v>
      </c>
      <c r="F41" s="82" t="s">
        <v>545</v>
      </c>
      <c r="G41" s="80" t="s">
        <v>47</v>
      </c>
      <c r="H41" s="80" t="s">
        <v>35</v>
      </c>
      <c r="I41" s="82" t="s">
        <v>546</v>
      </c>
      <c r="J41" s="82" t="s">
        <v>1277</v>
      </c>
      <c r="K41" s="73" t="s">
        <v>547</v>
      </c>
      <c r="L41" s="73" t="s">
        <v>548</v>
      </c>
      <c r="M41" s="73" t="s">
        <v>549</v>
      </c>
      <c r="N41" s="57">
        <v>2073194</v>
      </c>
      <c r="O41" s="56" t="s">
        <v>52</v>
      </c>
      <c r="P41" s="56" t="s">
        <v>41</v>
      </c>
      <c r="Q41" s="57">
        <v>500000</v>
      </c>
      <c r="R41" s="61" t="s">
        <v>1255</v>
      </c>
      <c r="S41" s="57">
        <v>130</v>
      </c>
      <c r="T41" s="62">
        <v>125</v>
      </c>
      <c r="U41" s="57">
        <v>150</v>
      </c>
      <c r="V41" s="57">
        <f t="shared" si="1"/>
        <v>405</v>
      </c>
      <c r="W41" s="57">
        <v>500000</v>
      </c>
      <c r="X41" s="71" t="s">
        <v>1266</v>
      </c>
      <c r="Y41" s="78" t="s">
        <v>1271</v>
      </c>
      <c r="Z41" s="71">
        <v>258</v>
      </c>
    </row>
    <row r="42" spans="2:26" s="23" customFormat="1" ht="147" x14ac:dyDescent="0.25">
      <c r="B42" s="79" t="s">
        <v>53</v>
      </c>
      <c r="C42" s="80" t="s">
        <v>54</v>
      </c>
      <c r="D42" s="80" t="s">
        <v>55</v>
      </c>
      <c r="E42" s="81" t="s">
        <v>56</v>
      </c>
      <c r="F42" s="82" t="s">
        <v>57</v>
      </c>
      <c r="G42" s="80" t="s">
        <v>34</v>
      </c>
      <c r="H42" s="80" t="s">
        <v>35</v>
      </c>
      <c r="I42" s="82" t="s">
        <v>58</v>
      </c>
      <c r="J42" s="82" t="s">
        <v>1277</v>
      </c>
      <c r="K42" s="73" t="s">
        <v>59</v>
      </c>
      <c r="L42" s="73" t="s">
        <v>60</v>
      </c>
      <c r="M42" s="73" t="s">
        <v>61</v>
      </c>
      <c r="N42" s="57">
        <v>700000</v>
      </c>
      <c r="O42" s="56" t="s">
        <v>52</v>
      </c>
      <c r="P42" s="56" t="s">
        <v>41</v>
      </c>
      <c r="Q42" s="57">
        <v>280000</v>
      </c>
      <c r="R42" s="61" t="s">
        <v>1255</v>
      </c>
      <c r="S42" s="57">
        <v>160</v>
      </c>
      <c r="T42" s="57">
        <v>125</v>
      </c>
      <c r="U42" s="57">
        <v>120</v>
      </c>
      <c r="V42" s="57">
        <f t="shared" si="1"/>
        <v>405</v>
      </c>
      <c r="W42" s="57">
        <v>280000</v>
      </c>
      <c r="X42" s="71" t="s">
        <v>1267</v>
      </c>
      <c r="Y42" s="77" t="s">
        <v>1271</v>
      </c>
      <c r="Z42" s="71">
        <v>324</v>
      </c>
    </row>
    <row r="43" spans="2:26" s="23" customFormat="1" ht="84" x14ac:dyDescent="0.25">
      <c r="B43" s="79" t="s">
        <v>756</v>
      </c>
      <c r="C43" s="80" t="s">
        <v>757</v>
      </c>
      <c r="D43" s="80" t="s">
        <v>758</v>
      </c>
      <c r="E43" s="81" t="s">
        <v>759</v>
      </c>
      <c r="F43" s="82" t="s">
        <v>760</v>
      </c>
      <c r="G43" s="80" t="s">
        <v>75</v>
      </c>
      <c r="H43" s="80" t="s">
        <v>35</v>
      </c>
      <c r="I43" s="82" t="s">
        <v>761</v>
      </c>
      <c r="J43" s="82" t="s">
        <v>1277</v>
      </c>
      <c r="K43" s="73" t="s">
        <v>762</v>
      </c>
      <c r="L43" s="73" t="s">
        <v>763</v>
      </c>
      <c r="M43" s="73" t="s">
        <v>764</v>
      </c>
      <c r="N43" s="57">
        <v>1044834</v>
      </c>
      <c r="O43" s="56" t="s">
        <v>52</v>
      </c>
      <c r="P43" s="56" t="s">
        <v>41</v>
      </c>
      <c r="Q43" s="57">
        <v>417933</v>
      </c>
      <c r="R43" s="61" t="s">
        <v>1255</v>
      </c>
      <c r="S43" s="57">
        <v>160</v>
      </c>
      <c r="T43" s="62">
        <v>120</v>
      </c>
      <c r="U43" s="57">
        <v>125</v>
      </c>
      <c r="V43" s="57">
        <f t="shared" si="1"/>
        <v>405</v>
      </c>
      <c r="W43" s="57">
        <v>417933</v>
      </c>
      <c r="X43" s="71" t="s">
        <v>1267</v>
      </c>
      <c r="Y43" s="78" t="s">
        <v>1271</v>
      </c>
      <c r="Z43" s="71">
        <v>409</v>
      </c>
    </row>
    <row r="44" spans="2:26" s="23" customFormat="1" ht="126" x14ac:dyDescent="0.25">
      <c r="B44" s="79" t="s">
        <v>481</v>
      </c>
      <c r="C44" s="80" t="s">
        <v>482</v>
      </c>
      <c r="D44" s="80" t="s">
        <v>483</v>
      </c>
      <c r="E44" s="81" t="s">
        <v>484</v>
      </c>
      <c r="F44" s="82" t="s">
        <v>485</v>
      </c>
      <c r="G44" s="80" t="s">
        <v>47</v>
      </c>
      <c r="H44" s="80" t="s">
        <v>35</v>
      </c>
      <c r="I44" s="82" t="s">
        <v>486</v>
      </c>
      <c r="J44" s="82" t="s">
        <v>1277</v>
      </c>
      <c r="K44" s="73" t="s">
        <v>487</v>
      </c>
      <c r="L44" s="73" t="s">
        <v>488</v>
      </c>
      <c r="M44" s="73" t="s">
        <v>489</v>
      </c>
      <c r="N44" s="57">
        <v>788135</v>
      </c>
      <c r="O44" s="56" t="s">
        <v>188</v>
      </c>
      <c r="P44" s="56" t="s">
        <v>363</v>
      </c>
      <c r="Q44" s="57">
        <v>314000</v>
      </c>
      <c r="R44" s="61" t="s">
        <v>1255</v>
      </c>
      <c r="S44" s="57">
        <v>160</v>
      </c>
      <c r="T44" s="62">
        <v>120</v>
      </c>
      <c r="U44" s="57">
        <v>125</v>
      </c>
      <c r="V44" s="57">
        <f t="shared" si="1"/>
        <v>405</v>
      </c>
      <c r="W44" s="57">
        <v>314000</v>
      </c>
      <c r="X44" s="71" t="s">
        <v>1266</v>
      </c>
      <c r="Y44" s="77" t="s">
        <v>1271</v>
      </c>
      <c r="Z44" s="71">
        <v>458</v>
      </c>
    </row>
    <row r="45" spans="2:26" s="23" customFormat="1" ht="115.5" x14ac:dyDescent="0.25">
      <c r="B45" s="79" t="s">
        <v>593</v>
      </c>
      <c r="C45" s="80" t="s">
        <v>594</v>
      </c>
      <c r="D45" s="80" t="s">
        <v>595</v>
      </c>
      <c r="E45" s="81" t="s">
        <v>596</v>
      </c>
      <c r="F45" s="82" t="s">
        <v>597</v>
      </c>
      <c r="G45" s="80" t="s">
        <v>34</v>
      </c>
      <c r="H45" s="80" t="s">
        <v>35</v>
      </c>
      <c r="I45" s="82" t="s">
        <v>598</v>
      </c>
      <c r="J45" s="82" t="s">
        <v>1277</v>
      </c>
      <c r="K45" s="73" t="s">
        <v>599</v>
      </c>
      <c r="L45" s="73" t="s">
        <v>600</v>
      </c>
      <c r="M45" s="73" t="s">
        <v>601</v>
      </c>
      <c r="N45" s="57">
        <v>450921</v>
      </c>
      <c r="O45" s="56" t="s">
        <v>40</v>
      </c>
      <c r="P45" s="56" t="s">
        <v>363</v>
      </c>
      <c r="Q45" s="57">
        <v>180368</v>
      </c>
      <c r="R45" s="61" t="s">
        <v>1255</v>
      </c>
      <c r="S45" s="57">
        <v>110</v>
      </c>
      <c r="T45" s="62">
        <v>120</v>
      </c>
      <c r="U45" s="57">
        <v>175</v>
      </c>
      <c r="V45" s="57">
        <f t="shared" si="1"/>
        <v>405</v>
      </c>
      <c r="W45" s="57">
        <v>180368</v>
      </c>
      <c r="X45" s="71" t="s">
        <v>1266</v>
      </c>
      <c r="Y45" s="78" t="s">
        <v>1271</v>
      </c>
      <c r="Z45" s="71">
        <v>495</v>
      </c>
    </row>
    <row r="46" spans="2:26" s="23" customFormat="1" ht="31.5" x14ac:dyDescent="0.25">
      <c r="B46" s="79" t="s">
        <v>815</v>
      </c>
      <c r="C46" s="80" t="s">
        <v>816</v>
      </c>
      <c r="D46" s="80" t="s">
        <v>817</v>
      </c>
      <c r="E46" s="81" t="s">
        <v>818</v>
      </c>
      <c r="F46" s="82" t="s">
        <v>819</v>
      </c>
      <c r="G46" s="80" t="s">
        <v>75</v>
      </c>
      <c r="H46" s="80" t="s">
        <v>35</v>
      </c>
      <c r="I46" s="82" t="s">
        <v>820</v>
      </c>
      <c r="J46" s="82" t="s">
        <v>1277</v>
      </c>
      <c r="K46" s="73" t="s">
        <v>821</v>
      </c>
      <c r="L46" s="73" t="s">
        <v>822</v>
      </c>
      <c r="M46" s="73" t="s">
        <v>823</v>
      </c>
      <c r="N46" s="57">
        <v>768262</v>
      </c>
      <c r="O46" s="56" t="s">
        <v>52</v>
      </c>
      <c r="P46" s="56" t="s">
        <v>41</v>
      </c>
      <c r="Q46" s="57">
        <v>307304</v>
      </c>
      <c r="R46" s="61" t="s">
        <v>1255</v>
      </c>
      <c r="S46" s="57">
        <v>160</v>
      </c>
      <c r="T46" s="62">
        <v>120</v>
      </c>
      <c r="U46" s="57">
        <v>125</v>
      </c>
      <c r="V46" s="57">
        <f t="shared" si="1"/>
        <v>405</v>
      </c>
      <c r="W46" s="57">
        <v>307304</v>
      </c>
      <c r="X46" s="71" t="s">
        <v>1267</v>
      </c>
      <c r="Y46" s="77" t="s">
        <v>1271</v>
      </c>
      <c r="Z46" s="71">
        <v>508</v>
      </c>
    </row>
    <row r="47" spans="2:26" s="23" customFormat="1" ht="45" customHeight="1" x14ac:dyDescent="0.25">
      <c r="B47" s="79" t="s">
        <v>721</v>
      </c>
      <c r="C47" s="80" t="s">
        <v>722</v>
      </c>
      <c r="D47" s="80" t="s">
        <v>723</v>
      </c>
      <c r="E47" s="81" t="s">
        <v>724</v>
      </c>
      <c r="F47" s="82" t="s">
        <v>725</v>
      </c>
      <c r="G47" s="80" t="s">
        <v>85</v>
      </c>
      <c r="H47" s="80" t="s">
        <v>35</v>
      </c>
      <c r="I47" s="82" t="s">
        <v>726</v>
      </c>
      <c r="J47" s="82" t="s">
        <v>1277</v>
      </c>
      <c r="K47" s="73" t="s">
        <v>727</v>
      </c>
      <c r="L47" s="73" t="s">
        <v>728</v>
      </c>
      <c r="M47" s="73" t="s">
        <v>729</v>
      </c>
      <c r="N47" s="57">
        <v>1132772</v>
      </c>
      <c r="O47" s="56" t="s">
        <v>188</v>
      </c>
      <c r="P47" s="56" t="s">
        <v>363</v>
      </c>
      <c r="Q47" s="57">
        <v>453108</v>
      </c>
      <c r="R47" s="61" t="s">
        <v>1255</v>
      </c>
      <c r="S47" s="57">
        <v>130</v>
      </c>
      <c r="T47" s="62">
        <v>125</v>
      </c>
      <c r="U47" s="57">
        <v>150</v>
      </c>
      <c r="V47" s="57">
        <f t="shared" si="1"/>
        <v>405</v>
      </c>
      <c r="W47" s="57">
        <v>453108</v>
      </c>
      <c r="X47" s="71" t="s">
        <v>1266</v>
      </c>
      <c r="Y47" s="78" t="s">
        <v>1271</v>
      </c>
      <c r="Z47" s="71">
        <v>515</v>
      </c>
    </row>
    <row r="48" spans="2:26" s="23" customFormat="1" ht="63" x14ac:dyDescent="0.25">
      <c r="B48" s="79" t="s">
        <v>686</v>
      </c>
      <c r="C48" s="80" t="s">
        <v>687</v>
      </c>
      <c r="D48" s="80" t="s">
        <v>688</v>
      </c>
      <c r="E48" s="81" t="s">
        <v>689</v>
      </c>
      <c r="F48" s="82" t="s">
        <v>690</v>
      </c>
      <c r="G48" s="80" t="s">
        <v>85</v>
      </c>
      <c r="H48" s="80" t="s">
        <v>35</v>
      </c>
      <c r="I48" s="82" t="s">
        <v>691</v>
      </c>
      <c r="J48" s="82" t="s">
        <v>1277</v>
      </c>
      <c r="K48" s="73" t="s">
        <v>692</v>
      </c>
      <c r="L48" s="73" t="s">
        <v>693</v>
      </c>
      <c r="M48" s="73" t="s">
        <v>694</v>
      </c>
      <c r="N48" s="57">
        <v>1000000</v>
      </c>
      <c r="O48" s="56" t="s">
        <v>52</v>
      </c>
      <c r="P48" s="56" t="s">
        <v>41</v>
      </c>
      <c r="Q48" s="57">
        <v>400000</v>
      </c>
      <c r="R48" s="61" t="s">
        <v>1255</v>
      </c>
      <c r="S48" s="57">
        <v>110</v>
      </c>
      <c r="T48" s="62">
        <v>120</v>
      </c>
      <c r="U48" s="57">
        <v>175</v>
      </c>
      <c r="V48" s="57">
        <f t="shared" si="1"/>
        <v>405</v>
      </c>
      <c r="W48" s="57">
        <v>400000</v>
      </c>
      <c r="X48" s="71" t="s">
        <v>1266</v>
      </c>
      <c r="Y48" s="77" t="s">
        <v>1271</v>
      </c>
      <c r="Z48" s="71">
        <v>647</v>
      </c>
    </row>
    <row r="49" spans="2:26" s="23" customFormat="1" ht="52.5" x14ac:dyDescent="0.25">
      <c r="B49" s="79" t="s">
        <v>419</v>
      </c>
      <c r="C49" s="80" t="s">
        <v>420</v>
      </c>
      <c r="D49" s="80" t="s">
        <v>421</v>
      </c>
      <c r="E49" s="81" t="s">
        <v>422</v>
      </c>
      <c r="F49" s="82" t="s">
        <v>166</v>
      </c>
      <c r="G49" s="80" t="s">
        <v>34</v>
      </c>
      <c r="H49" s="80" t="s">
        <v>35</v>
      </c>
      <c r="I49" s="82" t="s">
        <v>423</v>
      </c>
      <c r="J49" s="82" t="s">
        <v>1277</v>
      </c>
      <c r="K49" s="73" t="s">
        <v>424</v>
      </c>
      <c r="L49" s="73" t="s">
        <v>425</v>
      </c>
      <c r="M49" s="73" t="s">
        <v>426</v>
      </c>
      <c r="N49" s="57">
        <v>1012591</v>
      </c>
      <c r="O49" s="56" t="s">
        <v>52</v>
      </c>
      <c r="P49" s="56" t="s">
        <v>41</v>
      </c>
      <c r="Q49" s="57">
        <v>405036</v>
      </c>
      <c r="R49" s="61" t="s">
        <v>1255</v>
      </c>
      <c r="S49" s="57">
        <v>110</v>
      </c>
      <c r="T49" s="62">
        <v>120</v>
      </c>
      <c r="U49" s="57">
        <v>175</v>
      </c>
      <c r="V49" s="57">
        <f t="shared" si="1"/>
        <v>405</v>
      </c>
      <c r="W49" s="57">
        <v>405036</v>
      </c>
      <c r="X49" s="71" t="s">
        <v>1266</v>
      </c>
      <c r="Y49" s="78" t="s">
        <v>1271</v>
      </c>
      <c r="Z49" s="71">
        <v>657</v>
      </c>
    </row>
    <row r="50" spans="2:26" s="23" customFormat="1" ht="147" x14ac:dyDescent="0.25">
      <c r="B50" s="79" t="s">
        <v>393</v>
      </c>
      <c r="C50" s="80" t="s">
        <v>394</v>
      </c>
      <c r="D50" s="80" t="s">
        <v>395</v>
      </c>
      <c r="E50" s="81" t="s">
        <v>396</v>
      </c>
      <c r="F50" s="82" t="s">
        <v>397</v>
      </c>
      <c r="G50" s="80" t="s">
        <v>220</v>
      </c>
      <c r="H50" s="80" t="s">
        <v>35</v>
      </c>
      <c r="I50" s="82" t="s">
        <v>398</v>
      </c>
      <c r="J50" s="82" t="s">
        <v>1277</v>
      </c>
      <c r="K50" s="73" t="s">
        <v>399</v>
      </c>
      <c r="L50" s="73" t="s">
        <v>400</v>
      </c>
      <c r="M50" s="73" t="s">
        <v>401</v>
      </c>
      <c r="N50" s="57">
        <v>1989271</v>
      </c>
      <c r="O50" s="56" t="s">
        <v>188</v>
      </c>
      <c r="P50" s="56" t="s">
        <v>41</v>
      </c>
      <c r="Q50" s="57">
        <v>500000</v>
      </c>
      <c r="R50" s="61" t="s">
        <v>1255</v>
      </c>
      <c r="S50" s="57">
        <v>100</v>
      </c>
      <c r="T50" s="62">
        <v>130</v>
      </c>
      <c r="U50" s="57">
        <v>175</v>
      </c>
      <c r="V50" s="57">
        <f t="shared" si="1"/>
        <v>405</v>
      </c>
      <c r="W50" s="57">
        <v>500000</v>
      </c>
      <c r="X50" s="71" t="s">
        <v>1267</v>
      </c>
      <c r="Y50" s="77" t="s">
        <v>1271</v>
      </c>
      <c r="Z50" s="71">
        <v>1238</v>
      </c>
    </row>
    <row r="51" spans="2:26" s="23" customFormat="1" ht="147" x14ac:dyDescent="0.25">
      <c r="B51" s="79" t="s">
        <v>1148</v>
      </c>
      <c r="C51" s="80" t="s">
        <v>1149</v>
      </c>
      <c r="D51" s="80" t="s">
        <v>1150</v>
      </c>
      <c r="E51" s="81" t="s">
        <v>1151</v>
      </c>
      <c r="F51" s="82" t="s">
        <v>1152</v>
      </c>
      <c r="G51" s="80" t="s">
        <v>34</v>
      </c>
      <c r="H51" s="80" t="s">
        <v>35</v>
      </c>
      <c r="I51" s="82" t="s">
        <v>1153</v>
      </c>
      <c r="J51" s="82" t="s">
        <v>1277</v>
      </c>
      <c r="K51" s="73" t="s">
        <v>1154</v>
      </c>
      <c r="L51" s="73" t="s">
        <v>1155</v>
      </c>
      <c r="M51" s="73" t="s">
        <v>1262</v>
      </c>
      <c r="N51" s="57">
        <v>1274130</v>
      </c>
      <c r="O51" s="56" t="s">
        <v>1156</v>
      </c>
      <c r="P51" s="56" t="s">
        <v>41</v>
      </c>
      <c r="Q51" s="57">
        <v>500000</v>
      </c>
      <c r="R51" s="61" t="s">
        <v>1255</v>
      </c>
      <c r="S51" s="57">
        <v>100</v>
      </c>
      <c r="T51" s="62">
        <v>155</v>
      </c>
      <c r="U51" s="57">
        <v>150</v>
      </c>
      <c r="V51" s="57">
        <f t="shared" si="1"/>
        <v>405</v>
      </c>
      <c r="W51" s="57">
        <v>500000</v>
      </c>
      <c r="X51" s="71" t="s">
        <v>1264</v>
      </c>
      <c r="Y51" s="78" t="s">
        <v>1271</v>
      </c>
      <c r="Z51" s="71">
        <v>1391</v>
      </c>
    </row>
    <row r="52" spans="2:26" s="23" customFormat="1" ht="63" x14ac:dyDescent="0.25">
      <c r="B52" s="79" t="s">
        <v>747</v>
      </c>
      <c r="C52" s="80" t="s">
        <v>748</v>
      </c>
      <c r="D52" s="80" t="s">
        <v>749</v>
      </c>
      <c r="E52" s="81" t="s">
        <v>750</v>
      </c>
      <c r="F52" s="82" t="s">
        <v>751</v>
      </c>
      <c r="G52" s="80" t="s">
        <v>34</v>
      </c>
      <c r="H52" s="80" t="s">
        <v>35</v>
      </c>
      <c r="I52" s="82" t="s">
        <v>752</v>
      </c>
      <c r="J52" s="82" t="s">
        <v>1277</v>
      </c>
      <c r="K52" s="73" t="s">
        <v>753</v>
      </c>
      <c r="L52" s="73" t="s">
        <v>754</v>
      </c>
      <c r="M52" s="73" t="s">
        <v>755</v>
      </c>
      <c r="N52" s="57">
        <v>386587</v>
      </c>
      <c r="O52" s="56" t="s">
        <v>52</v>
      </c>
      <c r="P52" s="56" t="s">
        <v>41</v>
      </c>
      <c r="Q52" s="57">
        <v>154634</v>
      </c>
      <c r="R52" s="61" t="s">
        <v>1255</v>
      </c>
      <c r="S52" s="57">
        <v>180</v>
      </c>
      <c r="T52" s="62">
        <v>120</v>
      </c>
      <c r="U52" s="57">
        <v>100</v>
      </c>
      <c r="V52" s="57">
        <f t="shared" si="1"/>
        <v>400</v>
      </c>
      <c r="W52" s="57">
        <v>154634</v>
      </c>
      <c r="X52" s="71" t="s">
        <v>1266</v>
      </c>
      <c r="Y52" s="77" t="s">
        <v>1271</v>
      </c>
      <c r="Z52" s="71">
        <v>43</v>
      </c>
    </row>
    <row r="53" spans="2:26" s="23" customFormat="1" ht="31.5" x14ac:dyDescent="0.25">
      <c r="B53" s="79" t="s">
        <v>559</v>
      </c>
      <c r="C53" s="80" t="s">
        <v>560</v>
      </c>
      <c r="D53" s="80" t="s">
        <v>561</v>
      </c>
      <c r="E53" s="81" t="s">
        <v>562</v>
      </c>
      <c r="F53" s="82" t="s">
        <v>563</v>
      </c>
      <c r="G53" s="80" t="s">
        <v>75</v>
      </c>
      <c r="H53" s="80" t="s">
        <v>35</v>
      </c>
      <c r="I53" s="82" t="s">
        <v>564</v>
      </c>
      <c r="J53" s="82" t="s">
        <v>1277</v>
      </c>
      <c r="K53" s="73" t="s">
        <v>565</v>
      </c>
      <c r="L53" s="73" t="s">
        <v>566</v>
      </c>
      <c r="M53" s="73" t="s">
        <v>567</v>
      </c>
      <c r="N53" s="57">
        <v>450000</v>
      </c>
      <c r="O53" s="56" t="s">
        <v>52</v>
      </c>
      <c r="P53" s="56" t="s">
        <v>41</v>
      </c>
      <c r="Q53" s="57">
        <v>180000</v>
      </c>
      <c r="R53" s="61" t="s">
        <v>1255</v>
      </c>
      <c r="S53" s="57">
        <v>180</v>
      </c>
      <c r="T53" s="62">
        <v>130</v>
      </c>
      <c r="U53" s="57">
        <v>90</v>
      </c>
      <c r="V53" s="57">
        <f t="shared" si="1"/>
        <v>400</v>
      </c>
      <c r="W53" s="57">
        <v>180000</v>
      </c>
      <c r="X53" s="71" t="s">
        <v>1266</v>
      </c>
      <c r="Y53" s="78" t="s">
        <v>1271</v>
      </c>
      <c r="Z53" s="71">
        <v>123</v>
      </c>
    </row>
    <row r="54" spans="2:26" s="23" customFormat="1" ht="115.5" x14ac:dyDescent="0.25">
      <c r="B54" s="79" t="s">
        <v>1071</v>
      </c>
      <c r="C54" s="80" t="s">
        <v>1072</v>
      </c>
      <c r="D54" s="80" t="s">
        <v>1073</v>
      </c>
      <c r="E54" s="81" t="s">
        <v>1074</v>
      </c>
      <c r="F54" s="82" t="s">
        <v>289</v>
      </c>
      <c r="G54" s="80" t="s">
        <v>75</v>
      </c>
      <c r="H54" s="80" t="s">
        <v>35</v>
      </c>
      <c r="I54" s="82" t="s">
        <v>1075</v>
      </c>
      <c r="J54" s="82" t="s">
        <v>1277</v>
      </c>
      <c r="K54" s="73" t="s">
        <v>1076</v>
      </c>
      <c r="L54" s="73" t="s">
        <v>1077</v>
      </c>
      <c r="M54" s="73" t="s">
        <v>1078</v>
      </c>
      <c r="N54" s="57">
        <v>1968032</v>
      </c>
      <c r="O54" s="56" t="s">
        <v>52</v>
      </c>
      <c r="P54" s="56" t="s">
        <v>41</v>
      </c>
      <c r="Q54" s="57">
        <v>500000</v>
      </c>
      <c r="R54" s="61" t="s">
        <v>1255</v>
      </c>
      <c r="S54" s="57">
        <v>180</v>
      </c>
      <c r="T54" s="62">
        <v>125</v>
      </c>
      <c r="U54" s="57">
        <v>95</v>
      </c>
      <c r="V54" s="57">
        <f t="shared" si="1"/>
        <v>400</v>
      </c>
      <c r="W54" s="57">
        <v>500000</v>
      </c>
      <c r="X54" s="71" t="s">
        <v>1267</v>
      </c>
      <c r="Y54" s="77" t="s">
        <v>1271</v>
      </c>
      <c r="Z54" s="71">
        <v>155</v>
      </c>
    </row>
    <row r="55" spans="2:26" s="23" customFormat="1" ht="105" x14ac:dyDescent="0.25">
      <c r="B55" s="79" t="s">
        <v>285</v>
      </c>
      <c r="C55" s="80" t="s">
        <v>286</v>
      </c>
      <c r="D55" s="80" t="s">
        <v>287</v>
      </c>
      <c r="E55" s="81" t="s">
        <v>288</v>
      </c>
      <c r="F55" s="82" t="s">
        <v>289</v>
      </c>
      <c r="G55" s="80" t="s">
        <v>75</v>
      </c>
      <c r="H55" s="80" t="s">
        <v>35</v>
      </c>
      <c r="I55" s="82" t="s">
        <v>290</v>
      </c>
      <c r="J55" s="82" t="s">
        <v>1277</v>
      </c>
      <c r="K55" s="73" t="s">
        <v>291</v>
      </c>
      <c r="L55" s="73" t="s">
        <v>292</v>
      </c>
      <c r="M55" s="73" t="s">
        <v>293</v>
      </c>
      <c r="N55" s="57">
        <v>443520</v>
      </c>
      <c r="O55" s="56" t="s">
        <v>52</v>
      </c>
      <c r="P55" s="56" t="s">
        <v>41</v>
      </c>
      <c r="Q55" s="57">
        <v>177408</v>
      </c>
      <c r="R55" s="61" t="s">
        <v>1255</v>
      </c>
      <c r="S55" s="57">
        <v>110</v>
      </c>
      <c r="T55" s="62">
        <v>120</v>
      </c>
      <c r="U55" s="57">
        <v>170</v>
      </c>
      <c r="V55" s="57">
        <f t="shared" si="1"/>
        <v>400</v>
      </c>
      <c r="W55" s="57">
        <v>177408</v>
      </c>
      <c r="X55" s="71" t="s">
        <v>1266</v>
      </c>
      <c r="Y55" s="78" t="s">
        <v>1271</v>
      </c>
      <c r="Z55" s="71">
        <v>420</v>
      </c>
    </row>
    <row r="56" spans="2:26" s="23" customFormat="1" ht="63" x14ac:dyDescent="0.25">
      <c r="B56" s="79" t="s">
        <v>338</v>
      </c>
      <c r="C56" s="80" t="s">
        <v>339</v>
      </c>
      <c r="D56" s="80" t="s">
        <v>340</v>
      </c>
      <c r="E56" s="81" t="s">
        <v>341</v>
      </c>
      <c r="F56" s="82" t="s">
        <v>166</v>
      </c>
      <c r="G56" s="80" t="s">
        <v>34</v>
      </c>
      <c r="H56" s="80" t="s">
        <v>35</v>
      </c>
      <c r="I56" s="82" t="s">
        <v>342</v>
      </c>
      <c r="J56" s="82" t="s">
        <v>1277</v>
      </c>
      <c r="K56" s="73" t="s">
        <v>343</v>
      </c>
      <c r="L56" s="73" t="s">
        <v>344</v>
      </c>
      <c r="M56" s="73" t="s">
        <v>345</v>
      </c>
      <c r="N56" s="57">
        <v>610000</v>
      </c>
      <c r="O56" s="56" t="s">
        <v>327</v>
      </c>
      <c r="P56" s="56" t="s">
        <v>41</v>
      </c>
      <c r="Q56" s="57">
        <v>244000</v>
      </c>
      <c r="R56" s="61" t="s">
        <v>1255</v>
      </c>
      <c r="S56" s="57">
        <v>110</v>
      </c>
      <c r="T56" s="62">
        <v>140</v>
      </c>
      <c r="U56" s="57">
        <v>150</v>
      </c>
      <c r="V56" s="57">
        <f t="shared" si="1"/>
        <v>400</v>
      </c>
      <c r="W56" s="57">
        <v>244000</v>
      </c>
      <c r="X56" s="71" t="s">
        <v>1267</v>
      </c>
      <c r="Y56" s="77" t="s">
        <v>1271</v>
      </c>
      <c r="Z56" s="71">
        <v>427</v>
      </c>
    </row>
    <row r="57" spans="2:26" s="23" customFormat="1" ht="105" x14ac:dyDescent="0.25">
      <c r="B57" s="79" t="s">
        <v>939</v>
      </c>
      <c r="C57" s="80" t="s">
        <v>940</v>
      </c>
      <c r="D57" s="80" t="s">
        <v>941</v>
      </c>
      <c r="E57" s="81" t="s">
        <v>942</v>
      </c>
      <c r="F57" s="82" t="s">
        <v>563</v>
      </c>
      <c r="G57" s="80" t="s">
        <v>75</v>
      </c>
      <c r="H57" s="80" t="s">
        <v>35</v>
      </c>
      <c r="I57" s="82" t="s">
        <v>943</v>
      </c>
      <c r="J57" s="82" t="s">
        <v>1277</v>
      </c>
      <c r="K57" s="73" t="s">
        <v>944</v>
      </c>
      <c r="L57" s="73" t="s">
        <v>945</v>
      </c>
      <c r="M57" s="73" t="s">
        <v>946</v>
      </c>
      <c r="N57" s="57">
        <v>950000</v>
      </c>
      <c r="O57" s="56" t="s">
        <v>52</v>
      </c>
      <c r="P57" s="56" t="s">
        <v>41</v>
      </c>
      <c r="Q57" s="57">
        <v>380000</v>
      </c>
      <c r="R57" s="61" t="s">
        <v>1255</v>
      </c>
      <c r="S57" s="57">
        <v>130</v>
      </c>
      <c r="T57" s="62">
        <v>155</v>
      </c>
      <c r="U57" s="57">
        <v>115</v>
      </c>
      <c r="V57" s="57">
        <f t="shared" si="1"/>
        <v>400</v>
      </c>
      <c r="W57" s="57">
        <v>380000</v>
      </c>
      <c r="X57" s="71" t="s">
        <v>1266</v>
      </c>
      <c r="Y57" s="78" t="s">
        <v>1271</v>
      </c>
      <c r="Z57" s="71">
        <v>552</v>
      </c>
    </row>
    <row r="58" spans="2:26" s="23" customFormat="1" ht="136.5" x14ac:dyDescent="0.25">
      <c r="B58" s="79" t="s">
        <v>1122</v>
      </c>
      <c r="C58" s="80" t="s">
        <v>1123</v>
      </c>
      <c r="D58" s="80" t="s">
        <v>1124</v>
      </c>
      <c r="E58" s="81" t="s">
        <v>1125</v>
      </c>
      <c r="F58" s="82" t="s">
        <v>1126</v>
      </c>
      <c r="G58" s="80" t="s">
        <v>47</v>
      </c>
      <c r="H58" s="80" t="s">
        <v>35</v>
      </c>
      <c r="I58" s="82" t="s">
        <v>1127</v>
      </c>
      <c r="J58" s="82" t="s">
        <v>1277</v>
      </c>
      <c r="K58" s="73" t="s">
        <v>1128</v>
      </c>
      <c r="L58" s="73" t="s">
        <v>1129</v>
      </c>
      <c r="M58" s="73" t="s">
        <v>1130</v>
      </c>
      <c r="N58" s="57">
        <v>442385</v>
      </c>
      <c r="O58" s="56" t="s">
        <v>52</v>
      </c>
      <c r="P58" s="56" t="s">
        <v>41</v>
      </c>
      <c r="Q58" s="57">
        <v>176954</v>
      </c>
      <c r="R58" s="61" t="s">
        <v>1255</v>
      </c>
      <c r="S58" s="57">
        <v>140</v>
      </c>
      <c r="T58" s="62">
        <v>120</v>
      </c>
      <c r="U58" s="57">
        <v>140</v>
      </c>
      <c r="V58" s="57">
        <f t="shared" si="1"/>
        <v>400</v>
      </c>
      <c r="W58" s="57">
        <v>176954</v>
      </c>
      <c r="X58" s="71" t="s">
        <v>1266</v>
      </c>
      <c r="Y58" s="77" t="s">
        <v>1271</v>
      </c>
      <c r="Z58" s="71">
        <v>643</v>
      </c>
    </row>
    <row r="59" spans="2:26" s="23" customFormat="1" ht="31.5" x14ac:dyDescent="0.25">
      <c r="B59" s="79" t="s">
        <v>126</v>
      </c>
      <c r="C59" s="80" t="s">
        <v>127</v>
      </c>
      <c r="D59" s="80" t="s">
        <v>128</v>
      </c>
      <c r="E59" s="81" t="s">
        <v>129</v>
      </c>
      <c r="F59" s="82" t="s">
        <v>130</v>
      </c>
      <c r="G59" s="80" t="s">
        <v>47</v>
      </c>
      <c r="H59" s="80" t="s">
        <v>35</v>
      </c>
      <c r="I59" s="82" t="s">
        <v>131</v>
      </c>
      <c r="J59" s="82" t="s">
        <v>1277</v>
      </c>
      <c r="K59" s="73" t="s">
        <v>132</v>
      </c>
      <c r="L59" s="73" t="s">
        <v>1269</v>
      </c>
      <c r="M59" s="73" t="s">
        <v>133</v>
      </c>
      <c r="N59" s="57">
        <v>4879866</v>
      </c>
      <c r="O59" s="56" t="s">
        <v>52</v>
      </c>
      <c r="P59" s="56" t="s">
        <v>41</v>
      </c>
      <c r="Q59" s="57">
        <v>500000</v>
      </c>
      <c r="R59" s="61" t="s">
        <v>1255</v>
      </c>
      <c r="S59" s="57">
        <v>140</v>
      </c>
      <c r="T59" s="62">
        <v>110</v>
      </c>
      <c r="U59" s="57">
        <v>150</v>
      </c>
      <c r="V59" s="57">
        <f t="shared" si="1"/>
        <v>400</v>
      </c>
      <c r="W59" s="57">
        <v>500000</v>
      </c>
      <c r="X59" s="71" t="s">
        <v>1266</v>
      </c>
      <c r="Y59" s="78" t="s">
        <v>1271</v>
      </c>
      <c r="Z59" s="71">
        <v>1007</v>
      </c>
    </row>
    <row r="60" spans="2:26" s="23" customFormat="1" ht="105" x14ac:dyDescent="0.25">
      <c r="B60" s="79" t="s">
        <v>490</v>
      </c>
      <c r="C60" s="80" t="s">
        <v>491</v>
      </c>
      <c r="D60" s="80" t="s">
        <v>492</v>
      </c>
      <c r="E60" s="81" t="s">
        <v>493</v>
      </c>
      <c r="F60" s="82" t="s">
        <v>494</v>
      </c>
      <c r="G60" s="80" t="s">
        <v>85</v>
      </c>
      <c r="H60" s="80" t="s">
        <v>35</v>
      </c>
      <c r="I60" s="82" t="s">
        <v>495</v>
      </c>
      <c r="J60" s="82" t="s">
        <v>1277</v>
      </c>
      <c r="K60" s="73" t="s">
        <v>496</v>
      </c>
      <c r="L60" s="73" t="s">
        <v>497</v>
      </c>
      <c r="M60" s="73" t="s">
        <v>498</v>
      </c>
      <c r="N60" s="57">
        <v>363019</v>
      </c>
      <c r="O60" s="56" t="s">
        <v>52</v>
      </c>
      <c r="P60" s="56" t="s">
        <v>41</v>
      </c>
      <c r="Q60" s="57">
        <v>145207</v>
      </c>
      <c r="R60" s="61" t="s">
        <v>1255</v>
      </c>
      <c r="S60" s="57">
        <v>120</v>
      </c>
      <c r="T60" s="62">
        <v>130</v>
      </c>
      <c r="U60" s="57">
        <v>150</v>
      </c>
      <c r="V60" s="57">
        <f t="shared" si="1"/>
        <v>400</v>
      </c>
      <c r="W60" s="57">
        <v>145207</v>
      </c>
      <c r="X60" s="71" t="s">
        <v>1267</v>
      </c>
      <c r="Y60" s="77" t="s">
        <v>1271</v>
      </c>
      <c r="Z60" s="71">
        <v>1043</v>
      </c>
    </row>
    <row r="61" spans="2:26" s="23" customFormat="1" ht="115.5" x14ac:dyDescent="0.25">
      <c r="B61" s="79" t="s">
        <v>915</v>
      </c>
      <c r="C61" s="80" t="s">
        <v>916</v>
      </c>
      <c r="D61" s="80" t="s">
        <v>917</v>
      </c>
      <c r="E61" s="81" t="s">
        <v>918</v>
      </c>
      <c r="F61" s="82" t="s">
        <v>448</v>
      </c>
      <c r="G61" s="80" t="s">
        <v>85</v>
      </c>
      <c r="H61" s="80" t="s">
        <v>35</v>
      </c>
      <c r="I61" s="82" t="s">
        <v>919</v>
      </c>
      <c r="J61" s="82" t="s">
        <v>1277</v>
      </c>
      <c r="K61" s="73" t="s">
        <v>920</v>
      </c>
      <c r="L61" s="73" t="s">
        <v>921</v>
      </c>
      <c r="M61" s="73" t="s">
        <v>1263</v>
      </c>
      <c r="N61" s="57">
        <v>600000</v>
      </c>
      <c r="O61" s="56" t="s">
        <v>52</v>
      </c>
      <c r="P61" s="56" t="s">
        <v>41</v>
      </c>
      <c r="Q61" s="57">
        <v>240000</v>
      </c>
      <c r="R61" s="61" t="s">
        <v>1255</v>
      </c>
      <c r="S61" s="57">
        <v>130</v>
      </c>
      <c r="T61" s="62">
        <v>120</v>
      </c>
      <c r="U61" s="57">
        <v>145</v>
      </c>
      <c r="V61" s="57">
        <f t="shared" si="1"/>
        <v>395</v>
      </c>
      <c r="W61" s="57">
        <v>240000</v>
      </c>
      <c r="X61" s="71" t="s">
        <v>1264</v>
      </c>
      <c r="Y61" s="78" t="s">
        <v>1271</v>
      </c>
      <c r="Z61" s="71">
        <v>179</v>
      </c>
    </row>
    <row r="62" spans="2:26" s="23" customFormat="1" ht="63" x14ac:dyDescent="0.25">
      <c r="B62" s="79" t="s">
        <v>1191</v>
      </c>
      <c r="C62" s="80" t="s">
        <v>1192</v>
      </c>
      <c r="D62" s="80" t="s">
        <v>1193</v>
      </c>
      <c r="E62" s="81" t="s">
        <v>1194</v>
      </c>
      <c r="F62" s="82" t="s">
        <v>828</v>
      </c>
      <c r="G62" s="80" t="s">
        <v>75</v>
      </c>
      <c r="H62" s="80" t="s">
        <v>35</v>
      </c>
      <c r="I62" s="82" t="s">
        <v>1195</v>
      </c>
      <c r="J62" s="82" t="s">
        <v>1277</v>
      </c>
      <c r="K62" s="73" t="s">
        <v>1196</v>
      </c>
      <c r="L62" s="73" t="s">
        <v>1197</v>
      </c>
      <c r="M62" s="73" t="s">
        <v>1198</v>
      </c>
      <c r="N62" s="57">
        <v>1113741</v>
      </c>
      <c r="O62" s="56" t="s">
        <v>52</v>
      </c>
      <c r="P62" s="56" t="s">
        <v>41</v>
      </c>
      <c r="Q62" s="57">
        <v>445400</v>
      </c>
      <c r="R62" s="61" t="s">
        <v>1255</v>
      </c>
      <c r="S62" s="57">
        <v>150</v>
      </c>
      <c r="T62" s="62">
        <v>120</v>
      </c>
      <c r="U62" s="57">
        <v>125</v>
      </c>
      <c r="V62" s="57">
        <f t="shared" si="1"/>
        <v>395</v>
      </c>
      <c r="W62" s="57">
        <v>445400</v>
      </c>
      <c r="X62" s="71" t="s">
        <v>1266</v>
      </c>
      <c r="Y62" s="77" t="s">
        <v>1271</v>
      </c>
      <c r="Z62" s="71">
        <v>254</v>
      </c>
    </row>
    <row r="63" spans="2:26" s="23" customFormat="1" ht="126" x14ac:dyDescent="0.25">
      <c r="B63" s="79" t="s">
        <v>865</v>
      </c>
      <c r="C63" s="80" t="s">
        <v>866</v>
      </c>
      <c r="D63" s="80" t="s">
        <v>867</v>
      </c>
      <c r="E63" s="81" t="s">
        <v>868</v>
      </c>
      <c r="F63" s="82" t="s">
        <v>869</v>
      </c>
      <c r="G63" s="80" t="s">
        <v>85</v>
      </c>
      <c r="H63" s="80" t="s">
        <v>35</v>
      </c>
      <c r="I63" s="82" t="s">
        <v>870</v>
      </c>
      <c r="J63" s="82" t="s">
        <v>1277</v>
      </c>
      <c r="K63" s="73" t="s">
        <v>871</v>
      </c>
      <c r="L63" s="73" t="s">
        <v>872</v>
      </c>
      <c r="M63" s="73" t="s">
        <v>873</v>
      </c>
      <c r="N63" s="57">
        <v>1600000</v>
      </c>
      <c r="O63" s="56" t="s">
        <v>52</v>
      </c>
      <c r="P63" s="56" t="s">
        <v>41</v>
      </c>
      <c r="Q63" s="57">
        <v>400000</v>
      </c>
      <c r="R63" s="61" t="s">
        <v>1255</v>
      </c>
      <c r="S63" s="57">
        <v>130</v>
      </c>
      <c r="T63" s="62">
        <v>120</v>
      </c>
      <c r="U63" s="57">
        <v>145</v>
      </c>
      <c r="V63" s="57">
        <f t="shared" si="1"/>
        <v>395</v>
      </c>
      <c r="W63" s="57">
        <v>400000</v>
      </c>
      <c r="X63" s="71" t="s">
        <v>1266</v>
      </c>
      <c r="Y63" s="78" t="s">
        <v>1271</v>
      </c>
      <c r="Z63" s="71">
        <v>581</v>
      </c>
    </row>
    <row r="64" spans="2:26" s="23" customFormat="1" ht="42" x14ac:dyDescent="0.25">
      <c r="B64" s="79" t="s">
        <v>134</v>
      </c>
      <c r="C64" s="80" t="s">
        <v>135</v>
      </c>
      <c r="D64" s="80" t="s">
        <v>136</v>
      </c>
      <c r="E64" s="81" t="s">
        <v>137</v>
      </c>
      <c r="F64" s="82" t="s">
        <v>138</v>
      </c>
      <c r="G64" s="80" t="s">
        <v>47</v>
      </c>
      <c r="H64" s="80" t="s">
        <v>35</v>
      </c>
      <c r="I64" s="82" t="s">
        <v>139</v>
      </c>
      <c r="J64" s="82" t="s">
        <v>1277</v>
      </c>
      <c r="K64" s="73" t="s">
        <v>140</v>
      </c>
      <c r="L64" s="73" t="s">
        <v>141</v>
      </c>
      <c r="M64" s="73" t="s">
        <v>142</v>
      </c>
      <c r="N64" s="57">
        <v>4778503</v>
      </c>
      <c r="O64" s="56" t="s">
        <v>52</v>
      </c>
      <c r="P64" s="56" t="s">
        <v>41</v>
      </c>
      <c r="Q64" s="57">
        <v>500000</v>
      </c>
      <c r="R64" s="61" t="s">
        <v>1255</v>
      </c>
      <c r="S64" s="57">
        <v>160</v>
      </c>
      <c r="T64" s="62">
        <v>120</v>
      </c>
      <c r="U64" s="57">
        <v>115</v>
      </c>
      <c r="V64" s="57">
        <f t="shared" si="1"/>
        <v>395</v>
      </c>
      <c r="W64" s="57">
        <v>500000</v>
      </c>
      <c r="X64" s="71" t="s">
        <v>1267</v>
      </c>
      <c r="Y64" s="77" t="s">
        <v>1271</v>
      </c>
      <c r="Z64" s="71">
        <v>589</v>
      </c>
    </row>
    <row r="65" spans="2:26" s="23" customFormat="1" ht="115.5" x14ac:dyDescent="0.25">
      <c r="B65" s="79" t="s">
        <v>189</v>
      </c>
      <c r="C65" s="80" t="s">
        <v>190</v>
      </c>
      <c r="D65" s="80" t="s">
        <v>191</v>
      </c>
      <c r="E65" s="81" t="s">
        <v>192</v>
      </c>
      <c r="F65" s="82" t="s">
        <v>193</v>
      </c>
      <c r="G65" s="80" t="s">
        <v>47</v>
      </c>
      <c r="H65" s="80" t="s">
        <v>35</v>
      </c>
      <c r="I65" s="82" t="s">
        <v>194</v>
      </c>
      <c r="J65" s="82" t="s">
        <v>1277</v>
      </c>
      <c r="K65" s="73" t="s">
        <v>195</v>
      </c>
      <c r="L65" s="73" t="s">
        <v>196</v>
      </c>
      <c r="M65" s="73" t="s">
        <v>197</v>
      </c>
      <c r="N65" s="57">
        <v>2600000</v>
      </c>
      <c r="O65" s="56" t="s">
        <v>52</v>
      </c>
      <c r="P65" s="56" t="s">
        <v>41</v>
      </c>
      <c r="Q65" s="57">
        <v>500000</v>
      </c>
      <c r="R65" s="61" t="s">
        <v>1255</v>
      </c>
      <c r="S65" s="57">
        <v>120</v>
      </c>
      <c r="T65" s="62">
        <v>150</v>
      </c>
      <c r="U65" s="57">
        <v>125</v>
      </c>
      <c r="V65" s="57">
        <f t="shared" si="1"/>
        <v>395</v>
      </c>
      <c r="W65" s="57">
        <v>500000</v>
      </c>
      <c r="X65" s="71" t="s">
        <v>1266</v>
      </c>
      <c r="Y65" s="78" t="s">
        <v>1271</v>
      </c>
      <c r="Z65" s="83">
        <v>902</v>
      </c>
    </row>
    <row r="66" spans="2:26" s="23" customFormat="1" ht="126" x14ac:dyDescent="0.25">
      <c r="B66" s="79" t="s">
        <v>1199</v>
      </c>
      <c r="C66" s="80" t="s">
        <v>1200</v>
      </c>
      <c r="D66" s="80" t="s">
        <v>1201</v>
      </c>
      <c r="E66" s="81" t="s">
        <v>1202</v>
      </c>
      <c r="F66" s="82" t="s">
        <v>74</v>
      </c>
      <c r="G66" s="80" t="s">
        <v>75</v>
      </c>
      <c r="H66" s="80" t="s">
        <v>35</v>
      </c>
      <c r="I66" s="82" t="s">
        <v>1203</v>
      </c>
      <c r="J66" s="82" t="s">
        <v>1277</v>
      </c>
      <c r="K66" s="73" t="s">
        <v>1204</v>
      </c>
      <c r="L66" s="73" t="s">
        <v>1205</v>
      </c>
      <c r="M66" s="73" t="s">
        <v>1206</v>
      </c>
      <c r="N66" s="57">
        <v>910000</v>
      </c>
      <c r="O66" s="56" t="s">
        <v>382</v>
      </c>
      <c r="P66" s="56" t="s">
        <v>41</v>
      </c>
      <c r="Q66" s="57">
        <v>364000</v>
      </c>
      <c r="R66" s="61" t="s">
        <v>1255</v>
      </c>
      <c r="S66" s="57">
        <v>70</v>
      </c>
      <c r="T66" s="62">
        <v>150</v>
      </c>
      <c r="U66" s="57">
        <v>175</v>
      </c>
      <c r="V66" s="57">
        <f t="shared" si="1"/>
        <v>395</v>
      </c>
      <c r="W66" s="57">
        <v>364000</v>
      </c>
      <c r="X66" s="71" t="s">
        <v>1264</v>
      </c>
      <c r="Y66" s="77" t="s">
        <v>1271</v>
      </c>
      <c r="Z66" s="71">
        <v>1146</v>
      </c>
    </row>
    <row r="67" spans="2:26" s="23" customFormat="1" ht="63" x14ac:dyDescent="0.25">
      <c r="B67" s="79" t="s">
        <v>1131</v>
      </c>
      <c r="C67" s="80" t="s">
        <v>1132</v>
      </c>
      <c r="D67" s="80" t="s">
        <v>1133</v>
      </c>
      <c r="E67" s="81" t="s">
        <v>1134</v>
      </c>
      <c r="F67" s="82" t="s">
        <v>793</v>
      </c>
      <c r="G67" s="80" t="s">
        <v>75</v>
      </c>
      <c r="H67" s="80" t="s">
        <v>35</v>
      </c>
      <c r="I67" s="82" t="s">
        <v>1135</v>
      </c>
      <c r="J67" s="82" t="s">
        <v>1277</v>
      </c>
      <c r="K67" s="73" t="s">
        <v>1136</v>
      </c>
      <c r="L67" s="73" t="s">
        <v>1137</v>
      </c>
      <c r="M67" s="73" t="s">
        <v>1138</v>
      </c>
      <c r="N67" s="57">
        <v>700000</v>
      </c>
      <c r="O67" s="56" t="s">
        <v>52</v>
      </c>
      <c r="P67" s="56" t="s">
        <v>41</v>
      </c>
      <c r="Q67" s="57">
        <v>280000</v>
      </c>
      <c r="R67" s="61" t="s">
        <v>1255</v>
      </c>
      <c r="S67" s="57">
        <v>180</v>
      </c>
      <c r="T67" s="62">
        <v>120</v>
      </c>
      <c r="U67" s="57">
        <v>90</v>
      </c>
      <c r="V67" s="57">
        <f t="shared" si="1"/>
        <v>390</v>
      </c>
      <c r="W67" s="57">
        <v>280000</v>
      </c>
      <c r="X67" s="71" t="s">
        <v>1267</v>
      </c>
      <c r="Y67" s="78" t="s">
        <v>1271</v>
      </c>
      <c r="Z67" s="71">
        <v>213</v>
      </c>
    </row>
    <row r="68" spans="2:26" s="23" customFormat="1" ht="63" x14ac:dyDescent="0.25">
      <c r="B68" s="79" t="s">
        <v>1215</v>
      </c>
      <c r="C68" s="80" t="s">
        <v>1216</v>
      </c>
      <c r="D68" s="80" t="s">
        <v>1217</v>
      </c>
      <c r="E68" s="81" t="s">
        <v>1218</v>
      </c>
      <c r="F68" s="82" t="s">
        <v>1219</v>
      </c>
      <c r="G68" s="80" t="s">
        <v>220</v>
      </c>
      <c r="H68" s="80" t="s">
        <v>35</v>
      </c>
      <c r="I68" s="82" t="s">
        <v>1220</v>
      </c>
      <c r="J68" s="82" t="s">
        <v>1277</v>
      </c>
      <c r="K68" s="73" t="s">
        <v>1221</v>
      </c>
      <c r="L68" s="73" t="s">
        <v>1222</v>
      </c>
      <c r="M68" s="73" t="s">
        <v>1223</v>
      </c>
      <c r="N68" s="57">
        <v>1300000</v>
      </c>
      <c r="O68" s="56" t="s">
        <v>40</v>
      </c>
      <c r="P68" s="56" t="s">
        <v>41</v>
      </c>
      <c r="Q68" s="57">
        <v>500000</v>
      </c>
      <c r="R68" s="61" t="s">
        <v>1255</v>
      </c>
      <c r="S68" s="57">
        <v>110</v>
      </c>
      <c r="T68" s="62">
        <v>130</v>
      </c>
      <c r="U68" s="57">
        <v>150</v>
      </c>
      <c r="V68" s="57">
        <f t="shared" si="1"/>
        <v>390</v>
      </c>
      <c r="W68" s="57">
        <v>500000</v>
      </c>
      <c r="X68" s="71" t="s">
        <v>1267</v>
      </c>
      <c r="Y68" s="77" t="s">
        <v>1271</v>
      </c>
      <c r="Z68" s="71">
        <v>380</v>
      </c>
    </row>
    <row r="69" spans="2:26" s="23" customFormat="1" ht="136.5" x14ac:dyDescent="0.25">
      <c r="B69" s="79" t="s">
        <v>277</v>
      </c>
      <c r="C69" s="80" t="s">
        <v>278</v>
      </c>
      <c r="D69" s="80" t="s">
        <v>279</v>
      </c>
      <c r="E69" s="81" t="s">
        <v>280</v>
      </c>
      <c r="F69" s="82" t="s">
        <v>112</v>
      </c>
      <c r="G69" s="80" t="s">
        <v>75</v>
      </c>
      <c r="H69" s="80" t="s">
        <v>35</v>
      </c>
      <c r="I69" s="82" t="s">
        <v>281</v>
      </c>
      <c r="J69" s="82" t="s">
        <v>1277</v>
      </c>
      <c r="K69" s="73" t="s">
        <v>282</v>
      </c>
      <c r="L69" s="73" t="s">
        <v>283</v>
      </c>
      <c r="M69" s="73" t="s">
        <v>284</v>
      </c>
      <c r="N69" s="57">
        <v>3654639</v>
      </c>
      <c r="O69" s="56" t="s">
        <v>52</v>
      </c>
      <c r="P69" s="56" t="s">
        <v>41</v>
      </c>
      <c r="Q69" s="57">
        <v>182731</v>
      </c>
      <c r="R69" s="61" t="s">
        <v>1255</v>
      </c>
      <c r="S69" s="57">
        <v>110</v>
      </c>
      <c r="T69" s="62">
        <v>130</v>
      </c>
      <c r="U69" s="57">
        <v>150</v>
      </c>
      <c r="V69" s="57">
        <f t="shared" ref="V69:V100" si="2">SUM(S69:U69)</f>
        <v>390</v>
      </c>
      <c r="W69" s="57">
        <v>182731</v>
      </c>
      <c r="X69" s="71" t="s">
        <v>1267</v>
      </c>
      <c r="Y69" s="78" t="s">
        <v>1271</v>
      </c>
      <c r="Z69" s="71">
        <v>405</v>
      </c>
    </row>
    <row r="70" spans="2:26" s="23" customFormat="1" ht="63" x14ac:dyDescent="0.25">
      <c r="B70" s="79" t="s">
        <v>1097</v>
      </c>
      <c r="C70" s="80" t="s">
        <v>1098</v>
      </c>
      <c r="D70" s="80" t="s">
        <v>1099</v>
      </c>
      <c r="E70" s="81" t="s">
        <v>1100</v>
      </c>
      <c r="F70" s="82" t="s">
        <v>1101</v>
      </c>
      <c r="G70" s="80" t="s">
        <v>85</v>
      </c>
      <c r="H70" s="80" t="s">
        <v>35</v>
      </c>
      <c r="I70" s="82" t="s">
        <v>1102</v>
      </c>
      <c r="J70" s="82" t="s">
        <v>1277</v>
      </c>
      <c r="K70" s="73" t="s">
        <v>1103</v>
      </c>
      <c r="L70" s="73" t="s">
        <v>1104</v>
      </c>
      <c r="M70" s="73" t="s">
        <v>1105</v>
      </c>
      <c r="N70" s="57">
        <v>200000</v>
      </c>
      <c r="O70" s="56" t="s">
        <v>52</v>
      </c>
      <c r="P70" s="56" t="s">
        <v>41</v>
      </c>
      <c r="Q70" s="57">
        <v>80000</v>
      </c>
      <c r="R70" s="61" t="s">
        <v>1255</v>
      </c>
      <c r="S70" s="57">
        <v>180</v>
      </c>
      <c r="T70" s="62">
        <v>110</v>
      </c>
      <c r="U70" s="57">
        <v>100</v>
      </c>
      <c r="V70" s="57">
        <f t="shared" si="2"/>
        <v>390</v>
      </c>
      <c r="W70" s="57">
        <v>80000</v>
      </c>
      <c r="X70" s="71" t="s">
        <v>1267</v>
      </c>
      <c r="Y70" s="77" t="s">
        <v>1271</v>
      </c>
      <c r="Z70" s="71">
        <v>592</v>
      </c>
    </row>
    <row r="71" spans="2:26" s="23" customFormat="1" ht="136.5" x14ac:dyDescent="0.25">
      <c r="B71" s="79" t="s">
        <v>857</v>
      </c>
      <c r="C71" s="80" t="s">
        <v>858</v>
      </c>
      <c r="D71" s="80" t="s">
        <v>859</v>
      </c>
      <c r="E71" s="81" t="s">
        <v>860</v>
      </c>
      <c r="F71" s="82" t="s">
        <v>166</v>
      </c>
      <c r="G71" s="80" t="s">
        <v>34</v>
      </c>
      <c r="H71" s="80" t="s">
        <v>35</v>
      </c>
      <c r="I71" s="82" t="s">
        <v>861</v>
      </c>
      <c r="J71" s="82" t="s">
        <v>1277</v>
      </c>
      <c r="K71" s="73" t="s">
        <v>862</v>
      </c>
      <c r="L71" s="73" t="s">
        <v>863</v>
      </c>
      <c r="M71" s="73" t="s">
        <v>864</v>
      </c>
      <c r="N71" s="57">
        <v>896000</v>
      </c>
      <c r="O71" s="56" t="s">
        <v>52</v>
      </c>
      <c r="P71" s="56" t="s">
        <v>41</v>
      </c>
      <c r="Q71" s="57">
        <v>358400</v>
      </c>
      <c r="R71" s="61" t="s">
        <v>1255</v>
      </c>
      <c r="S71" s="57">
        <v>110</v>
      </c>
      <c r="T71" s="62">
        <v>130</v>
      </c>
      <c r="U71" s="57">
        <v>150</v>
      </c>
      <c r="V71" s="57">
        <f t="shared" si="2"/>
        <v>390</v>
      </c>
      <c r="W71" s="57">
        <v>358400</v>
      </c>
      <c r="X71" s="71" t="s">
        <v>1267</v>
      </c>
      <c r="Y71" s="78" t="s">
        <v>1271</v>
      </c>
      <c r="Z71" s="71">
        <v>867</v>
      </c>
    </row>
    <row r="72" spans="2:26" s="23" customFormat="1" ht="73.5" x14ac:dyDescent="0.25">
      <c r="B72" s="79" t="s">
        <v>251</v>
      </c>
      <c r="C72" s="80" t="s">
        <v>252</v>
      </c>
      <c r="D72" s="80" t="s">
        <v>253</v>
      </c>
      <c r="E72" s="81" t="s">
        <v>254</v>
      </c>
      <c r="F72" s="82" t="s">
        <v>202</v>
      </c>
      <c r="G72" s="80" t="s">
        <v>75</v>
      </c>
      <c r="H72" s="80" t="s">
        <v>35</v>
      </c>
      <c r="I72" s="82" t="s">
        <v>255</v>
      </c>
      <c r="J72" s="82" t="s">
        <v>1277</v>
      </c>
      <c r="K72" s="73" t="s">
        <v>256</v>
      </c>
      <c r="L72" s="73" t="s">
        <v>257</v>
      </c>
      <c r="M72" s="73" t="s">
        <v>258</v>
      </c>
      <c r="N72" s="57">
        <v>763769</v>
      </c>
      <c r="O72" s="56" t="s">
        <v>52</v>
      </c>
      <c r="P72" s="56" t="s">
        <v>41</v>
      </c>
      <c r="Q72" s="57">
        <v>305507</v>
      </c>
      <c r="R72" s="61" t="s">
        <v>1255</v>
      </c>
      <c r="S72" s="57">
        <v>130</v>
      </c>
      <c r="T72" s="62">
        <v>160</v>
      </c>
      <c r="U72" s="57">
        <v>95</v>
      </c>
      <c r="V72" s="57">
        <f t="shared" si="2"/>
        <v>385</v>
      </c>
      <c r="W72" s="57">
        <v>305507</v>
      </c>
      <c r="X72" s="71" t="s">
        <v>1266</v>
      </c>
      <c r="Y72" s="77" t="s">
        <v>1271</v>
      </c>
      <c r="Z72" s="71">
        <v>258</v>
      </c>
    </row>
    <row r="73" spans="2:26" s="23" customFormat="1" ht="84" x14ac:dyDescent="0.25">
      <c r="B73" s="79" t="s">
        <v>302</v>
      </c>
      <c r="C73" s="80" t="s">
        <v>303</v>
      </c>
      <c r="D73" s="80" t="s">
        <v>304</v>
      </c>
      <c r="E73" s="81" t="s">
        <v>305</v>
      </c>
      <c r="F73" s="82" t="s">
        <v>306</v>
      </c>
      <c r="G73" s="80" t="s">
        <v>47</v>
      </c>
      <c r="H73" s="80" t="s">
        <v>35</v>
      </c>
      <c r="I73" s="82" t="s">
        <v>307</v>
      </c>
      <c r="J73" s="82" t="s">
        <v>1277</v>
      </c>
      <c r="K73" s="73" t="s">
        <v>308</v>
      </c>
      <c r="L73" s="73" t="s">
        <v>309</v>
      </c>
      <c r="M73" s="73" t="s">
        <v>310</v>
      </c>
      <c r="N73" s="57">
        <v>1985600</v>
      </c>
      <c r="O73" s="56" t="s">
        <v>52</v>
      </c>
      <c r="P73" s="56" t="s">
        <v>41</v>
      </c>
      <c r="Q73" s="57">
        <v>500000</v>
      </c>
      <c r="R73" s="61" t="s">
        <v>1255</v>
      </c>
      <c r="S73" s="57">
        <v>130</v>
      </c>
      <c r="T73" s="62">
        <v>130</v>
      </c>
      <c r="U73" s="57">
        <v>125</v>
      </c>
      <c r="V73" s="57">
        <f t="shared" si="2"/>
        <v>385</v>
      </c>
      <c r="W73" s="57">
        <v>500000</v>
      </c>
      <c r="X73" s="71" t="s">
        <v>1266</v>
      </c>
      <c r="Y73" s="78" t="s">
        <v>1271</v>
      </c>
      <c r="Z73" s="71">
        <v>429</v>
      </c>
    </row>
    <row r="74" spans="2:26" s="23" customFormat="1" ht="94.5" x14ac:dyDescent="0.25">
      <c r="B74" s="79" t="s">
        <v>453</v>
      </c>
      <c r="C74" s="80" t="s">
        <v>454</v>
      </c>
      <c r="D74" s="80" t="s">
        <v>455</v>
      </c>
      <c r="E74" s="81" t="s">
        <v>456</v>
      </c>
      <c r="F74" s="82" t="s">
        <v>457</v>
      </c>
      <c r="G74" s="80" t="s">
        <v>85</v>
      </c>
      <c r="H74" s="80" t="s">
        <v>35</v>
      </c>
      <c r="I74" s="82" t="s">
        <v>458</v>
      </c>
      <c r="J74" s="82" t="s">
        <v>1277</v>
      </c>
      <c r="K74" s="73" t="s">
        <v>459</v>
      </c>
      <c r="L74" s="73" t="s">
        <v>460</v>
      </c>
      <c r="M74" s="73" t="s">
        <v>461</v>
      </c>
      <c r="N74" s="57">
        <v>511600</v>
      </c>
      <c r="O74" s="56" t="s">
        <v>52</v>
      </c>
      <c r="P74" s="56" t="s">
        <v>41</v>
      </c>
      <c r="Q74" s="57">
        <v>204000</v>
      </c>
      <c r="R74" s="61" t="s">
        <v>1255</v>
      </c>
      <c r="S74" s="57">
        <v>160</v>
      </c>
      <c r="T74" s="62">
        <v>130</v>
      </c>
      <c r="U74" s="57">
        <v>95</v>
      </c>
      <c r="V74" s="57">
        <f t="shared" si="2"/>
        <v>385</v>
      </c>
      <c r="W74" s="57">
        <v>204000</v>
      </c>
      <c r="X74" s="71" t="s">
        <v>1267</v>
      </c>
      <c r="Y74" s="77" t="s">
        <v>1271</v>
      </c>
      <c r="Z74" s="71">
        <v>539</v>
      </c>
    </row>
    <row r="75" spans="2:26" s="23" customFormat="1" ht="52.5" x14ac:dyDescent="0.25">
      <c r="B75" s="79" t="s">
        <v>773</v>
      </c>
      <c r="C75" s="80" t="s">
        <v>774</v>
      </c>
      <c r="D75" s="80" t="s">
        <v>775</v>
      </c>
      <c r="E75" s="81" t="s">
        <v>776</v>
      </c>
      <c r="F75" s="82" t="s">
        <v>166</v>
      </c>
      <c r="G75" s="80" t="s">
        <v>34</v>
      </c>
      <c r="H75" s="80" t="s">
        <v>35</v>
      </c>
      <c r="I75" s="82" t="s">
        <v>777</v>
      </c>
      <c r="J75" s="82" t="s">
        <v>1277</v>
      </c>
      <c r="K75" s="73" t="s">
        <v>778</v>
      </c>
      <c r="L75" s="73" t="s">
        <v>778</v>
      </c>
      <c r="M75" s="73" t="s">
        <v>779</v>
      </c>
      <c r="N75" s="57">
        <v>5057966</v>
      </c>
      <c r="O75" s="56" t="s">
        <v>52</v>
      </c>
      <c r="P75" s="56" t="s">
        <v>41</v>
      </c>
      <c r="Q75" s="57">
        <v>500000</v>
      </c>
      <c r="R75" s="61" t="s">
        <v>1255</v>
      </c>
      <c r="S75" s="57">
        <v>180</v>
      </c>
      <c r="T75" s="62">
        <v>95</v>
      </c>
      <c r="U75" s="57">
        <v>110</v>
      </c>
      <c r="V75" s="57">
        <f t="shared" si="2"/>
        <v>385</v>
      </c>
      <c r="W75" s="57">
        <v>500000</v>
      </c>
      <c r="X75" s="71" t="s">
        <v>1266</v>
      </c>
      <c r="Y75" s="78" t="s">
        <v>1271</v>
      </c>
      <c r="Z75" s="71">
        <v>558</v>
      </c>
    </row>
    <row r="76" spans="2:26" s="23" customFormat="1" ht="84" x14ac:dyDescent="0.25">
      <c r="B76" s="79" t="s">
        <v>644</v>
      </c>
      <c r="C76" s="80" t="s">
        <v>645</v>
      </c>
      <c r="D76" s="80" t="s">
        <v>646</v>
      </c>
      <c r="E76" s="81" t="s">
        <v>647</v>
      </c>
      <c r="F76" s="82" t="s">
        <v>545</v>
      </c>
      <c r="G76" s="80" t="s">
        <v>47</v>
      </c>
      <c r="H76" s="80" t="s">
        <v>35</v>
      </c>
      <c r="I76" s="82" t="s">
        <v>648</v>
      </c>
      <c r="J76" s="82" t="s">
        <v>1277</v>
      </c>
      <c r="K76" s="73" t="s">
        <v>649</v>
      </c>
      <c r="L76" s="73" t="s">
        <v>650</v>
      </c>
      <c r="M76" s="73" t="s">
        <v>651</v>
      </c>
      <c r="N76" s="57">
        <v>1432642.26</v>
      </c>
      <c r="O76" s="56" t="s">
        <v>188</v>
      </c>
      <c r="P76" s="56" t="s">
        <v>241</v>
      </c>
      <c r="Q76" s="57">
        <v>500000</v>
      </c>
      <c r="R76" s="61" t="s">
        <v>1255</v>
      </c>
      <c r="S76" s="57">
        <v>140</v>
      </c>
      <c r="T76" s="62">
        <v>120</v>
      </c>
      <c r="U76" s="57">
        <v>125</v>
      </c>
      <c r="V76" s="57">
        <f t="shared" si="2"/>
        <v>385</v>
      </c>
      <c r="W76" s="57">
        <v>500000</v>
      </c>
      <c r="X76" s="71" t="s">
        <v>1267</v>
      </c>
      <c r="Y76" s="77" t="s">
        <v>1271</v>
      </c>
      <c r="Z76" s="71">
        <v>878</v>
      </c>
    </row>
    <row r="77" spans="2:26" s="23" customFormat="1" ht="105" x14ac:dyDescent="0.25">
      <c r="B77" s="79" t="s">
        <v>1079</v>
      </c>
      <c r="C77" s="80" t="s">
        <v>1080</v>
      </c>
      <c r="D77" s="80" t="s">
        <v>1081</v>
      </c>
      <c r="E77" s="81" t="s">
        <v>1082</v>
      </c>
      <c r="F77" s="82" t="s">
        <v>1083</v>
      </c>
      <c r="G77" s="80" t="s">
        <v>34</v>
      </c>
      <c r="H77" s="80" t="s">
        <v>35</v>
      </c>
      <c r="I77" s="82" t="s">
        <v>1084</v>
      </c>
      <c r="J77" s="82" t="s">
        <v>1277</v>
      </c>
      <c r="K77" s="73" t="s">
        <v>1085</v>
      </c>
      <c r="L77" s="73" t="s">
        <v>1086</v>
      </c>
      <c r="M77" s="73" t="s">
        <v>1087</v>
      </c>
      <c r="N77" s="57">
        <v>1500105</v>
      </c>
      <c r="O77" s="56" t="s">
        <v>52</v>
      </c>
      <c r="P77" s="56" t="s">
        <v>41</v>
      </c>
      <c r="Q77" s="57">
        <v>500000</v>
      </c>
      <c r="R77" s="61" t="s">
        <v>1255</v>
      </c>
      <c r="S77" s="57">
        <v>90</v>
      </c>
      <c r="T77" s="62">
        <v>120</v>
      </c>
      <c r="U77" s="57">
        <v>175</v>
      </c>
      <c r="V77" s="57">
        <f t="shared" si="2"/>
        <v>385</v>
      </c>
      <c r="W77" s="57">
        <v>500000</v>
      </c>
      <c r="X77" s="71" t="s">
        <v>1266</v>
      </c>
      <c r="Y77" s="78" t="s">
        <v>1271</v>
      </c>
      <c r="Z77" s="71">
        <v>1150</v>
      </c>
    </row>
    <row r="78" spans="2:26" s="23" customFormat="1" ht="31.5" x14ac:dyDescent="0.25">
      <c r="B78" s="79" t="s">
        <v>62</v>
      </c>
      <c r="C78" s="80" t="s">
        <v>63</v>
      </c>
      <c r="D78" s="80" t="s">
        <v>64</v>
      </c>
      <c r="E78" s="81" t="s">
        <v>65</v>
      </c>
      <c r="F78" s="82" t="s">
        <v>66</v>
      </c>
      <c r="G78" s="80" t="s">
        <v>34</v>
      </c>
      <c r="H78" s="80" t="s">
        <v>35</v>
      </c>
      <c r="I78" s="82" t="s">
        <v>67</v>
      </c>
      <c r="J78" s="82" t="s">
        <v>1277</v>
      </c>
      <c r="K78" s="73" t="s">
        <v>68</v>
      </c>
      <c r="L78" s="73" t="s">
        <v>68</v>
      </c>
      <c r="M78" s="73" t="s">
        <v>69</v>
      </c>
      <c r="N78" s="57">
        <v>1161780</v>
      </c>
      <c r="O78" s="56" t="s">
        <v>52</v>
      </c>
      <c r="P78" s="56" t="s">
        <v>41</v>
      </c>
      <c r="Q78" s="57">
        <v>464712</v>
      </c>
      <c r="R78" s="61" t="s">
        <v>1255</v>
      </c>
      <c r="S78" s="57">
        <v>120</v>
      </c>
      <c r="T78" s="62">
        <v>120</v>
      </c>
      <c r="U78" s="57">
        <v>145</v>
      </c>
      <c r="V78" s="57">
        <f t="shared" si="2"/>
        <v>385</v>
      </c>
      <c r="W78" s="57">
        <v>464712</v>
      </c>
      <c r="X78" s="71" t="s">
        <v>1266</v>
      </c>
      <c r="Y78" s="77" t="s">
        <v>1271</v>
      </c>
      <c r="Z78" s="71">
        <v>1156</v>
      </c>
    </row>
    <row r="79" spans="2:26" s="23" customFormat="1" ht="84" x14ac:dyDescent="0.25">
      <c r="B79" s="79" t="s">
        <v>695</v>
      </c>
      <c r="C79" s="80" t="s">
        <v>696</v>
      </c>
      <c r="D79" s="80" t="s">
        <v>697</v>
      </c>
      <c r="E79" s="81" t="s">
        <v>698</v>
      </c>
      <c r="F79" s="82" t="s">
        <v>202</v>
      </c>
      <c r="G79" s="80" t="s">
        <v>75</v>
      </c>
      <c r="H79" s="80" t="s">
        <v>35</v>
      </c>
      <c r="I79" s="82" t="s">
        <v>699</v>
      </c>
      <c r="J79" s="82" t="s">
        <v>1277</v>
      </c>
      <c r="K79" s="73" t="s">
        <v>700</v>
      </c>
      <c r="L79" s="73" t="s">
        <v>701</v>
      </c>
      <c r="M79" s="73" t="s">
        <v>702</v>
      </c>
      <c r="N79" s="57">
        <v>657392</v>
      </c>
      <c r="O79" s="56" t="s">
        <v>52</v>
      </c>
      <c r="P79" s="56" t="s">
        <v>41</v>
      </c>
      <c r="Q79" s="57">
        <v>262956</v>
      </c>
      <c r="R79" s="61" t="s">
        <v>1255</v>
      </c>
      <c r="S79" s="57">
        <v>130</v>
      </c>
      <c r="T79" s="62">
        <v>125</v>
      </c>
      <c r="U79" s="57">
        <v>125</v>
      </c>
      <c r="V79" s="57">
        <f t="shared" si="2"/>
        <v>380</v>
      </c>
      <c r="W79" s="57">
        <v>262956</v>
      </c>
      <c r="X79" s="71" t="s">
        <v>1266</v>
      </c>
      <c r="Y79" s="78" t="s">
        <v>1271</v>
      </c>
      <c r="Z79" s="71">
        <v>394</v>
      </c>
    </row>
    <row r="80" spans="2:26" s="23" customFormat="1" ht="73.5" x14ac:dyDescent="0.25">
      <c r="B80" s="79" t="s">
        <v>143</v>
      </c>
      <c r="C80" s="80" t="s">
        <v>144</v>
      </c>
      <c r="D80" s="80" t="s">
        <v>145</v>
      </c>
      <c r="E80" s="81" t="s">
        <v>146</v>
      </c>
      <c r="F80" s="82" t="s">
        <v>147</v>
      </c>
      <c r="G80" s="80" t="s">
        <v>47</v>
      </c>
      <c r="H80" s="80" t="s">
        <v>35</v>
      </c>
      <c r="I80" s="82" t="s">
        <v>148</v>
      </c>
      <c r="J80" s="82" t="s">
        <v>1277</v>
      </c>
      <c r="K80" s="73" t="s">
        <v>149</v>
      </c>
      <c r="L80" s="73" t="s">
        <v>150</v>
      </c>
      <c r="M80" s="73" t="s">
        <v>151</v>
      </c>
      <c r="N80" s="57">
        <v>920000</v>
      </c>
      <c r="O80" s="56" t="s">
        <v>152</v>
      </c>
      <c r="P80" s="56" t="s">
        <v>153</v>
      </c>
      <c r="Q80" s="57">
        <v>368000</v>
      </c>
      <c r="R80" s="61" t="s">
        <v>1255</v>
      </c>
      <c r="S80" s="57">
        <v>180</v>
      </c>
      <c r="T80" s="62">
        <v>130</v>
      </c>
      <c r="U80" s="57">
        <v>65</v>
      </c>
      <c r="V80" s="57">
        <f t="shared" si="2"/>
        <v>375</v>
      </c>
      <c r="W80" s="57">
        <v>368000</v>
      </c>
      <c r="X80" s="71" t="s">
        <v>1267</v>
      </c>
      <c r="Y80" s="77" t="s">
        <v>1271</v>
      </c>
      <c r="Z80" s="71">
        <v>198</v>
      </c>
    </row>
    <row r="81" spans="2:26" s="23" customFormat="1" ht="115.5" x14ac:dyDescent="0.25">
      <c r="B81" s="79" t="s">
        <v>738</v>
      </c>
      <c r="C81" s="80" t="s">
        <v>739</v>
      </c>
      <c r="D81" s="80" t="s">
        <v>740</v>
      </c>
      <c r="E81" s="81" t="s">
        <v>741</v>
      </c>
      <c r="F81" s="82" t="s">
        <v>742</v>
      </c>
      <c r="G81" s="80" t="s">
        <v>85</v>
      </c>
      <c r="H81" s="80" t="s">
        <v>35</v>
      </c>
      <c r="I81" s="82" t="s">
        <v>743</v>
      </c>
      <c r="J81" s="82" t="s">
        <v>1277</v>
      </c>
      <c r="K81" s="73" t="s">
        <v>744</v>
      </c>
      <c r="L81" s="73" t="s">
        <v>745</v>
      </c>
      <c r="M81" s="73" t="s">
        <v>746</v>
      </c>
      <c r="N81" s="57">
        <v>1250000</v>
      </c>
      <c r="O81" s="56" t="s">
        <v>52</v>
      </c>
      <c r="P81" s="56" t="s">
        <v>41</v>
      </c>
      <c r="Q81" s="57">
        <v>500000</v>
      </c>
      <c r="R81" s="61" t="s">
        <v>1255</v>
      </c>
      <c r="S81" s="57">
        <v>150</v>
      </c>
      <c r="T81" s="62">
        <v>130</v>
      </c>
      <c r="U81" s="57">
        <v>95</v>
      </c>
      <c r="V81" s="57">
        <f t="shared" si="2"/>
        <v>375</v>
      </c>
      <c r="W81" s="57">
        <v>500000</v>
      </c>
      <c r="X81" s="71" t="s">
        <v>1266</v>
      </c>
      <c r="Y81" s="78" t="s">
        <v>1273</v>
      </c>
      <c r="Z81" s="71">
        <v>275</v>
      </c>
    </row>
    <row r="82" spans="2:26" s="23" customFormat="1" ht="42" x14ac:dyDescent="0.25">
      <c r="B82" s="79" t="s">
        <v>660</v>
      </c>
      <c r="C82" s="80" t="s">
        <v>661</v>
      </c>
      <c r="D82" s="80" t="s">
        <v>662</v>
      </c>
      <c r="E82" s="81" t="s">
        <v>663</v>
      </c>
      <c r="F82" s="82" t="s">
        <v>457</v>
      </c>
      <c r="G82" s="80" t="s">
        <v>85</v>
      </c>
      <c r="H82" s="80" t="s">
        <v>35</v>
      </c>
      <c r="I82" s="82" t="s">
        <v>664</v>
      </c>
      <c r="J82" s="82" t="s">
        <v>1277</v>
      </c>
      <c r="K82" s="73" t="s">
        <v>665</v>
      </c>
      <c r="L82" s="73" t="s">
        <v>666</v>
      </c>
      <c r="M82" s="73" t="s">
        <v>667</v>
      </c>
      <c r="N82" s="57">
        <v>360000</v>
      </c>
      <c r="O82" s="56" t="s">
        <v>52</v>
      </c>
      <c r="P82" s="56" t="s">
        <v>41</v>
      </c>
      <c r="Q82" s="57">
        <v>144000</v>
      </c>
      <c r="R82" s="61" t="s">
        <v>1255</v>
      </c>
      <c r="S82" s="57">
        <v>130</v>
      </c>
      <c r="T82" s="62">
        <v>120</v>
      </c>
      <c r="U82" s="57">
        <v>125</v>
      </c>
      <c r="V82" s="57">
        <f t="shared" si="2"/>
        <v>375</v>
      </c>
      <c r="W82" s="57">
        <v>144000</v>
      </c>
      <c r="X82" s="71" t="s">
        <v>1267</v>
      </c>
      <c r="Y82" s="77" t="s">
        <v>1271</v>
      </c>
      <c r="Z82" s="71">
        <v>307</v>
      </c>
    </row>
    <row r="83" spans="2:26" s="23" customFormat="1" ht="94.5" x14ac:dyDescent="0.25">
      <c r="B83" s="79" t="s">
        <v>627</v>
      </c>
      <c r="C83" s="80" t="s">
        <v>628</v>
      </c>
      <c r="D83" s="80" t="s">
        <v>629</v>
      </c>
      <c r="E83" s="81" t="s">
        <v>630</v>
      </c>
      <c r="F83" s="82" t="s">
        <v>631</v>
      </c>
      <c r="G83" s="80" t="s">
        <v>85</v>
      </c>
      <c r="H83" s="80" t="s">
        <v>35</v>
      </c>
      <c r="I83" s="82" t="s">
        <v>632</v>
      </c>
      <c r="J83" s="82" t="s">
        <v>1277</v>
      </c>
      <c r="K83" s="73" t="s">
        <v>633</v>
      </c>
      <c r="L83" s="73" t="s">
        <v>634</v>
      </c>
      <c r="M83" s="73" t="s">
        <v>635</v>
      </c>
      <c r="N83" s="57">
        <v>920000</v>
      </c>
      <c r="O83" s="56" t="s">
        <v>52</v>
      </c>
      <c r="P83" s="56" t="s">
        <v>41</v>
      </c>
      <c r="Q83" s="57">
        <v>368000</v>
      </c>
      <c r="R83" s="61" t="s">
        <v>1255</v>
      </c>
      <c r="S83" s="57">
        <v>130</v>
      </c>
      <c r="T83" s="62">
        <v>130</v>
      </c>
      <c r="U83" s="57">
        <v>115</v>
      </c>
      <c r="V83" s="57">
        <f t="shared" si="2"/>
        <v>375</v>
      </c>
      <c r="W83" s="57">
        <v>368000</v>
      </c>
      <c r="X83" s="71" t="s">
        <v>1267</v>
      </c>
      <c r="Y83" s="78" t="s">
        <v>1271</v>
      </c>
      <c r="Z83" s="71">
        <v>371</v>
      </c>
    </row>
    <row r="84" spans="2:26" s="23" customFormat="1" ht="126" x14ac:dyDescent="0.25">
      <c r="B84" s="79" t="s">
        <v>444</v>
      </c>
      <c r="C84" s="80" t="s">
        <v>445</v>
      </c>
      <c r="D84" s="80" t="s">
        <v>446</v>
      </c>
      <c r="E84" s="81" t="s">
        <v>447</v>
      </c>
      <c r="F84" s="82" t="s">
        <v>448</v>
      </c>
      <c r="G84" s="80" t="s">
        <v>85</v>
      </c>
      <c r="H84" s="80" t="s">
        <v>35</v>
      </c>
      <c r="I84" s="82" t="s">
        <v>449</v>
      </c>
      <c r="J84" s="82" t="s">
        <v>1277</v>
      </c>
      <c r="K84" s="73" t="s">
        <v>450</v>
      </c>
      <c r="L84" s="73" t="s">
        <v>451</v>
      </c>
      <c r="M84" s="73" t="s">
        <v>452</v>
      </c>
      <c r="N84" s="57">
        <v>5966851</v>
      </c>
      <c r="O84" s="56" t="s">
        <v>52</v>
      </c>
      <c r="P84" s="56" t="s">
        <v>41</v>
      </c>
      <c r="Q84" s="57">
        <v>500000</v>
      </c>
      <c r="R84" s="61" t="s">
        <v>1255</v>
      </c>
      <c r="S84" s="57">
        <v>110</v>
      </c>
      <c r="T84" s="62">
        <v>140</v>
      </c>
      <c r="U84" s="57">
        <v>125</v>
      </c>
      <c r="V84" s="57">
        <f t="shared" si="2"/>
        <v>375</v>
      </c>
      <c r="W84" s="57">
        <v>500000</v>
      </c>
      <c r="X84" s="71" t="s">
        <v>1266</v>
      </c>
      <c r="Y84" s="77" t="s">
        <v>1271</v>
      </c>
      <c r="Z84" s="71">
        <v>614</v>
      </c>
    </row>
    <row r="85" spans="2:26" s="23" customFormat="1" ht="126" x14ac:dyDescent="0.25">
      <c r="B85" s="79" t="s">
        <v>215</v>
      </c>
      <c r="C85" s="80" t="s">
        <v>216</v>
      </c>
      <c r="D85" s="80" t="s">
        <v>217</v>
      </c>
      <c r="E85" s="81" t="s">
        <v>218</v>
      </c>
      <c r="F85" s="82" t="s">
        <v>219</v>
      </c>
      <c r="G85" s="80" t="s">
        <v>220</v>
      </c>
      <c r="H85" s="80" t="s">
        <v>35</v>
      </c>
      <c r="I85" s="82" t="s">
        <v>221</v>
      </c>
      <c r="J85" s="82" t="s">
        <v>1277</v>
      </c>
      <c r="K85" s="73" t="s">
        <v>222</v>
      </c>
      <c r="L85" s="73" t="s">
        <v>223</v>
      </c>
      <c r="M85" s="73" t="s">
        <v>224</v>
      </c>
      <c r="N85" s="57">
        <v>992894.76</v>
      </c>
      <c r="O85" s="56" t="s">
        <v>52</v>
      </c>
      <c r="P85" s="56" t="s">
        <v>41</v>
      </c>
      <c r="Q85" s="57">
        <v>395000</v>
      </c>
      <c r="R85" s="61" t="s">
        <v>1255</v>
      </c>
      <c r="S85" s="57">
        <v>140</v>
      </c>
      <c r="T85" s="62">
        <v>120</v>
      </c>
      <c r="U85" s="57">
        <v>115</v>
      </c>
      <c r="V85" s="57">
        <f t="shared" si="2"/>
        <v>375</v>
      </c>
      <c r="W85" s="57">
        <v>395000</v>
      </c>
      <c r="X85" s="71" t="s">
        <v>1266</v>
      </c>
      <c r="Y85" s="78" t="s">
        <v>1271</v>
      </c>
      <c r="Z85" s="71">
        <v>720</v>
      </c>
    </row>
    <row r="86" spans="2:26" s="23" customFormat="1" ht="115.5" x14ac:dyDescent="0.25">
      <c r="B86" s="79" t="s">
        <v>636</v>
      </c>
      <c r="C86" s="80" t="s">
        <v>637</v>
      </c>
      <c r="D86" s="80" t="s">
        <v>638</v>
      </c>
      <c r="E86" s="81" t="s">
        <v>639</v>
      </c>
      <c r="F86" s="82" t="s">
        <v>332</v>
      </c>
      <c r="G86" s="80" t="s">
        <v>85</v>
      </c>
      <c r="H86" s="80" t="s">
        <v>35</v>
      </c>
      <c r="I86" s="82" t="s">
        <v>640</v>
      </c>
      <c r="J86" s="82" t="s">
        <v>1277</v>
      </c>
      <c r="K86" s="73" t="s">
        <v>641</v>
      </c>
      <c r="L86" s="73" t="s">
        <v>642</v>
      </c>
      <c r="M86" s="73" t="s">
        <v>643</v>
      </c>
      <c r="N86" s="57">
        <v>2500000</v>
      </c>
      <c r="O86" s="56" t="s">
        <v>52</v>
      </c>
      <c r="P86" s="56" t="s">
        <v>41</v>
      </c>
      <c r="Q86" s="57">
        <v>500000</v>
      </c>
      <c r="R86" s="61" t="s">
        <v>1255</v>
      </c>
      <c r="S86" s="57">
        <v>100</v>
      </c>
      <c r="T86" s="62">
        <v>150</v>
      </c>
      <c r="U86" s="57">
        <v>125</v>
      </c>
      <c r="V86" s="57">
        <f t="shared" si="2"/>
        <v>375</v>
      </c>
      <c r="W86" s="57">
        <v>500000</v>
      </c>
      <c r="X86" s="71" t="s">
        <v>1266</v>
      </c>
      <c r="Y86" s="77" t="s">
        <v>1271</v>
      </c>
      <c r="Z86" s="71">
        <v>1397</v>
      </c>
    </row>
    <row r="87" spans="2:26" s="23" customFormat="1" ht="73.5" x14ac:dyDescent="0.25">
      <c r="B87" s="79" t="s">
        <v>499</v>
      </c>
      <c r="C87" s="80" t="s">
        <v>500</v>
      </c>
      <c r="D87" s="80" t="s">
        <v>501</v>
      </c>
      <c r="E87" s="81" t="s">
        <v>502</v>
      </c>
      <c r="F87" s="82" t="s">
        <v>503</v>
      </c>
      <c r="G87" s="80" t="s">
        <v>47</v>
      </c>
      <c r="H87" s="80" t="s">
        <v>35</v>
      </c>
      <c r="I87" s="82" t="s">
        <v>504</v>
      </c>
      <c r="J87" s="82" t="s">
        <v>1277</v>
      </c>
      <c r="K87" s="73" t="s">
        <v>505</v>
      </c>
      <c r="L87" s="73" t="s">
        <v>506</v>
      </c>
      <c r="M87" s="73" t="s">
        <v>507</v>
      </c>
      <c r="N87" s="57">
        <v>580100</v>
      </c>
      <c r="O87" s="56" t="s">
        <v>52</v>
      </c>
      <c r="P87" s="56" t="s">
        <v>41</v>
      </c>
      <c r="Q87" s="57">
        <v>232040</v>
      </c>
      <c r="R87" s="61" t="s">
        <v>1255</v>
      </c>
      <c r="S87" s="57">
        <v>110</v>
      </c>
      <c r="T87" s="62">
        <v>120</v>
      </c>
      <c r="U87" s="57">
        <v>140</v>
      </c>
      <c r="V87" s="57">
        <f t="shared" si="2"/>
        <v>370</v>
      </c>
      <c r="W87" s="57">
        <v>232040</v>
      </c>
      <c r="X87" s="71" t="s">
        <v>1266</v>
      </c>
      <c r="Y87" s="78" t="s">
        <v>1271</v>
      </c>
      <c r="Z87" s="71">
        <v>360</v>
      </c>
    </row>
    <row r="88" spans="2:26" s="23" customFormat="1" ht="136.5" x14ac:dyDescent="0.25">
      <c r="B88" s="79" t="s">
        <v>890</v>
      </c>
      <c r="C88" s="80" t="s">
        <v>891</v>
      </c>
      <c r="D88" s="80" t="s">
        <v>892</v>
      </c>
      <c r="E88" s="81" t="s">
        <v>893</v>
      </c>
      <c r="F88" s="82" t="s">
        <v>147</v>
      </c>
      <c r="G88" s="80" t="s">
        <v>47</v>
      </c>
      <c r="H88" s="80" t="s">
        <v>35</v>
      </c>
      <c r="I88" s="82" t="s">
        <v>894</v>
      </c>
      <c r="J88" s="82" t="s">
        <v>1277</v>
      </c>
      <c r="K88" s="73" t="s">
        <v>895</v>
      </c>
      <c r="L88" s="73" t="s">
        <v>896</v>
      </c>
      <c r="M88" s="73" t="s">
        <v>897</v>
      </c>
      <c r="N88" s="57">
        <v>3086750</v>
      </c>
      <c r="O88" s="56" t="s">
        <v>52</v>
      </c>
      <c r="P88" s="56" t="s">
        <v>41</v>
      </c>
      <c r="Q88" s="57">
        <v>500000</v>
      </c>
      <c r="R88" s="61" t="s">
        <v>1255</v>
      </c>
      <c r="S88" s="57">
        <v>160</v>
      </c>
      <c r="T88" s="62">
        <v>130</v>
      </c>
      <c r="U88" s="57">
        <v>80</v>
      </c>
      <c r="V88" s="57">
        <f t="shared" si="2"/>
        <v>370</v>
      </c>
      <c r="W88" s="57">
        <v>500000</v>
      </c>
      <c r="X88" s="71" t="s">
        <v>1266</v>
      </c>
      <c r="Y88" s="77" t="s">
        <v>1271</v>
      </c>
      <c r="Z88" s="71">
        <v>453</v>
      </c>
    </row>
    <row r="89" spans="2:26" s="23" customFormat="1" ht="115.5" x14ac:dyDescent="0.25">
      <c r="B89" s="79" t="s">
        <v>1030</v>
      </c>
      <c r="C89" s="80" t="s">
        <v>1031</v>
      </c>
      <c r="D89" s="80" t="s">
        <v>1032</v>
      </c>
      <c r="E89" s="81" t="s">
        <v>1033</v>
      </c>
      <c r="F89" s="82" t="s">
        <v>130</v>
      </c>
      <c r="G89" s="80" t="s">
        <v>47</v>
      </c>
      <c r="H89" s="80" t="s">
        <v>35</v>
      </c>
      <c r="I89" s="82" t="s">
        <v>1034</v>
      </c>
      <c r="J89" s="82" t="s">
        <v>1277</v>
      </c>
      <c r="K89" s="73" t="s">
        <v>1035</v>
      </c>
      <c r="L89" s="73" t="s">
        <v>1036</v>
      </c>
      <c r="M89" s="73" t="s">
        <v>1037</v>
      </c>
      <c r="N89" s="57">
        <v>400000</v>
      </c>
      <c r="O89" s="56" t="s">
        <v>52</v>
      </c>
      <c r="P89" s="56" t="s">
        <v>41</v>
      </c>
      <c r="Q89" s="57">
        <v>160000</v>
      </c>
      <c r="R89" s="61" t="s">
        <v>1255</v>
      </c>
      <c r="S89" s="57">
        <v>110</v>
      </c>
      <c r="T89" s="62">
        <v>130</v>
      </c>
      <c r="U89" s="57">
        <v>130</v>
      </c>
      <c r="V89" s="57">
        <f t="shared" si="2"/>
        <v>370</v>
      </c>
      <c r="W89" s="57">
        <v>160000</v>
      </c>
      <c r="X89" s="71" t="s">
        <v>1266</v>
      </c>
      <c r="Y89" s="78" t="s">
        <v>1271</v>
      </c>
      <c r="Z89" s="71">
        <v>483</v>
      </c>
    </row>
    <row r="90" spans="2:26" s="23" customFormat="1" ht="94.5" x14ac:dyDescent="0.25">
      <c r="B90" s="79" t="s">
        <v>807</v>
      </c>
      <c r="C90" s="80" t="s">
        <v>808</v>
      </c>
      <c r="D90" s="80" t="s">
        <v>809</v>
      </c>
      <c r="E90" s="81" t="s">
        <v>810</v>
      </c>
      <c r="F90" s="82" t="s">
        <v>147</v>
      </c>
      <c r="G90" s="80" t="s">
        <v>47</v>
      </c>
      <c r="H90" s="80" t="s">
        <v>35</v>
      </c>
      <c r="I90" s="82" t="s">
        <v>811</v>
      </c>
      <c r="J90" s="82" t="s">
        <v>1277</v>
      </c>
      <c r="K90" s="73" t="s">
        <v>812</v>
      </c>
      <c r="L90" s="73" t="s">
        <v>813</v>
      </c>
      <c r="M90" s="73" t="s">
        <v>814</v>
      </c>
      <c r="N90" s="57">
        <v>687985</v>
      </c>
      <c r="O90" s="56" t="s">
        <v>188</v>
      </c>
      <c r="P90" s="56" t="s">
        <v>41</v>
      </c>
      <c r="Q90" s="57">
        <v>275194</v>
      </c>
      <c r="R90" s="61" t="s">
        <v>1255</v>
      </c>
      <c r="S90" s="57">
        <v>140</v>
      </c>
      <c r="T90" s="62">
        <v>130</v>
      </c>
      <c r="U90" s="57">
        <v>100</v>
      </c>
      <c r="V90" s="57">
        <f t="shared" si="2"/>
        <v>370</v>
      </c>
      <c r="W90" s="57">
        <v>275194</v>
      </c>
      <c r="X90" s="71" t="s">
        <v>1266</v>
      </c>
      <c r="Y90" s="77" t="s">
        <v>1271</v>
      </c>
      <c r="Z90" s="71">
        <v>611</v>
      </c>
    </row>
    <row r="91" spans="2:26" s="23" customFormat="1" ht="105" x14ac:dyDescent="0.25">
      <c r="B91" s="79" t="s">
        <v>798</v>
      </c>
      <c r="C91" s="80" t="s">
        <v>799</v>
      </c>
      <c r="D91" s="80" t="s">
        <v>800</v>
      </c>
      <c r="E91" s="81" t="s">
        <v>801</v>
      </c>
      <c r="F91" s="82" t="s">
        <v>802</v>
      </c>
      <c r="G91" s="80" t="s">
        <v>75</v>
      </c>
      <c r="H91" s="80" t="s">
        <v>35</v>
      </c>
      <c r="I91" s="82" t="s">
        <v>803</v>
      </c>
      <c r="J91" s="82" t="s">
        <v>1277</v>
      </c>
      <c r="K91" s="73" t="s">
        <v>804</v>
      </c>
      <c r="L91" s="73" t="s">
        <v>805</v>
      </c>
      <c r="M91" s="73" t="s">
        <v>806</v>
      </c>
      <c r="N91" s="57">
        <v>1250000</v>
      </c>
      <c r="O91" s="56" t="s">
        <v>52</v>
      </c>
      <c r="P91" s="56" t="s">
        <v>41</v>
      </c>
      <c r="Q91" s="57">
        <v>500000</v>
      </c>
      <c r="R91" s="61" t="s">
        <v>1255</v>
      </c>
      <c r="S91" s="57">
        <v>140</v>
      </c>
      <c r="T91" s="62">
        <v>120</v>
      </c>
      <c r="U91" s="57">
        <v>110</v>
      </c>
      <c r="V91" s="57">
        <f t="shared" si="2"/>
        <v>370</v>
      </c>
      <c r="W91" s="57">
        <v>500000</v>
      </c>
      <c r="X91" s="71" t="s">
        <v>1266</v>
      </c>
      <c r="Y91" s="78" t="s">
        <v>1271</v>
      </c>
      <c r="Z91" s="71">
        <v>831</v>
      </c>
    </row>
    <row r="92" spans="2:26" s="23" customFormat="1" ht="52.5" x14ac:dyDescent="0.25">
      <c r="B92" s="79" t="s">
        <v>384</v>
      </c>
      <c r="C92" s="80" t="s">
        <v>385</v>
      </c>
      <c r="D92" s="80" t="s">
        <v>386</v>
      </c>
      <c r="E92" s="81" t="s">
        <v>387</v>
      </c>
      <c r="F92" s="82" t="s">
        <v>388</v>
      </c>
      <c r="G92" s="80" t="s">
        <v>34</v>
      </c>
      <c r="H92" s="80" t="s">
        <v>35</v>
      </c>
      <c r="I92" s="82" t="s">
        <v>389</v>
      </c>
      <c r="J92" s="82" t="s">
        <v>1277</v>
      </c>
      <c r="K92" s="73" t="s">
        <v>390</v>
      </c>
      <c r="L92" s="73" t="s">
        <v>391</v>
      </c>
      <c r="M92" s="73" t="s">
        <v>392</v>
      </c>
      <c r="N92" s="57">
        <v>2588083</v>
      </c>
      <c r="O92" s="56" t="s">
        <v>52</v>
      </c>
      <c r="P92" s="56" t="s">
        <v>41</v>
      </c>
      <c r="Q92" s="57">
        <v>500000</v>
      </c>
      <c r="R92" s="61" t="s">
        <v>1255</v>
      </c>
      <c r="S92" s="57">
        <v>90</v>
      </c>
      <c r="T92" s="62">
        <v>130</v>
      </c>
      <c r="U92" s="57">
        <v>150</v>
      </c>
      <c r="V92" s="57">
        <f t="shared" si="2"/>
        <v>370</v>
      </c>
      <c r="W92" s="57">
        <v>500000</v>
      </c>
      <c r="X92" s="71" t="s">
        <v>1266</v>
      </c>
      <c r="Y92" s="77" t="s">
        <v>1271</v>
      </c>
      <c r="Z92" s="71">
        <v>1109</v>
      </c>
    </row>
    <row r="93" spans="2:26" s="23" customFormat="1" ht="115.5" x14ac:dyDescent="0.25">
      <c r="B93" s="79" t="s">
        <v>1021</v>
      </c>
      <c r="C93" s="80" t="s">
        <v>1022</v>
      </c>
      <c r="D93" s="80" t="s">
        <v>1023</v>
      </c>
      <c r="E93" s="81" t="s">
        <v>1024</v>
      </c>
      <c r="F93" s="82" t="s">
        <v>1025</v>
      </c>
      <c r="G93" s="80" t="s">
        <v>85</v>
      </c>
      <c r="H93" s="80" t="s">
        <v>35</v>
      </c>
      <c r="I93" s="82" t="s">
        <v>1026</v>
      </c>
      <c r="J93" s="82" t="s">
        <v>1277</v>
      </c>
      <c r="K93" s="73" t="s">
        <v>1027</v>
      </c>
      <c r="L93" s="73" t="s">
        <v>1028</v>
      </c>
      <c r="M93" s="73" t="s">
        <v>1029</v>
      </c>
      <c r="N93" s="57">
        <v>2508666</v>
      </c>
      <c r="O93" s="56" t="s">
        <v>188</v>
      </c>
      <c r="P93" s="56" t="s">
        <v>241</v>
      </c>
      <c r="Q93" s="57">
        <v>500000</v>
      </c>
      <c r="R93" s="61" t="s">
        <v>1255</v>
      </c>
      <c r="S93" s="57">
        <v>100</v>
      </c>
      <c r="T93" s="62">
        <v>120</v>
      </c>
      <c r="U93" s="57">
        <v>150</v>
      </c>
      <c r="V93" s="57">
        <f t="shared" si="2"/>
        <v>370</v>
      </c>
      <c r="W93" s="57">
        <v>500000</v>
      </c>
      <c r="X93" s="71" t="s">
        <v>1266</v>
      </c>
      <c r="Y93" s="78" t="s">
        <v>1271</v>
      </c>
      <c r="Z93" s="71">
        <v>1331</v>
      </c>
    </row>
    <row r="94" spans="2:26" s="23" customFormat="1" ht="115.5" x14ac:dyDescent="0.25">
      <c r="B94" s="79" t="s">
        <v>610</v>
      </c>
      <c r="C94" s="80" t="s">
        <v>611</v>
      </c>
      <c r="D94" s="80" t="s">
        <v>612</v>
      </c>
      <c r="E94" s="81" t="s">
        <v>613</v>
      </c>
      <c r="F94" s="82" t="s">
        <v>614</v>
      </c>
      <c r="G94" s="80" t="s">
        <v>47</v>
      </c>
      <c r="H94" s="80" t="s">
        <v>35</v>
      </c>
      <c r="I94" s="82" t="s">
        <v>615</v>
      </c>
      <c r="J94" s="82" t="s">
        <v>1277</v>
      </c>
      <c r="K94" s="73" t="s">
        <v>616</v>
      </c>
      <c r="L94" s="73" t="s">
        <v>617</v>
      </c>
      <c r="M94" s="73" t="s">
        <v>618</v>
      </c>
      <c r="N94" s="57">
        <v>1063839</v>
      </c>
      <c r="O94" s="56" t="s">
        <v>52</v>
      </c>
      <c r="P94" s="56" t="s">
        <v>41</v>
      </c>
      <c r="Q94" s="57">
        <v>423000</v>
      </c>
      <c r="R94" s="61" t="s">
        <v>1255</v>
      </c>
      <c r="S94" s="57">
        <v>120</v>
      </c>
      <c r="T94" s="62">
        <v>130</v>
      </c>
      <c r="U94" s="57">
        <v>120</v>
      </c>
      <c r="V94" s="57">
        <f t="shared" si="2"/>
        <v>370</v>
      </c>
      <c r="W94" s="57">
        <v>423000</v>
      </c>
      <c r="X94" s="71" t="s">
        <v>1266</v>
      </c>
      <c r="Y94" s="77" t="s">
        <v>1271</v>
      </c>
      <c r="Z94" s="71">
        <v>1348</v>
      </c>
    </row>
    <row r="95" spans="2:26" s="23" customFormat="1" ht="94.5" x14ac:dyDescent="0.25">
      <c r="B95" s="79" t="s">
        <v>180</v>
      </c>
      <c r="C95" s="80" t="s">
        <v>181</v>
      </c>
      <c r="D95" s="80" t="s">
        <v>182</v>
      </c>
      <c r="E95" s="81" t="s">
        <v>183</v>
      </c>
      <c r="F95" s="82" t="s">
        <v>184</v>
      </c>
      <c r="G95" s="80" t="s">
        <v>47</v>
      </c>
      <c r="H95" s="80" t="s">
        <v>35</v>
      </c>
      <c r="I95" s="82" t="s">
        <v>185</v>
      </c>
      <c r="J95" s="82" t="s">
        <v>1277</v>
      </c>
      <c r="K95" s="73" t="s">
        <v>186</v>
      </c>
      <c r="L95" s="73" t="s">
        <v>187</v>
      </c>
      <c r="M95" s="73" t="s">
        <v>1256</v>
      </c>
      <c r="N95" s="57">
        <v>5578342.6699999999</v>
      </c>
      <c r="O95" s="56" t="s">
        <v>188</v>
      </c>
      <c r="P95" s="56" t="s">
        <v>41</v>
      </c>
      <c r="Q95" s="57">
        <v>500000</v>
      </c>
      <c r="R95" s="61" t="s">
        <v>1255</v>
      </c>
      <c r="S95" s="57">
        <v>120</v>
      </c>
      <c r="T95" s="62">
        <v>130</v>
      </c>
      <c r="U95" s="57">
        <v>120</v>
      </c>
      <c r="V95" s="57">
        <f t="shared" si="2"/>
        <v>370</v>
      </c>
      <c r="W95" s="57">
        <v>0</v>
      </c>
      <c r="X95" s="71" t="s">
        <v>1266</v>
      </c>
      <c r="Y95" s="78" t="s">
        <v>1271</v>
      </c>
      <c r="Z95" s="71">
        <v>1418</v>
      </c>
    </row>
    <row r="96" spans="2:26" s="23" customFormat="1" ht="73.5" x14ac:dyDescent="0.25">
      <c r="B96" s="79" t="s">
        <v>1004</v>
      </c>
      <c r="C96" s="80" t="s">
        <v>1005</v>
      </c>
      <c r="D96" s="80" t="s">
        <v>1006</v>
      </c>
      <c r="E96" s="81" t="s">
        <v>1007</v>
      </c>
      <c r="F96" s="82" t="s">
        <v>1008</v>
      </c>
      <c r="G96" s="80" t="s">
        <v>75</v>
      </c>
      <c r="H96" s="80" t="s">
        <v>35</v>
      </c>
      <c r="I96" s="82" t="s">
        <v>1009</v>
      </c>
      <c r="J96" s="82" t="s">
        <v>1277</v>
      </c>
      <c r="K96" s="73" t="s">
        <v>1010</v>
      </c>
      <c r="L96" s="73" t="s">
        <v>1011</v>
      </c>
      <c r="M96" s="73" t="s">
        <v>1012</v>
      </c>
      <c r="N96" s="57">
        <v>2000000</v>
      </c>
      <c r="O96" s="56" t="s">
        <v>188</v>
      </c>
      <c r="P96" s="56" t="s">
        <v>41</v>
      </c>
      <c r="Q96" s="57">
        <v>500000</v>
      </c>
      <c r="R96" s="61" t="s">
        <v>1255</v>
      </c>
      <c r="S96" s="57">
        <v>180</v>
      </c>
      <c r="T96" s="62">
        <v>120</v>
      </c>
      <c r="U96" s="57">
        <v>65</v>
      </c>
      <c r="V96" s="57">
        <f t="shared" si="2"/>
        <v>365</v>
      </c>
      <c r="W96" s="57">
        <v>0</v>
      </c>
      <c r="X96" s="71" t="s">
        <v>1266</v>
      </c>
      <c r="Y96" s="77" t="s">
        <v>1271</v>
      </c>
      <c r="Z96" s="71">
        <v>70</v>
      </c>
    </row>
    <row r="97" spans="2:26" s="23" customFormat="1" ht="143.25" customHeight="1" x14ac:dyDescent="0.25">
      <c r="B97" s="79" t="s">
        <v>996</v>
      </c>
      <c r="C97" s="80" t="s">
        <v>997</v>
      </c>
      <c r="D97" s="80" t="s">
        <v>998</v>
      </c>
      <c r="E97" s="81" t="s">
        <v>999</v>
      </c>
      <c r="F97" s="82" t="s">
        <v>1000</v>
      </c>
      <c r="G97" s="80" t="s">
        <v>75</v>
      </c>
      <c r="H97" s="80" t="s">
        <v>35</v>
      </c>
      <c r="I97" s="82" t="s">
        <v>1001</v>
      </c>
      <c r="J97" s="82" t="s">
        <v>1277</v>
      </c>
      <c r="K97" s="73" t="s">
        <v>1002</v>
      </c>
      <c r="L97" s="73" t="s">
        <v>1003</v>
      </c>
      <c r="M97" s="73" t="s">
        <v>1260</v>
      </c>
      <c r="N97" s="57">
        <v>1100000</v>
      </c>
      <c r="O97" s="56" t="s">
        <v>52</v>
      </c>
      <c r="P97" s="56" t="s">
        <v>41</v>
      </c>
      <c r="Q97" s="57">
        <v>440000</v>
      </c>
      <c r="R97" s="61" t="s">
        <v>1255</v>
      </c>
      <c r="S97" s="57">
        <v>150</v>
      </c>
      <c r="T97" s="62">
        <v>120</v>
      </c>
      <c r="U97" s="57">
        <v>95</v>
      </c>
      <c r="V97" s="57">
        <f t="shared" si="2"/>
        <v>365</v>
      </c>
      <c r="W97" s="57">
        <v>0</v>
      </c>
      <c r="X97" s="71" t="s">
        <v>1267</v>
      </c>
      <c r="Y97" s="78" t="s">
        <v>1271</v>
      </c>
      <c r="Z97" s="71">
        <v>273</v>
      </c>
    </row>
    <row r="98" spans="2:26" s="23" customFormat="1" ht="136.5" x14ac:dyDescent="0.25">
      <c r="B98" s="79" t="s">
        <v>1063</v>
      </c>
      <c r="C98" s="80" t="s">
        <v>1064</v>
      </c>
      <c r="D98" s="80" t="s">
        <v>1065</v>
      </c>
      <c r="E98" s="81" t="s">
        <v>1066</v>
      </c>
      <c r="F98" s="82" t="s">
        <v>475</v>
      </c>
      <c r="G98" s="80" t="s">
        <v>75</v>
      </c>
      <c r="H98" s="80" t="s">
        <v>35</v>
      </c>
      <c r="I98" s="82" t="s">
        <v>1067</v>
      </c>
      <c r="J98" s="82" t="s">
        <v>1277</v>
      </c>
      <c r="K98" s="73" t="s">
        <v>1068</v>
      </c>
      <c r="L98" s="73" t="s">
        <v>1069</v>
      </c>
      <c r="M98" s="73" t="s">
        <v>1070</v>
      </c>
      <c r="N98" s="57">
        <v>3550130</v>
      </c>
      <c r="O98" s="56" t="s">
        <v>327</v>
      </c>
      <c r="P98" s="56" t="s">
        <v>241</v>
      </c>
      <c r="Q98" s="57">
        <v>500000</v>
      </c>
      <c r="R98" s="61" t="s">
        <v>1255</v>
      </c>
      <c r="S98" s="57">
        <v>130</v>
      </c>
      <c r="T98" s="62">
        <v>120</v>
      </c>
      <c r="U98" s="57">
        <v>115</v>
      </c>
      <c r="V98" s="57">
        <f t="shared" si="2"/>
        <v>365</v>
      </c>
      <c r="W98" s="57">
        <v>0</v>
      </c>
      <c r="X98" s="71" t="s">
        <v>1266</v>
      </c>
      <c r="Y98" s="77" t="s">
        <v>1271</v>
      </c>
      <c r="Z98" s="71">
        <v>529</v>
      </c>
    </row>
    <row r="99" spans="2:26" s="23" customFormat="1" ht="94.5" x14ac:dyDescent="0.25">
      <c r="B99" s="79" t="s">
        <v>841</v>
      </c>
      <c r="C99" s="80" t="s">
        <v>842</v>
      </c>
      <c r="D99" s="80" t="s">
        <v>843</v>
      </c>
      <c r="E99" s="81" t="s">
        <v>844</v>
      </c>
      <c r="F99" s="82" t="s">
        <v>33</v>
      </c>
      <c r="G99" s="80" t="s">
        <v>34</v>
      </c>
      <c r="H99" s="80" t="s">
        <v>35</v>
      </c>
      <c r="I99" s="82" t="s">
        <v>845</v>
      </c>
      <c r="J99" s="82" t="s">
        <v>1277</v>
      </c>
      <c r="K99" s="73" t="s">
        <v>846</v>
      </c>
      <c r="L99" s="73" t="s">
        <v>847</v>
      </c>
      <c r="M99" s="73" t="s">
        <v>848</v>
      </c>
      <c r="N99" s="57">
        <v>1300000</v>
      </c>
      <c r="O99" s="56" t="s">
        <v>52</v>
      </c>
      <c r="P99" s="56" t="s">
        <v>41</v>
      </c>
      <c r="Q99" s="57">
        <v>500000</v>
      </c>
      <c r="R99" s="61" t="s">
        <v>1255</v>
      </c>
      <c r="S99" s="57">
        <v>140</v>
      </c>
      <c r="T99" s="62">
        <v>125</v>
      </c>
      <c r="U99" s="57">
        <v>100</v>
      </c>
      <c r="V99" s="57">
        <f t="shared" si="2"/>
        <v>365</v>
      </c>
      <c r="W99" s="57">
        <v>0</v>
      </c>
      <c r="X99" s="71" t="s">
        <v>1266</v>
      </c>
      <c r="Y99" s="78" t="s">
        <v>1271</v>
      </c>
      <c r="Z99" s="71">
        <v>622</v>
      </c>
    </row>
    <row r="100" spans="2:26" s="23" customFormat="1" ht="73.5" x14ac:dyDescent="0.25">
      <c r="B100" s="79" t="s">
        <v>207</v>
      </c>
      <c r="C100" s="80" t="s">
        <v>208</v>
      </c>
      <c r="D100" s="80" t="s">
        <v>209</v>
      </c>
      <c r="E100" s="81" t="s">
        <v>210</v>
      </c>
      <c r="F100" s="82" t="s">
        <v>202</v>
      </c>
      <c r="G100" s="80" t="s">
        <v>75</v>
      </c>
      <c r="H100" s="80" t="s">
        <v>35</v>
      </c>
      <c r="I100" s="82" t="s">
        <v>211</v>
      </c>
      <c r="J100" s="82" t="s">
        <v>1277</v>
      </c>
      <c r="K100" s="73" t="s">
        <v>212</v>
      </c>
      <c r="L100" s="73" t="s">
        <v>213</v>
      </c>
      <c r="M100" s="73" t="s">
        <v>214</v>
      </c>
      <c r="N100" s="57">
        <v>3606026</v>
      </c>
      <c r="O100" s="56" t="s">
        <v>52</v>
      </c>
      <c r="P100" s="56" t="s">
        <v>41</v>
      </c>
      <c r="Q100" s="57">
        <v>180302</v>
      </c>
      <c r="R100" s="61" t="s">
        <v>1255</v>
      </c>
      <c r="S100" s="57">
        <v>150</v>
      </c>
      <c r="T100" s="62">
        <v>120</v>
      </c>
      <c r="U100" s="57">
        <v>90</v>
      </c>
      <c r="V100" s="57">
        <f t="shared" si="2"/>
        <v>360</v>
      </c>
      <c r="W100" s="57">
        <v>0</v>
      </c>
      <c r="X100" s="71" t="s">
        <v>1266</v>
      </c>
      <c r="Y100" s="77" t="s">
        <v>1271</v>
      </c>
      <c r="Z100" s="71">
        <v>156</v>
      </c>
    </row>
    <row r="101" spans="2:26" s="23" customFormat="1" ht="84" x14ac:dyDescent="0.25">
      <c r="B101" s="79" t="s">
        <v>1247</v>
      </c>
      <c r="C101" s="80" t="s">
        <v>1248</v>
      </c>
      <c r="D101" s="80" t="s">
        <v>1249</v>
      </c>
      <c r="E101" s="81" t="s">
        <v>1250</v>
      </c>
      <c r="F101" s="82" t="s">
        <v>910</v>
      </c>
      <c r="G101" s="80" t="s">
        <v>47</v>
      </c>
      <c r="H101" s="80" t="s">
        <v>35</v>
      </c>
      <c r="I101" s="82" t="s">
        <v>1251</v>
      </c>
      <c r="J101" s="82" t="s">
        <v>1277</v>
      </c>
      <c r="K101" s="73" t="s">
        <v>1252</v>
      </c>
      <c r="L101" s="73" t="s">
        <v>1253</v>
      </c>
      <c r="M101" s="73" t="s">
        <v>1254</v>
      </c>
      <c r="N101" s="57">
        <v>1250000</v>
      </c>
      <c r="O101" s="56" t="s">
        <v>52</v>
      </c>
      <c r="P101" s="56" t="s">
        <v>41</v>
      </c>
      <c r="Q101" s="57">
        <v>500000</v>
      </c>
      <c r="R101" s="61" t="s">
        <v>1255</v>
      </c>
      <c r="S101" s="57">
        <v>130</v>
      </c>
      <c r="T101" s="62">
        <v>130</v>
      </c>
      <c r="U101" s="57">
        <v>100</v>
      </c>
      <c r="V101" s="57">
        <f t="shared" ref="V101:V132" si="3">SUM(S101:U101)</f>
        <v>360</v>
      </c>
      <c r="W101" s="57">
        <v>0</v>
      </c>
      <c r="X101" s="71" t="s">
        <v>1266</v>
      </c>
      <c r="Y101" s="78" t="s">
        <v>1271</v>
      </c>
      <c r="Z101" s="71">
        <v>504</v>
      </c>
    </row>
    <row r="102" spans="2:26" s="23" customFormat="1" ht="84" x14ac:dyDescent="0.25">
      <c r="B102" s="79" t="s">
        <v>259</v>
      </c>
      <c r="C102" s="80" t="s">
        <v>260</v>
      </c>
      <c r="D102" s="80" t="s">
        <v>261</v>
      </c>
      <c r="E102" s="81" t="s">
        <v>262</v>
      </c>
      <c r="F102" s="82" t="s">
        <v>263</v>
      </c>
      <c r="G102" s="80" t="s">
        <v>85</v>
      </c>
      <c r="H102" s="80" t="s">
        <v>35</v>
      </c>
      <c r="I102" s="82" t="s">
        <v>264</v>
      </c>
      <c r="J102" s="82" t="s">
        <v>1277</v>
      </c>
      <c r="K102" s="73" t="s">
        <v>265</v>
      </c>
      <c r="L102" s="73" t="s">
        <v>266</v>
      </c>
      <c r="M102" s="73" t="s">
        <v>267</v>
      </c>
      <c r="N102" s="57">
        <v>3431915.52</v>
      </c>
      <c r="O102" s="56" t="s">
        <v>52</v>
      </c>
      <c r="P102" s="56" t="s">
        <v>41</v>
      </c>
      <c r="Q102" s="57">
        <v>500000</v>
      </c>
      <c r="R102" s="61" t="s">
        <v>1255</v>
      </c>
      <c r="S102" s="57">
        <v>130</v>
      </c>
      <c r="T102" s="62">
        <v>130</v>
      </c>
      <c r="U102" s="57">
        <v>100</v>
      </c>
      <c r="V102" s="57">
        <f t="shared" si="3"/>
        <v>360</v>
      </c>
      <c r="W102" s="57">
        <v>0</v>
      </c>
      <c r="X102" s="71" t="s">
        <v>1266</v>
      </c>
      <c r="Y102" s="77" t="s">
        <v>1271</v>
      </c>
      <c r="Z102" s="71">
        <v>519</v>
      </c>
    </row>
    <row r="103" spans="2:26" s="23" customFormat="1" ht="126" x14ac:dyDescent="0.25">
      <c r="B103" s="79" t="s">
        <v>328</v>
      </c>
      <c r="C103" s="80" t="s">
        <v>329</v>
      </c>
      <c r="D103" s="80" t="s">
        <v>330</v>
      </c>
      <c r="E103" s="81" t="s">
        <v>331</v>
      </c>
      <c r="F103" s="82" t="s">
        <v>332</v>
      </c>
      <c r="G103" s="80" t="s">
        <v>85</v>
      </c>
      <c r="H103" s="80" t="s">
        <v>35</v>
      </c>
      <c r="I103" s="82" t="s">
        <v>333</v>
      </c>
      <c r="J103" s="82" t="s">
        <v>1277</v>
      </c>
      <c r="K103" s="73" t="s">
        <v>334</v>
      </c>
      <c r="L103" s="73" t="s">
        <v>335</v>
      </c>
      <c r="M103" s="73" t="s">
        <v>336</v>
      </c>
      <c r="N103" s="57">
        <v>11345074</v>
      </c>
      <c r="O103" s="56" t="s">
        <v>337</v>
      </c>
      <c r="P103" s="56" t="s">
        <v>41</v>
      </c>
      <c r="Q103" s="57">
        <v>500000</v>
      </c>
      <c r="R103" s="61" t="s">
        <v>1255</v>
      </c>
      <c r="S103" s="57">
        <v>130</v>
      </c>
      <c r="T103" s="62">
        <v>130</v>
      </c>
      <c r="U103" s="57">
        <v>100</v>
      </c>
      <c r="V103" s="57">
        <f t="shared" si="3"/>
        <v>360</v>
      </c>
      <c r="W103" s="57">
        <v>0</v>
      </c>
      <c r="X103" s="71" t="s">
        <v>1266</v>
      </c>
      <c r="Y103" s="78" t="s">
        <v>1271</v>
      </c>
      <c r="Z103" s="71">
        <v>532</v>
      </c>
    </row>
    <row r="104" spans="2:26" s="23" customFormat="1" ht="126" x14ac:dyDescent="0.25">
      <c r="B104" s="79" t="s">
        <v>373</v>
      </c>
      <c r="C104" s="80" t="s">
        <v>374</v>
      </c>
      <c r="D104" s="80" t="s">
        <v>375</v>
      </c>
      <c r="E104" s="81" t="s">
        <v>376</v>
      </c>
      <c r="F104" s="82" t="s">
        <v>377</v>
      </c>
      <c r="G104" s="80" t="s">
        <v>220</v>
      </c>
      <c r="H104" s="80" t="s">
        <v>35</v>
      </c>
      <c r="I104" s="82" t="s">
        <v>378</v>
      </c>
      <c r="J104" s="82" t="s">
        <v>1277</v>
      </c>
      <c r="K104" s="73" t="s">
        <v>379</v>
      </c>
      <c r="L104" s="73" t="s">
        <v>380</v>
      </c>
      <c r="M104" s="73" t="s">
        <v>381</v>
      </c>
      <c r="N104" s="57">
        <v>474390</v>
      </c>
      <c r="O104" s="56" t="s">
        <v>382</v>
      </c>
      <c r="P104" s="56" t="s">
        <v>363</v>
      </c>
      <c r="Q104" s="57">
        <v>189756</v>
      </c>
      <c r="R104" s="61" t="s">
        <v>1255</v>
      </c>
      <c r="S104" s="57">
        <v>140</v>
      </c>
      <c r="T104" s="62">
        <v>130</v>
      </c>
      <c r="U104" s="57">
        <v>90</v>
      </c>
      <c r="V104" s="57">
        <f t="shared" si="3"/>
        <v>360</v>
      </c>
      <c r="W104" s="57">
        <v>0</v>
      </c>
      <c r="X104" s="71" t="s">
        <v>1267</v>
      </c>
      <c r="Y104" s="77" t="s">
        <v>1271</v>
      </c>
      <c r="Z104" s="71">
        <v>609</v>
      </c>
    </row>
    <row r="105" spans="2:26" s="23" customFormat="1" ht="42" x14ac:dyDescent="0.25">
      <c r="B105" s="79" t="s">
        <v>427</v>
      </c>
      <c r="C105" s="80" t="s">
        <v>428</v>
      </c>
      <c r="D105" s="80" t="s">
        <v>429</v>
      </c>
      <c r="E105" s="81" t="s">
        <v>430</v>
      </c>
      <c r="F105" s="82" t="s">
        <v>431</v>
      </c>
      <c r="G105" s="80" t="s">
        <v>85</v>
      </c>
      <c r="H105" s="80" t="s">
        <v>35</v>
      </c>
      <c r="I105" s="82" t="s">
        <v>432</v>
      </c>
      <c r="J105" s="82" t="s">
        <v>1277</v>
      </c>
      <c r="K105" s="73" t="s">
        <v>433</v>
      </c>
      <c r="L105" s="73" t="s">
        <v>433</v>
      </c>
      <c r="M105" s="73" t="s">
        <v>434</v>
      </c>
      <c r="N105" s="57">
        <v>250000</v>
      </c>
      <c r="O105" s="56" t="s">
        <v>52</v>
      </c>
      <c r="P105" s="56" t="s">
        <v>41</v>
      </c>
      <c r="Q105" s="57">
        <v>100000</v>
      </c>
      <c r="R105" s="61" t="s">
        <v>1255</v>
      </c>
      <c r="S105" s="57">
        <v>140</v>
      </c>
      <c r="T105" s="62">
        <v>130</v>
      </c>
      <c r="U105" s="57">
        <v>90</v>
      </c>
      <c r="V105" s="57">
        <f t="shared" si="3"/>
        <v>360</v>
      </c>
      <c r="W105" s="57">
        <v>0</v>
      </c>
      <c r="X105" s="71" t="s">
        <v>1267</v>
      </c>
      <c r="Y105" s="78" t="s">
        <v>1271</v>
      </c>
      <c r="Z105" s="71">
        <v>755</v>
      </c>
    </row>
    <row r="106" spans="2:26" s="23" customFormat="1" ht="94.5" x14ac:dyDescent="0.25">
      <c r="B106" s="79" t="s">
        <v>471</v>
      </c>
      <c r="C106" s="80" t="s">
        <v>472</v>
      </c>
      <c r="D106" s="80" t="s">
        <v>473</v>
      </c>
      <c r="E106" s="81" t="s">
        <v>474</v>
      </c>
      <c r="F106" s="82" t="s">
        <v>475</v>
      </c>
      <c r="G106" s="80" t="s">
        <v>75</v>
      </c>
      <c r="H106" s="80" t="s">
        <v>35</v>
      </c>
      <c r="I106" s="82" t="s">
        <v>476</v>
      </c>
      <c r="J106" s="82" t="s">
        <v>1277</v>
      </c>
      <c r="K106" s="73" t="s">
        <v>477</v>
      </c>
      <c r="L106" s="73" t="s">
        <v>478</v>
      </c>
      <c r="M106" s="73" t="s">
        <v>479</v>
      </c>
      <c r="N106" s="57">
        <v>825000</v>
      </c>
      <c r="O106" s="56" t="s">
        <v>52</v>
      </c>
      <c r="P106" s="56" t="s">
        <v>41</v>
      </c>
      <c r="Q106" s="57">
        <v>330000</v>
      </c>
      <c r="R106" s="61" t="s">
        <v>1255</v>
      </c>
      <c r="S106" s="57">
        <v>130</v>
      </c>
      <c r="T106" s="62">
        <v>130</v>
      </c>
      <c r="U106" s="57">
        <v>95</v>
      </c>
      <c r="V106" s="57">
        <f t="shared" si="3"/>
        <v>355</v>
      </c>
      <c r="W106" s="57">
        <v>0</v>
      </c>
      <c r="X106" s="71" t="s">
        <v>1266</v>
      </c>
      <c r="Y106" s="77" t="s">
        <v>1271</v>
      </c>
      <c r="Z106" s="71">
        <v>439</v>
      </c>
    </row>
    <row r="107" spans="2:26" s="23" customFormat="1" ht="115.5" x14ac:dyDescent="0.25">
      <c r="B107" s="79" t="s">
        <v>1182</v>
      </c>
      <c r="C107" s="80" t="s">
        <v>1183</v>
      </c>
      <c r="D107" s="80" t="s">
        <v>1184</v>
      </c>
      <c r="E107" s="81" t="s">
        <v>1185</v>
      </c>
      <c r="F107" s="82" t="s">
        <v>1186</v>
      </c>
      <c r="G107" s="80" t="s">
        <v>85</v>
      </c>
      <c r="H107" s="80" t="s">
        <v>35</v>
      </c>
      <c r="I107" s="82" t="s">
        <v>1187</v>
      </c>
      <c r="J107" s="82" t="s">
        <v>1277</v>
      </c>
      <c r="K107" s="73" t="s">
        <v>1188</v>
      </c>
      <c r="L107" s="73" t="s">
        <v>1189</v>
      </c>
      <c r="M107" s="73" t="s">
        <v>1190</v>
      </c>
      <c r="N107" s="57">
        <v>1807220</v>
      </c>
      <c r="O107" s="56" t="s">
        <v>327</v>
      </c>
      <c r="P107" s="56" t="s">
        <v>41</v>
      </c>
      <c r="Q107" s="57">
        <v>500000</v>
      </c>
      <c r="R107" s="61" t="s">
        <v>1255</v>
      </c>
      <c r="S107" s="57">
        <v>110</v>
      </c>
      <c r="T107" s="62">
        <v>120</v>
      </c>
      <c r="U107" s="57">
        <v>125</v>
      </c>
      <c r="V107" s="57">
        <f t="shared" si="3"/>
        <v>355</v>
      </c>
      <c r="W107" s="57">
        <v>0</v>
      </c>
      <c r="X107" s="71" t="s">
        <v>1266</v>
      </c>
      <c r="Y107" s="78" t="s">
        <v>1271</v>
      </c>
      <c r="Z107" s="71">
        <v>446</v>
      </c>
    </row>
    <row r="108" spans="2:26" s="23" customFormat="1" ht="136.5" x14ac:dyDescent="0.25">
      <c r="B108" s="79" t="s">
        <v>1241</v>
      </c>
      <c r="C108" s="80" t="s">
        <v>63</v>
      </c>
      <c r="D108" s="80" t="s">
        <v>1242</v>
      </c>
      <c r="E108" s="81" t="s">
        <v>65</v>
      </c>
      <c r="F108" s="82" t="s">
        <v>819</v>
      </c>
      <c r="G108" s="80" t="s">
        <v>75</v>
      </c>
      <c r="H108" s="80" t="s">
        <v>35</v>
      </c>
      <c r="I108" s="82" t="s">
        <v>1243</v>
      </c>
      <c r="J108" s="82" t="s">
        <v>1277</v>
      </c>
      <c r="K108" s="73" t="s">
        <v>1244</v>
      </c>
      <c r="L108" s="73" t="s">
        <v>1245</v>
      </c>
      <c r="M108" s="73" t="s">
        <v>1246</v>
      </c>
      <c r="N108" s="57">
        <v>976055.5</v>
      </c>
      <c r="O108" s="56" t="s">
        <v>52</v>
      </c>
      <c r="P108" s="56" t="s">
        <v>41</v>
      </c>
      <c r="Q108" s="57">
        <v>390000</v>
      </c>
      <c r="R108" s="61" t="s">
        <v>1255</v>
      </c>
      <c r="S108" s="57">
        <v>130</v>
      </c>
      <c r="T108" s="62">
        <v>130</v>
      </c>
      <c r="U108" s="57">
        <v>95</v>
      </c>
      <c r="V108" s="57">
        <f t="shared" si="3"/>
        <v>355</v>
      </c>
      <c r="W108" s="57">
        <v>0</v>
      </c>
      <c r="X108" s="71" t="s">
        <v>1266</v>
      </c>
      <c r="Y108" s="77" t="s">
        <v>1271</v>
      </c>
      <c r="Z108" s="71">
        <v>477</v>
      </c>
    </row>
    <row r="109" spans="2:26" s="23" customFormat="1" ht="115.5" x14ac:dyDescent="0.25">
      <c r="B109" s="79" t="s">
        <v>42</v>
      </c>
      <c r="C109" s="80" t="s">
        <v>43</v>
      </c>
      <c r="D109" s="80" t="s">
        <v>44</v>
      </c>
      <c r="E109" s="81" t="s">
        <v>45</v>
      </c>
      <c r="F109" s="82" t="s">
        <v>46</v>
      </c>
      <c r="G109" s="80" t="s">
        <v>47</v>
      </c>
      <c r="H109" s="80" t="s">
        <v>35</v>
      </c>
      <c r="I109" s="82" t="s">
        <v>48</v>
      </c>
      <c r="J109" s="82" t="s">
        <v>1277</v>
      </c>
      <c r="K109" s="73" t="s">
        <v>49</v>
      </c>
      <c r="L109" s="73" t="s">
        <v>50</v>
      </c>
      <c r="M109" s="73" t="s">
        <v>51</v>
      </c>
      <c r="N109" s="57">
        <v>2938725.6</v>
      </c>
      <c r="O109" s="56" t="s">
        <v>52</v>
      </c>
      <c r="P109" s="56" t="s">
        <v>41</v>
      </c>
      <c r="Q109" s="57">
        <v>500000</v>
      </c>
      <c r="R109" s="61" t="s">
        <v>1255</v>
      </c>
      <c r="S109" s="57">
        <v>160</v>
      </c>
      <c r="T109" s="62">
        <v>130</v>
      </c>
      <c r="U109" s="57">
        <v>65</v>
      </c>
      <c r="V109" s="57">
        <f t="shared" si="3"/>
        <v>355</v>
      </c>
      <c r="W109" s="57">
        <v>0</v>
      </c>
      <c r="X109" s="71" t="s">
        <v>1266</v>
      </c>
      <c r="Y109" s="78" t="s">
        <v>1271</v>
      </c>
      <c r="Z109" s="71">
        <v>576</v>
      </c>
    </row>
    <row r="110" spans="2:26" s="23" customFormat="1" ht="115.5" x14ac:dyDescent="0.25">
      <c r="B110" s="79" t="s">
        <v>956</v>
      </c>
      <c r="C110" s="80" t="s">
        <v>957</v>
      </c>
      <c r="D110" s="80" t="s">
        <v>958</v>
      </c>
      <c r="E110" s="81" t="s">
        <v>959</v>
      </c>
      <c r="F110" s="82" t="s">
        <v>94</v>
      </c>
      <c r="G110" s="80" t="s">
        <v>47</v>
      </c>
      <c r="H110" s="80" t="s">
        <v>35</v>
      </c>
      <c r="I110" s="82" t="s">
        <v>960</v>
      </c>
      <c r="J110" s="82" t="s">
        <v>1277</v>
      </c>
      <c r="K110" s="73" t="s">
        <v>961</v>
      </c>
      <c r="L110" s="73" t="s">
        <v>962</v>
      </c>
      <c r="M110" s="73" t="s">
        <v>963</v>
      </c>
      <c r="N110" s="57">
        <v>840000</v>
      </c>
      <c r="O110" s="56" t="s">
        <v>52</v>
      </c>
      <c r="P110" s="56" t="s">
        <v>41</v>
      </c>
      <c r="Q110" s="57">
        <v>336000</v>
      </c>
      <c r="R110" s="61" t="s">
        <v>1255</v>
      </c>
      <c r="S110" s="57">
        <v>110</v>
      </c>
      <c r="T110" s="62">
        <v>120</v>
      </c>
      <c r="U110" s="57">
        <v>125</v>
      </c>
      <c r="V110" s="57">
        <f t="shared" si="3"/>
        <v>355</v>
      </c>
      <c r="W110" s="57">
        <v>0</v>
      </c>
      <c r="X110" s="71" t="s">
        <v>1267</v>
      </c>
      <c r="Y110" s="77" t="s">
        <v>1271</v>
      </c>
      <c r="Z110" s="71">
        <v>727</v>
      </c>
    </row>
    <row r="111" spans="2:26" s="23" customFormat="1" ht="115.5" x14ac:dyDescent="0.25">
      <c r="B111" s="79" t="s">
        <v>268</v>
      </c>
      <c r="C111" s="80" t="s">
        <v>269</v>
      </c>
      <c r="D111" s="80" t="s">
        <v>270</v>
      </c>
      <c r="E111" s="81" t="s">
        <v>271</v>
      </c>
      <c r="F111" s="82" t="s">
        <v>272</v>
      </c>
      <c r="G111" s="80" t="s">
        <v>75</v>
      </c>
      <c r="H111" s="80" t="s">
        <v>35</v>
      </c>
      <c r="I111" s="82" t="s">
        <v>273</v>
      </c>
      <c r="J111" s="82" t="s">
        <v>1277</v>
      </c>
      <c r="K111" s="73" t="s">
        <v>274</v>
      </c>
      <c r="L111" s="73" t="s">
        <v>275</v>
      </c>
      <c r="M111" s="73" t="s">
        <v>276</v>
      </c>
      <c r="N111" s="57">
        <v>11981235</v>
      </c>
      <c r="O111" s="56" t="s">
        <v>52</v>
      </c>
      <c r="P111" s="56" t="s">
        <v>41</v>
      </c>
      <c r="Q111" s="57">
        <v>500000</v>
      </c>
      <c r="R111" s="61" t="s">
        <v>1255</v>
      </c>
      <c r="S111" s="57">
        <v>140</v>
      </c>
      <c r="T111" s="62">
        <v>125</v>
      </c>
      <c r="U111" s="57">
        <v>90</v>
      </c>
      <c r="V111" s="57">
        <f t="shared" si="3"/>
        <v>355</v>
      </c>
      <c r="W111" s="57">
        <v>0</v>
      </c>
      <c r="X111" s="71" t="s">
        <v>1266</v>
      </c>
      <c r="Y111" s="78" t="s">
        <v>1271</v>
      </c>
      <c r="Z111" s="71">
        <v>824</v>
      </c>
    </row>
    <row r="112" spans="2:26" s="23" customFormat="1" ht="115.5" x14ac:dyDescent="0.25">
      <c r="B112" s="79" t="s">
        <v>1106</v>
      </c>
      <c r="C112" s="80" t="s">
        <v>1107</v>
      </c>
      <c r="D112" s="80" t="s">
        <v>1108</v>
      </c>
      <c r="E112" s="81" t="s">
        <v>1109</v>
      </c>
      <c r="F112" s="82" t="s">
        <v>902</v>
      </c>
      <c r="G112" s="80" t="s">
        <v>75</v>
      </c>
      <c r="H112" s="80" t="s">
        <v>35</v>
      </c>
      <c r="I112" s="82" t="s">
        <v>1110</v>
      </c>
      <c r="J112" s="82" t="s">
        <v>1277</v>
      </c>
      <c r="K112" s="73" t="s">
        <v>1111</v>
      </c>
      <c r="L112" s="73" t="s">
        <v>1112</v>
      </c>
      <c r="M112" s="73" t="s">
        <v>1113</v>
      </c>
      <c r="N112" s="57">
        <v>1250000</v>
      </c>
      <c r="O112" s="56" t="s">
        <v>241</v>
      </c>
      <c r="P112" s="56" t="s">
        <v>337</v>
      </c>
      <c r="Q112" s="57">
        <v>500000</v>
      </c>
      <c r="R112" s="61" t="s">
        <v>1255</v>
      </c>
      <c r="S112" s="57">
        <v>140</v>
      </c>
      <c r="T112" s="62">
        <v>120</v>
      </c>
      <c r="U112" s="57">
        <v>95</v>
      </c>
      <c r="V112" s="57">
        <f t="shared" si="3"/>
        <v>355</v>
      </c>
      <c r="W112" s="57">
        <v>0</v>
      </c>
      <c r="X112" s="71" t="s">
        <v>1267</v>
      </c>
      <c r="Y112" s="77" t="s">
        <v>1271</v>
      </c>
      <c r="Z112" s="71">
        <v>887</v>
      </c>
    </row>
    <row r="113" spans="2:26" s="23" customFormat="1" ht="52.5" x14ac:dyDescent="0.25">
      <c r="B113" s="79" t="s">
        <v>70</v>
      </c>
      <c r="C113" s="80" t="s">
        <v>71</v>
      </c>
      <c r="D113" s="80" t="s">
        <v>72</v>
      </c>
      <c r="E113" s="81" t="s">
        <v>73</v>
      </c>
      <c r="F113" s="82" t="s">
        <v>74</v>
      </c>
      <c r="G113" s="80" t="s">
        <v>75</v>
      </c>
      <c r="H113" s="80" t="s">
        <v>35</v>
      </c>
      <c r="I113" s="82" t="s">
        <v>76</v>
      </c>
      <c r="J113" s="82" t="s">
        <v>1277</v>
      </c>
      <c r="K113" s="73" t="s">
        <v>77</v>
      </c>
      <c r="L113" s="73" t="s">
        <v>78</v>
      </c>
      <c r="M113" s="73" t="s">
        <v>79</v>
      </c>
      <c r="N113" s="57">
        <v>1343610</v>
      </c>
      <c r="O113" s="56" t="s">
        <v>52</v>
      </c>
      <c r="P113" s="56" t="s">
        <v>41</v>
      </c>
      <c r="Q113" s="57">
        <v>500000</v>
      </c>
      <c r="R113" s="61" t="s">
        <v>1255</v>
      </c>
      <c r="S113" s="57">
        <v>150</v>
      </c>
      <c r="T113" s="62">
        <v>130</v>
      </c>
      <c r="U113" s="57">
        <v>70</v>
      </c>
      <c r="V113" s="57">
        <f t="shared" si="3"/>
        <v>350</v>
      </c>
      <c r="W113" s="57">
        <v>0</v>
      </c>
      <c r="X113" s="71" t="s">
        <v>1266</v>
      </c>
      <c r="Y113" s="78" t="s">
        <v>1271</v>
      </c>
      <c r="Z113" s="71">
        <v>111</v>
      </c>
    </row>
    <row r="114" spans="2:26" s="23" customFormat="1" ht="126" x14ac:dyDescent="0.25">
      <c r="B114" s="79" t="s">
        <v>833</v>
      </c>
      <c r="C114" s="80" t="s">
        <v>834</v>
      </c>
      <c r="D114" s="80" t="s">
        <v>835</v>
      </c>
      <c r="E114" s="81" t="s">
        <v>836</v>
      </c>
      <c r="F114" s="82" t="s">
        <v>554</v>
      </c>
      <c r="G114" s="80" t="s">
        <v>85</v>
      </c>
      <c r="H114" s="80" t="s">
        <v>35</v>
      </c>
      <c r="I114" s="82" t="s">
        <v>837</v>
      </c>
      <c r="J114" s="82" t="s">
        <v>1277</v>
      </c>
      <c r="K114" s="73" t="s">
        <v>838</v>
      </c>
      <c r="L114" s="73" t="s">
        <v>839</v>
      </c>
      <c r="M114" s="73" t="s">
        <v>840</v>
      </c>
      <c r="N114" s="57">
        <v>700000</v>
      </c>
      <c r="O114" s="56" t="s">
        <v>52</v>
      </c>
      <c r="P114" s="56" t="s">
        <v>41</v>
      </c>
      <c r="Q114" s="57">
        <v>280000</v>
      </c>
      <c r="R114" s="61" t="s">
        <v>1255</v>
      </c>
      <c r="S114" s="57">
        <v>130</v>
      </c>
      <c r="T114" s="62">
        <v>125</v>
      </c>
      <c r="U114" s="57">
        <v>95</v>
      </c>
      <c r="V114" s="57">
        <f t="shared" si="3"/>
        <v>350</v>
      </c>
      <c r="W114" s="57">
        <v>0</v>
      </c>
      <c r="X114" s="71" t="s">
        <v>1266</v>
      </c>
      <c r="Y114" s="77" t="s">
        <v>1273</v>
      </c>
      <c r="Z114" s="71">
        <v>397</v>
      </c>
    </row>
    <row r="115" spans="2:26" s="23" customFormat="1" ht="42" x14ac:dyDescent="0.25">
      <c r="B115" s="79" t="s">
        <v>294</v>
      </c>
      <c r="C115" s="80" t="s">
        <v>295</v>
      </c>
      <c r="D115" s="80" t="s">
        <v>296</v>
      </c>
      <c r="E115" s="81" t="s">
        <v>297</v>
      </c>
      <c r="F115" s="82" t="s">
        <v>166</v>
      </c>
      <c r="G115" s="80" t="s">
        <v>34</v>
      </c>
      <c r="H115" s="80" t="s">
        <v>35</v>
      </c>
      <c r="I115" s="82" t="s">
        <v>298</v>
      </c>
      <c r="J115" s="82" t="s">
        <v>1277</v>
      </c>
      <c r="K115" s="73" t="s">
        <v>299</v>
      </c>
      <c r="L115" s="73" t="s">
        <v>300</v>
      </c>
      <c r="M115" s="73" t="s">
        <v>301</v>
      </c>
      <c r="N115" s="57">
        <v>512000</v>
      </c>
      <c r="O115" s="56" t="s">
        <v>52</v>
      </c>
      <c r="P115" s="56" t="s">
        <v>153</v>
      </c>
      <c r="Q115" s="57">
        <v>204000</v>
      </c>
      <c r="R115" s="61" t="s">
        <v>1255</v>
      </c>
      <c r="S115" s="57">
        <v>130</v>
      </c>
      <c r="T115" s="62">
        <v>130</v>
      </c>
      <c r="U115" s="57">
        <v>90</v>
      </c>
      <c r="V115" s="57">
        <f t="shared" si="3"/>
        <v>350</v>
      </c>
      <c r="W115" s="57">
        <v>0</v>
      </c>
      <c r="X115" s="71" t="s">
        <v>1266</v>
      </c>
      <c r="Y115" s="78" t="s">
        <v>1271</v>
      </c>
      <c r="Z115" s="71">
        <v>410</v>
      </c>
    </row>
    <row r="116" spans="2:26" s="23" customFormat="1" ht="105" x14ac:dyDescent="0.25">
      <c r="B116" s="79" t="s">
        <v>703</v>
      </c>
      <c r="C116" s="80" t="s">
        <v>704</v>
      </c>
      <c r="D116" s="80" t="s">
        <v>705</v>
      </c>
      <c r="E116" s="81" t="s">
        <v>706</v>
      </c>
      <c r="F116" s="82" t="s">
        <v>707</v>
      </c>
      <c r="G116" s="80" t="s">
        <v>75</v>
      </c>
      <c r="H116" s="80" t="s">
        <v>35</v>
      </c>
      <c r="I116" s="82" t="s">
        <v>708</v>
      </c>
      <c r="J116" s="82" t="s">
        <v>1277</v>
      </c>
      <c r="K116" s="73" t="s">
        <v>709</v>
      </c>
      <c r="L116" s="73" t="s">
        <v>710</v>
      </c>
      <c r="M116" s="73" t="s">
        <v>711</v>
      </c>
      <c r="N116" s="57">
        <v>720000</v>
      </c>
      <c r="O116" s="56" t="s">
        <v>52</v>
      </c>
      <c r="P116" s="56" t="s">
        <v>41</v>
      </c>
      <c r="Q116" s="57">
        <v>288000</v>
      </c>
      <c r="R116" s="61" t="s">
        <v>1255</v>
      </c>
      <c r="S116" s="57">
        <v>110</v>
      </c>
      <c r="T116" s="62">
        <v>125</v>
      </c>
      <c r="U116" s="57">
        <v>115</v>
      </c>
      <c r="V116" s="57">
        <f t="shared" si="3"/>
        <v>350</v>
      </c>
      <c r="W116" s="57">
        <v>0</v>
      </c>
      <c r="X116" s="71" t="s">
        <v>1266</v>
      </c>
      <c r="Y116" s="77" t="s">
        <v>1271</v>
      </c>
      <c r="Z116" s="71">
        <v>472</v>
      </c>
    </row>
    <row r="117" spans="2:26" s="23" customFormat="1" ht="42" x14ac:dyDescent="0.25">
      <c r="B117" s="79" t="s">
        <v>1224</v>
      </c>
      <c r="C117" s="80" t="s">
        <v>1225</v>
      </c>
      <c r="D117" s="80" t="s">
        <v>1226</v>
      </c>
      <c r="E117" s="81" t="s">
        <v>1227</v>
      </c>
      <c r="F117" s="82" t="s">
        <v>130</v>
      </c>
      <c r="G117" s="80" t="s">
        <v>47</v>
      </c>
      <c r="H117" s="80" t="s">
        <v>35</v>
      </c>
      <c r="I117" s="82" t="s">
        <v>1228</v>
      </c>
      <c r="J117" s="82" t="s">
        <v>1277</v>
      </c>
      <c r="K117" s="73" t="s">
        <v>1229</v>
      </c>
      <c r="L117" s="73" t="s">
        <v>1230</v>
      </c>
      <c r="M117" s="73" t="s">
        <v>1231</v>
      </c>
      <c r="N117" s="57">
        <v>1250000</v>
      </c>
      <c r="O117" s="56" t="s">
        <v>327</v>
      </c>
      <c r="P117" s="56" t="s">
        <v>41</v>
      </c>
      <c r="Q117" s="57">
        <v>500000</v>
      </c>
      <c r="R117" s="61" t="s">
        <v>1255</v>
      </c>
      <c r="S117" s="57">
        <v>110</v>
      </c>
      <c r="T117" s="62">
        <v>120</v>
      </c>
      <c r="U117" s="57">
        <v>120</v>
      </c>
      <c r="V117" s="57">
        <f t="shared" si="3"/>
        <v>350</v>
      </c>
      <c r="W117" s="57">
        <v>0</v>
      </c>
      <c r="X117" s="71" t="s">
        <v>1266</v>
      </c>
      <c r="Y117" s="78" t="s">
        <v>1271</v>
      </c>
      <c r="Z117" s="71">
        <v>616</v>
      </c>
    </row>
    <row r="118" spans="2:26" s="23" customFormat="1" ht="73.5" customHeight="1" x14ac:dyDescent="0.25">
      <c r="B118" s="79" t="s">
        <v>162</v>
      </c>
      <c r="C118" s="80" t="s">
        <v>163</v>
      </c>
      <c r="D118" s="80" t="s">
        <v>164</v>
      </c>
      <c r="E118" s="81" t="s">
        <v>165</v>
      </c>
      <c r="F118" s="82" t="s">
        <v>166</v>
      </c>
      <c r="G118" s="80" t="s">
        <v>34</v>
      </c>
      <c r="H118" s="80" t="s">
        <v>35</v>
      </c>
      <c r="I118" s="82" t="s">
        <v>167</v>
      </c>
      <c r="J118" s="82" t="s">
        <v>1277</v>
      </c>
      <c r="K118" s="73" t="s">
        <v>168</v>
      </c>
      <c r="L118" s="73" t="s">
        <v>169</v>
      </c>
      <c r="M118" s="73" t="s">
        <v>170</v>
      </c>
      <c r="N118" s="57">
        <v>1506950</v>
      </c>
      <c r="O118" s="56" t="s">
        <v>52</v>
      </c>
      <c r="P118" s="56" t="s">
        <v>41</v>
      </c>
      <c r="Q118" s="57">
        <v>500000</v>
      </c>
      <c r="R118" s="61" t="s">
        <v>1255</v>
      </c>
      <c r="S118" s="57">
        <v>110</v>
      </c>
      <c r="T118" s="62">
        <v>120</v>
      </c>
      <c r="U118" s="57">
        <v>115</v>
      </c>
      <c r="V118" s="57">
        <f t="shared" si="3"/>
        <v>345</v>
      </c>
      <c r="W118" s="57">
        <v>0</v>
      </c>
      <c r="X118" s="71" t="s">
        <v>1266</v>
      </c>
      <c r="Y118" s="77" t="s">
        <v>1271</v>
      </c>
      <c r="Z118" s="71">
        <v>674</v>
      </c>
    </row>
    <row r="119" spans="2:26" s="23" customFormat="1" ht="126" x14ac:dyDescent="0.25">
      <c r="B119" s="79" t="s">
        <v>242</v>
      </c>
      <c r="C119" s="80" t="s">
        <v>243</v>
      </c>
      <c r="D119" s="80" t="s">
        <v>244</v>
      </c>
      <c r="E119" s="81" t="s">
        <v>245</v>
      </c>
      <c r="F119" s="82" t="s">
        <v>246</v>
      </c>
      <c r="G119" s="80" t="s">
        <v>85</v>
      </c>
      <c r="H119" s="80" t="s">
        <v>35</v>
      </c>
      <c r="I119" s="82" t="s">
        <v>247</v>
      </c>
      <c r="J119" s="82" t="s">
        <v>1277</v>
      </c>
      <c r="K119" s="73" t="s">
        <v>248</v>
      </c>
      <c r="L119" s="73" t="s">
        <v>249</v>
      </c>
      <c r="M119" s="73" t="s">
        <v>250</v>
      </c>
      <c r="N119" s="57">
        <v>550000</v>
      </c>
      <c r="O119" s="56" t="s">
        <v>52</v>
      </c>
      <c r="P119" s="56" t="s">
        <v>41</v>
      </c>
      <c r="Q119" s="57">
        <v>220000</v>
      </c>
      <c r="R119" s="61" t="s">
        <v>1255</v>
      </c>
      <c r="S119" s="57">
        <v>130</v>
      </c>
      <c r="T119" s="62">
        <v>120</v>
      </c>
      <c r="U119" s="57">
        <v>90</v>
      </c>
      <c r="V119" s="57">
        <f t="shared" si="3"/>
        <v>340</v>
      </c>
      <c r="W119" s="57">
        <v>0</v>
      </c>
      <c r="X119" s="71" t="s">
        <v>1266</v>
      </c>
      <c r="Y119" s="78" t="s">
        <v>1271</v>
      </c>
      <c r="Z119" s="71">
        <v>373</v>
      </c>
    </row>
    <row r="120" spans="2:26" s="23" customFormat="1" ht="136.5" x14ac:dyDescent="0.25">
      <c r="B120" s="79" t="s">
        <v>947</v>
      </c>
      <c r="C120" s="80" t="s">
        <v>948</v>
      </c>
      <c r="D120" s="80" t="s">
        <v>949</v>
      </c>
      <c r="E120" s="81" t="s">
        <v>950</v>
      </c>
      <c r="F120" s="82" t="s">
        <v>951</v>
      </c>
      <c r="G120" s="80" t="s">
        <v>34</v>
      </c>
      <c r="H120" s="80" t="s">
        <v>35</v>
      </c>
      <c r="I120" s="82" t="s">
        <v>952</v>
      </c>
      <c r="J120" s="82" t="s">
        <v>1277</v>
      </c>
      <c r="K120" s="73" t="s">
        <v>953</v>
      </c>
      <c r="L120" s="73" t="s">
        <v>954</v>
      </c>
      <c r="M120" s="73" t="s">
        <v>955</v>
      </c>
      <c r="N120" s="57">
        <v>480491</v>
      </c>
      <c r="O120" s="56" t="s">
        <v>327</v>
      </c>
      <c r="P120" s="56" t="s">
        <v>41</v>
      </c>
      <c r="Q120" s="57">
        <v>192196</v>
      </c>
      <c r="R120" s="61" t="s">
        <v>1255</v>
      </c>
      <c r="S120" s="57">
        <v>130</v>
      </c>
      <c r="T120" s="62">
        <v>120</v>
      </c>
      <c r="U120" s="57">
        <v>90</v>
      </c>
      <c r="V120" s="57">
        <f t="shared" si="3"/>
        <v>340</v>
      </c>
      <c r="W120" s="57">
        <v>0</v>
      </c>
      <c r="X120" s="71" t="s">
        <v>1266</v>
      </c>
      <c r="Y120" s="77" t="s">
        <v>1271</v>
      </c>
      <c r="Z120" s="71">
        <v>529</v>
      </c>
    </row>
    <row r="121" spans="2:26" s="23" customFormat="1" ht="31.5" x14ac:dyDescent="0.25">
      <c r="B121" s="79" t="s">
        <v>988</v>
      </c>
      <c r="C121" s="80" t="s">
        <v>989</v>
      </c>
      <c r="D121" s="80" t="s">
        <v>990</v>
      </c>
      <c r="E121" s="81" t="s">
        <v>991</v>
      </c>
      <c r="F121" s="82" t="s">
        <v>202</v>
      </c>
      <c r="G121" s="80" t="s">
        <v>75</v>
      </c>
      <c r="H121" s="80" t="s">
        <v>35</v>
      </c>
      <c r="I121" s="82" t="s">
        <v>992</v>
      </c>
      <c r="J121" s="82" t="s">
        <v>1277</v>
      </c>
      <c r="K121" s="73" t="s">
        <v>993</v>
      </c>
      <c r="L121" s="73" t="s">
        <v>994</v>
      </c>
      <c r="M121" s="73" t="s">
        <v>995</v>
      </c>
      <c r="N121" s="57">
        <v>2053976</v>
      </c>
      <c r="O121" s="56" t="s">
        <v>52</v>
      </c>
      <c r="P121" s="56" t="s">
        <v>41</v>
      </c>
      <c r="Q121" s="57">
        <v>500000</v>
      </c>
      <c r="R121" s="61" t="s">
        <v>1255</v>
      </c>
      <c r="S121" s="57">
        <v>90</v>
      </c>
      <c r="T121" s="62">
        <v>120</v>
      </c>
      <c r="U121" s="57">
        <v>130</v>
      </c>
      <c r="V121" s="57">
        <f t="shared" si="3"/>
        <v>340</v>
      </c>
      <c r="W121" s="57">
        <v>0</v>
      </c>
      <c r="X121" s="71" t="s">
        <v>1267</v>
      </c>
      <c r="Y121" s="78" t="s">
        <v>1271</v>
      </c>
      <c r="Z121" s="71">
        <v>862</v>
      </c>
    </row>
    <row r="122" spans="2:26" s="23" customFormat="1" ht="31.5" x14ac:dyDescent="0.25">
      <c r="B122" s="79" t="s">
        <v>171</v>
      </c>
      <c r="C122" s="80" t="s">
        <v>172</v>
      </c>
      <c r="D122" s="80" t="s">
        <v>173</v>
      </c>
      <c r="E122" s="81" t="s">
        <v>174</v>
      </c>
      <c r="F122" s="82" t="s">
        <v>175</v>
      </c>
      <c r="G122" s="80" t="s">
        <v>75</v>
      </c>
      <c r="H122" s="80" t="s">
        <v>35</v>
      </c>
      <c r="I122" s="82" t="s">
        <v>176</v>
      </c>
      <c r="J122" s="82" t="s">
        <v>1277</v>
      </c>
      <c r="K122" s="73" t="s">
        <v>177</v>
      </c>
      <c r="L122" s="73" t="s">
        <v>178</v>
      </c>
      <c r="M122" s="73" t="s">
        <v>179</v>
      </c>
      <c r="N122" s="57">
        <v>4963622</v>
      </c>
      <c r="O122" s="56" t="s">
        <v>52</v>
      </c>
      <c r="P122" s="56" t="s">
        <v>41</v>
      </c>
      <c r="Q122" s="57">
        <v>500000</v>
      </c>
      <c r="R122" s="61" t="s">
        <v>1255</v>
      </c>
      <c r="S122" s="57">
        <v>120</v>
      </c>
      <c r="T122" s="62">
        <v>120</v>
      </c>
      <c r="U122" s="57">
        <v>100</v>
      </c>
      <c r="V122" s="57">
        <f t="shared" si="3"/>
        <v>340</v>
      </c>
      <c r="W122" s="57">
        <v>0</v>
      </c>
      <c r="X122" s="71" t="s">
        <v>1266</v>
      </c>
      <c r="Y122" s="77" t="s">
        <v>1271</v>
      </c>
      <c r="Z122" s="71">
        <v>1165</v>
      </c>
    </row>
    <row r="123" spans="2:26" s="23" customFormat="1" ht="73.5" x14ac:dyDescent="0.25">
      <c r="B123" s="79" t="s">
        <v>1165</v>
      </c>
      <c r="C123" s="80" t="s">
        <v>1166</v>
      </c>
      <c r="D123" s="80" t="s">
        <v>1167</v>
      </c>
      <c r="E123" s="81" t="s">
        <v>1168</v>
      </c>
      <c r="F123" s="82" t="s">
        <v>681</v>
      </c>
      <c r="G123" s="80" t="s">
        <v>85</v>
      </c>
      <c r="H123" s="80" t="s">
        <v>35</v>
      </c>
      <c r="I123" s="82" t="s">
        <v>1169</v>
      </c>
      <c r="J123" s="82" t="s">
        <v>1277</v>
      </c>
      <c r="K123" s="73" t="s">
        <v>1170</v>
      </c>
      <c r="L123" s="73" t="s">
        <v>1171</v>
      </c>
      <c r="M123" s="73" t="s">
        <v>1172</v>
      </c>
      <c r="N123" s="57">
        <v>260000</v>
      </c>
      <c r="O123" s="56" t="s">
        <v>188</v>
      </c>
      <c r="P123" s="56" t="s">
        <v>41</v>
      </c>
      <c r="Q123" s="57">
        <v>104000</v>
      </c>
      <c r="R123" s="61" t="s">
        <v>1255</v>
      </c>
      <c r="S123" s="57">
        <v>150</v>
      </c>
      <c r="T123" s="62">
        <v>120</v>
      </c>
      <c r="U123" s="57">
        <v>65</v>
      </c>
      <c r="V123" s="57">
        <f t="shared" si="3"/>
        <v>335</v>
      </c>
      <c r="W123" s="57">
        <v>0</v>
      </c>
      <c r="X123" s="71" t="s">
        <v>1266</v>
      </c>
      <c r="Y123" s="78" t="s">
        <v>1271</v>
      </c>
      <c r="Z123" s="71">
        <v>190</v>
      </c>
    </row>
    <row r="124" spans="2:26" s="23" customFormat="1" ht="63" x14ac:dyDescent="0.25">
      <c r="B124" s="79" t="s">
        <v>435</v>
      </c>
      <c r="C124" s="80" t="s">
        <v>436</v>
      </c>
      <c r="D124" s="80" t="s">
        <v>437</v>
      </c>
      <c r="E124" s="81" t="s">
        <v>438</v>
      </c>
      <c r="F124" s="82" t="s">
        <v>439</v>
      </c>
      <c r="G124" s="80" t="s">
        <v>75</v>
      </c>
      <c r="H124" s="80" t="s">
        <v>35</v>
      </c>
      <c r="I124" s="82" t="s">
        <v>440</v>
      </c>
      <c r="J124" s="82" t="s">
        <v>1277</v>
      </c>
      <c r="K124" s="73" t="s">
        <v>441</v>
      </c>
      <c r="L124" s="73" t="s">
        <v>442</v>
      </c>
      <c r="M124" s="73" t="s">
        <v>443</v>
      </c>
      <c r="N124" s="57">
        <v>640000</v>
      </c>
      <c r="O124" s="56" t="s">
        <v>52</v>
      </c>
      <c r="P124" s="56" t="s">
        <v>41</v>
      </c>
      <c r="Q124" s="57">
        <v>256000</v>
      </c>
      <c r="R124" s="61" t="s">
        <v>1255</v>
      </c>
      <c r="S124" s="57">
        <v>110</v>
      </c>
      <c r="T124" s="62">
        <v>130</v>
      </c>
      <c r="U124" s="57">
        <v>95</v>
      </c>
      <c r="V124" s="57">
        <f t="shared" si="3"/>
        <v>335</v>
      </c>
      <c r="W124" s="57">
        <v>0</v>
      </c>
      <c r="X124" s="71" t="s">
        <v>1267</v>
      </c>
      <c r="Y124" s="77" t="s">
        <v>1271</v>
      </c>
      <c r="Z124" s="71">
        <v>495</v>
      </c>
    </row>
    <row r="125" spans="2:26" s="23" customFormat="1" ht="31.5" x14ac:dyDescent="0.25">
      <c r="B125" s="79" t="s">
        <v>80</v>
      </c>
      <c r="C125" s="80" t="s">
        <v>81</v>
      </c>
      <c r="D125" s="80" t="s">
        <v>82</v>
      </c>
      <c r="E125" s="81" t="s">
        <v>83</v>
      </c>
      <c r="F125" s="82" t="s">
        <v>84</v>
      </c>
      <c r="G125" s="80" t="s">
        <v>85</v>
      </c>
      <c r="H125" s="80" t="s">
        <v>35</v>
      </c>
      <c r="I125" s="82" t="s">
        <v>86</v>
      </c>
      <c r="J125" s="82" t="s">
        <v>1277</v>
      </c>
      <c r="K125" s="73" t="s">
        <v>87</v>
      </c>
      <c r="L125" s="73" t="s">
        <v>88</v>
      </c>
      <c r="M125" s="73" t="s">
        <v>89</v>
      </c>
      <c r="N125" s="57">
        <v>1406252</v>
      </c>
      <c r="O125" s="56" t="s">
        <v>52</v>
      </c>
      <c r="P125" s="56" t="s">
        <v>41</v>
      </c>
      <c r="Q125" s="57">
        <v>500000</v>
      </c>
      <c r="R125" s="61" t="s">
        <v>1255</v>
      </c>
      <c r="S125" s="57">
        <v>110</v>
      </c>
      <c r="T125" s="62">
        <v>125</v>
      </c>
      <c r="U125" s="57">
        <v>100</v>
      </c>
      <c r="V125" s="57">
        <f t="shared" si="3"/>
        <v>335</v>
      </c>
      <c r="W125" s="57">
        <v>0</v>
      </c>
      <c r="X125" s="71" t="s">
        <v>1266</v>
      </c>
      <c r="Y125" s="78" t="s">
        <v>1271</v>
      </c>
      <c r="Z125" s="71">
        <v>592</v>
      </c>
    </row>
    <row r="126" spans="2:26" s="23" customFormat="1" ht="52.5" x14ac:dyDescent="0.25">
      <c r="B126" s="79" t="s">
        <v>90</v>
      </c>
      <c r="C126" s="80" t="s">
        <v>91</v>
      </c>
      <c r="D126" s="80" t="s">
        <v>92</v>
      </c>
      <c r="E126" s="81" t="s">
        <v>93</v>
      </c>
      <c r="F126" s="82" t="s">
        <v>94</v>
      </c>
      <c r="G126" s="80" t="s">
        <v>47</v>
      </c>
      <c r="H126" s="80" t="s">
        <v>35</v>
      </c>
      <c r="I126" s="82" t="s">
        <v>95</v>
      </c>
      <c r="J126" s="82" t="s">
        <v>1277</v>
      </c>
      <c r="K126" s="73" t="s">
        <v>96</v>
      </c>
      <c r="L126" s="73" t="s">
        <v>97</v>
      </c>
      <c r="M126" s="73" t="s">
        <v>98</v>
      </c>
      <c r="N126" s="57">
        <v>450000</v>
      </c>
      <c r="O126" s="56" t="s">
        <v>52</v>
      </c>
      <c r="P126" s="56" t="s">
        <v>41</v>
      </c>
      <c r="Q126" s="57">
        <v>180000</v>
      </c>
      <c r="R126" s="61" t="s">
        <v>1255</v>
      </c>
      <c r="S126" s="57">
        <v>150</v>
      </c>
      <c r="T126" s="62">
        <v>120</v>
      </c>
      <c r="U126" s="57">
        <v>60</v>
      </c>
      <c r="V126" s="57">
        <f t="shared" si="3"/>
        <v>330</v>
      </c>
      <c r="W126" s="57">
        <v>0</v>
      </c>
      <c r="X126" s="71" t="s">
        <v>1267</v>
      </c>
      <c r="Y126" s="77" t="s">
        <v>1271</v>
      </c>
      <c r="Z126" s="71">
        <v>203</v>
      </c>
    </row>
    <row r="127" spans="2:26" s="23" customFormat="1" ht="63" x14ac:dyDescent="0.25">
      <c r="B127" s="79" t="s">
        <v>1157</v>
      </c>
      <c r="C127" s="80" t="s">
        <v>1158</v>
      </c>
      <c r="D127" s="80" t="s">
        <v>1159</v>
      </c>
      <c r="E127" s="81" t="s">
        <v>1160</v>
      </c>
      <c r="F127" s="82" t="s">
        <v>951</v>
      </c>
      <c r="G127" s="80" t="s">
        <v>34</v>
      </c>
      <c r="H127" s="80" t="s">
        <v>35</v>
      </c>
      <c r="I127" s="82" t="s">
        <v>1161</v>
      </c>
      <c r="J127" s="82" t="s">
        <v>1277</v>
      </c>
      <c r="K127" s="73" t="s">
        <v>1162</v>
      </c>
      <c r="L127" s="73" t="s">
        <v>1163</v>
      </c>
      <c r="M127" s="73" t="s">
        <v>1164</v>
      </c>
      <c r="N127" s="57">
        <v>500000</v>
      </c>
      <c r="O127" s="56" t="s">
        <v>52</v>
      </c>
      <c r="P127" s="56" t="s">
        <v>41</v>
      </c>
      <c r="Q127" s="57">
        <v>200000</v>
      </c>
      <c r="R127" s="61" t="s">
        <v>1255</v>
      </c>
      <c r="S127" s="57">
        <v>110</v>
      </c>
      <c r="T127" s="62">
        <v>130</v>
      </c>
      <c r="U127" s="57">
        <v>90</v>
      </c>
      <c r="V127" s="57">
        <f t="shared" si="3"/>
        <v>330</v>
      </c>
      <c r="W127" s="57">
        <v>0</v>
      </c>
      <c r="X127" s="71" t="s">
        <v>1267</v>
      </c>
      <c r="Y127" s="78" t="s">
        <v>1271</v>
      </c>
      <c r="Z127" s="83">
        <v>304</v>
      </c>
    </row>
    <row r="128" spans="2:26" s="23" customFormat="1" ht="105" x14ac:dyDescent="0.25">
      <c r="B128" s="79" t="s">
        <v>508</v>
      </c>
      <c r="C128" s="80" t="s">
        <v>509</v>
      </c>
      <c r="D128" s="80" t="s">
        <v>510</v>
      </c>
      <c r="E128" s="81" t="s">
        <v>511</v>
      </c>
      <c r="F128" s="82" t="s">
        <v>237</v>
      </c>
      <c r="G128" s="80" t="s">
        <v>85</v>
      </c>
      <c r="H128" s="80" t="s">
        <v>35</v>
      </c>
      <c r="I128" s="82" t="s">
        <v>512</v>
      </c>
      <c r="J128" s="82" t="s">
        <v>1277</v>
      </c>
      <c r="K128" s="73" t="s">
        <v>513</v>
      </c>
      <c r="L128" s="73" t="s">
        <v>514</v>
      </c>
      <c r="M128" s="73" t="s">
        <v>515</v>
      </c>
      <c r="N128" s="57">
        <v>3157817.6</v>
      </c>
      <c r="O128" s="56" t="s">
        <v>52</v>
      </c>
      <c r="P128" s="56" t="s">
        <v>41</v>
      </c>
      <c r="Q128" s="57">
        <v>500000</v>
      </c>
      <c r="R128" s="61" t="s">
        <v>1255</v>
      </c>
      <c r="S128" s="57">
        <v>130</v>
      </c>
      <c r="T128" s="62">
        <v>130</v>
      </c>
      <c r="U128" s="57">
        <v>65</v>
      </c>
      <c r="V128" s="57">
        <f t="shared" si="3"/>
        <v>325</v>
      </c>
      <c r="W128" s="57">
        <v>0</v>
      </c>
      <c r="X128" s="71" t="s">
        <v>1266</v>
      </c>
      <c r="Y128" s="77" t="s">
        <v>1273</v>
      </c>
      <c r="Z128" s="71">
        <v>332</v>
      </c>
    </row>
    <row r="129" spans="2:26" s="23" customFormat="1" ht="126" x14ac:dyDescent="0.25">
      <c r="B129" s="79" t="s">
        <v>824</v>
      </c>
      <c r="C129" s="80" t="s">
        <v>825</v>
      </c>
      <c r="D129" s="80" t="s">
        <v>826</v>
      </c>
      <c r="E129" s="81" t="s">
        <v>827</v>
      </c>
      <c r="F129" s="82" t="s">
        <v>828</v>
      </c>
      <c r="G129" s="80" t="s">
        <v>75</v>
      </c>
      <c r="H129" s="80" t="s">
        <v>35</v>
      </c>
      <c r="I129" s="82" t="s">
        <v>829</v>
      </c>
      <c r="J129" s="82" t="s">
        <v>1277</v>
      </c>
      <c r="K129" s="73" t="s">
        <v>830</v>
      </c>
      <c r="L129" s="73" t="s">
        <v>831</v>
      </c>
      <c r="M129" s="73" t="s">
        <v>832</v>
      </c>
      <c r="N129" s="57">
        <v>815000</v>
      </c>
      <c r="O129" s="56" t="s">
        <v>52</v>
      </c>
      <c r="P129" s="56" t="s">
        <v>41</v>
      </c>
      <c r="Q129" s="57">
        <v>326000</v>
      </c>
      <c r="R129" s="61" t="s">
        <v>1255</v>
      </c>
      <c r="S129" s="57">
        <v>110</v>
      </c>
      <c r="T129" s="62">
        <v>120</v>
      </c>
      <c r="U129" s="57">
        <v>95</v>
      </c>
      <c r="V129" s="57">
        <f t="shared" si="3"/>
        <v>325</v>
      </c>
      <c r="W129" s="57">
        <v>0</v>
      </c>
      <c r="X129" s="71" t="s">
        <v>1266</v>
      </c>
      <c r="Y129" s="78" t="s">
        <v>1271</v>
      </c>
      <c r="Z129" s="71">
        <v>432</v>
      </c>
    </row>
    <row r="130" spans="2:26" s="23" customFormat="1" ht="126" x14ac:dyDescent="0.25">
      <c r="B130" s="79" t="s">
        <v>550</v>
      </c>
      <c r="C130" s="80" t="s">
        <v>551</v>
      </c>
      <c r="D130" s="80" t="s">
        <v>552</v>
      </c>
      <c r="E130" s="81" t="s">
        <v>553</v>
      </c>
      <c r="F130" s="82" t="s">
        <v>554</v>
      </c>
      <c r="G130" s="80" t="s">
        <v>85</v>
      </c>
      <c r="H130" s="80" t="s">
        <v>35</v>
      </c>
      <c r="I130" s="82" t="s">
        <v>555</v>
      </c>
      <c r="J130" s="82" t="s">
        <v>1277</v>
      </c>
      <c r="K130" s="73" t="s">
        <v>556</v>
      </c>
      <c r="L130" s="73" t="s">
        <v>557</v>
      </c>
      <c r="M130" s="73" t="s">
        <v>558</v>
      </c>
      <c r="N130" s="57">
        <v>390000</v>
      </c>
      <c r="O130" s="56" t="s">
        <v>52</v>
      </c>
      <c r="P130" s="56" t="s">
        <v>41</v>
      </c>
      <c r="Q130" s="57">
        <v>156000</v>
      </c>
      <c r="R130" s="61" t="s">
        <v>1255</v>
      </c>
      <c r="S130" s="57">
        <v>130</v>
      </c>
      <c r="T130" s="62">
        <v>130</v>
      </c>
      <c r="U130" s="57">
        <v>65</v>
      </c>
      <c r="V130" s="57">
        <f t="shared" si="3"/>
        <v>325</v>
      </c>
      <c r="W130" s="57">
        <v>0</v>
      </c>
      <c r="X130" s="71" t="s">
        <v>1267</v>
      </c>
      <c r="Y130" s="77" t="s">
        <v>1271</v>
      </c>
      <c r="Z130" s="71">
        <v>557</v>
      </c>
    </row>
    <row r="131" spans="2:26" s="23" customFormat="1" ht="105" x14ac:dyDescent="0.25">
      <c r="B131" s="79" t="s">
        <v>780</v>
      </c>
      <c r="C131" s="80" t="s">
        <v>781</v>
      </c>
      <c r="D131" s="80" t="s">
        <v>782</v>
      </c>
      <c r="E131" s="81" t="s">
        <v>783</v>
      </c>
      <c r="F131" s="82" t="s">
        <v>784</v>
      </c>
      <c r="G131" s="80" t="s">
        <v>75</v>
      </c>
      <c r="H131" s="80" t="s">
        <v>35</v>
      </c>
      <c r="I131" s="82" t="s">
        <v>785</v>
      </c>
      <c r="J131" s="82" t="s">
        <v>1277</v>
      </c>
      <c r="K131" s="73" t="s">
        <v>786</v>
      </c>
      <c r="L131" s="73" t="s">
        <v>787</v>
      </c>
      <c r="M131" s="73" t="s">
        <v>788</v>
      </c>
      <c r="N131" s="57">
        <v>657920</v>
      </c>
      <c r="O131" s="56" t="s">
        <v>52</v>
      </c>
      <c r="P131" s="56" t="s">
        <v>41</v>
      </c>
      <c r="Q131" s="57">
        <v>263168</v>
      </c>
      <c r="R131" s="61" t="s">
        <v>1255</v>
      </c>
      <c r="S131" s="57">
        <v>110</v>
      </c>
      <c r="T131" s="62">
        <v>125</v>
      </c>
      <c r="U131" s="57">
        <v>90</v>
      </c>
      <c r="V131" s="57">
        <f t="shared" si="3"/>
        <v>325</v>
      </c>
      <c r="W131" s="57">
        <v>0</v>
      </c>
      <c r="X131" s="71" t="s">
        <v>1267</v>
      </c>
      <c r="Y131" s="78" t="s">
        <v>1271</v>
      </c>
      <c r="Z131" s="71">
        <v>848</v>
      </c>
    </row>
    <row r="132" spans="2:26" s="23" customFormat="1" ht="73.5" x14ac:dyDescent="0.25">
      <c r="B132" s="79" t="s">
        <v>585</v>
      </c>
      <c r="C132" s="80" t="s">
        <v>586</v>
      </c>
      <c r="D132" s="80" t="s">
        <v>587</v>
      </c>
      <c r="E132" s="81" t="s">
        <v>588</v>
      </c>
      <c r="F132" s="82" t="s">
        <v>589</v>
      </c>
      <c r="G132" s="80" t="s">
        <v>34</v>
      </c>
      <c r="H132" s="80" t="s">
        <v>35</v>
      </c>
      <c r="I132" s="82" t="s">
        <v>590</v>
      </c>
      <c r="J132" s="82" t="s">
        <v>1277</v>
      </c>
      <c r="K132" s="73" t="s">
        <v>591</v>
      </c>
      <c r="L132" s="73" t="s">
        <v>592</v>
      </c>
      <c r="M132" s="73" t="s">
        <v>392</v>
      </c>
      <c r="N132" s="57">
        <v>432120.7</v>
      </c>
      <c r="O132" s="56" t="s">
        <v>152</v>
      </c>
      <c r="P132" s="56" t="s">
        <v>41</v>
      </c>
      <c r="Q132" s="57">
        <v>170000</v>
      </c>
      <c r="R132" s="61" t="s">
        <v>1255</v>
      </c>
      <c r="S132" s="57">
        <v>70</v>
      </c>
      <c r="T132" s="62">
        <v>130</v>
      </c>
      <c r="U132" s="57">
        <v>125</v>
      </c>
      <c r="V132" s="57">
        <f t="shared" si="3"/>
        <v>325</v>
      </c>
      <c r="W132" s="57">
        <v>0</v>
      </c>
      <c r="X132" s="71" t="s">
        <v>1266</v>
      </c>
      <c r="Y132" s="77" t="s">
        <v>1271</v>
      </c>
      <c r="Z132" s="71">
        <v>1302</v>
      </c>
    </row>
    <row r="133" spans="2:26" s="23" customFormat="1" ht="136.5" x14ac:dyDescent="0.25">
      <c r="B133" s="79" t="s">
        <v>533</v>
      </c>
      <c r="C133" s="80" t="s">
        <v>534</v>
      </c>
      <c r="D133" s="80" t="s">
        <v>535</v>
      </c>
      <c r="E133" s="81" t="s">
        <v>536</v>
      </c>
      <c r="F133" s="82" t="s">
        <v>480</v>
      </c>
      <c r="G133" s="80" t="s">
        <v>85</v>
      </c>
      <c r="H133" s="80" t="s">
        <v>35</v>
      </c>
      <c r="I133" s="82" t="s">
        <v>537</v>
      </c>
      <c r="J133" s="82" t="s">
        <v>1277</v>
      </c>
      <c r="K133" s="73" t="s">
        <v>538</v>
      </c>
      <c r="L133" s="73" t="s">
        <v>539</v>
      </c>
      <c r="M133" s="73" t="s">
        <v>540</v>
      </c>
      <c r="N133" s="57">
        <v>1300000</v>
      </c>
      <c r="O133" s="56" t="s">
        <v>52</v>
      </c>
      <c r="P133" s="56" t="s">
        <v>41</v>
      </c>
      <c r="Q133" s="57">
        <v>500000</v>
      </c>
      <c r="R133" s="61" t="s">
        <v>1255</v>
      </c>
      <c r="S133" s="57">
        <v>70</v>
      </c>
      <c r="T133" s="62">
        <v>125</v>
      </c>
      <c r="U133" s="57">
        <v>130</v>
      </c>
      <c r="V133" s="57">
        <f t="shared" ref="V133:V146" si="4">SUM(S133:U133)</f>
        <v>325</v>
      </c>
      <c r="W133" s="57">
        <v>0</v>
      </c>
      <c r="X133" s="71" t="s">
        <v>1266</v>
      </c>
      <c r="Y133" s="78" t="s">
        <v>1271</v>
      </c>
      <c r="Z133" s="71">
        <v>1477</v>
      </c>
    </row>
    <row r="134" spans="2:26" s="23" customFormat="1" ht="63" x14ac:dyDescent="0.25">
      <c r="B134" s="79" t="s">
        <v>1088</v>
      </c>
      <c r="C134" s="80" t="s">
        <v>1089</v>
      </c>
      <c r="D134" s="80" t="s">
        <v>1090</v>
      </c>
      <c r="E134" s="81" t="s">
        <v>1091</v>
      </c>
      <c r="F134" s="82" t="s">
        <v>1092</v>
      </c>
      <c r="G134" s="80" t="s">
        <v>75</v>
      </c>
      <c r="H134" s="80" t="s">
        <v>35</v>
      </c>
      <c r="I134" s="82" t="s">
        <v>1093</v>
      </c>
      <c r="J134" s="82" t="s">
        <v>1277</v>
      </c>
      <c r="K134" s="73" t="s">
        <v>1094</v>
      </c>
      <c r="L134" s="73" t="s">
        <v>1095</v>
      </c>
      <c r="M134" s="73" t="s">
        <v>1096</v>
      </c>
      <c r="N134" s="57">
        <v>947793</v>
      </c>
      <c r="O134" s="56" t="s">
        <v>52</v>
      </c>
      <c r="P134" s="56" t="s">
        <v>41</v>
      </c>
      <c r="Q134" s="57">
        <v>355000</v>
      </c>
      <c r="R134" s="61" t="s">
        <v>1255</v>
      </c>
      <c r="S134" s="57">
        <v>130</v>
      </c>
      <c r="T134" s="62">
        <v>120</v>
      </c>
      <c r="U134" s="57">
        <v>70</v>
      </c>
      <c r="V134" s="57">
        <f t="shared" si="4"/>
        <v>320</v>
      </c>
      <c r="W134" s="57">
        <v>0</v>
      </c>
      <c r="X134" s="71" t="s">
        <v>1266</v>
      </c>
      <c r="Y134" s="77" t="s">
        <v>1271</v>
      </c>
      <c r="Z134" s="71">
        <v>255</v>
      </c>
    </row>
    <row r="135" spans="2:26" s="23" customFormat="1" ht="52.5" x14ac:dyDescent="0.25">
      <c r="B135" s="79" t="s">
        <v>117</v>
      </c>
      <c r="C135" s="80" t="s">
        <v>118</v>
      </c>
      <c r="D135" s="80" t="s">
        <v>119</v>
      </c>
      <c r="E135" s="81" t="s">
        <v>120</v>
      </c>
      <c r="F135" s="82" t="s">
        <v>121</v>
      </c>
      <c r="G135" s="80" t="s">
        <v>34</v>
      </c>
      <c r="H135" s="80" t="s">
        <v>35</v>
      </c>
      <c r="I135" s="82" t="s">
        <v>122</v>
      </c>
      <c r="J135" s="82" t="s">
        <v>1277</v>
      </c>
      <c r="K135" s="73" t="s">
        <v>123</v>
      </c>
      <c r="L135" s="73" t="s">
        <v>124</v>
      </c>
      <c r="M135" s="73" t="s">
        <v>125</v>
      </c>
      <c r="N135" s="57">
        <v>5000000</v>
      </c>
      <c r="O135" s="56" t="s">
        <v>52</v>
      </c>
      <c r="P135" s="56" t="s">
        <v>41</v>
      </c>
      <c r="Q135" s="57">
        <v>500000</v>
      </c>
      <c r="R135" s="61" t="s">
        <v>1255</v>
      </c>
      <c r="S135" s="57">
        <v>110</v>
      </c>
      <c r="T135" s="62">
        <v>120</v>
      </c>
      <c r="U135" s="57">
        <v>90</v>
      </c>
      <c r="V135" s="57">
        <f t="shared" si="4"/>
        <v>320</v>
      </c>
      <c r="W135" s="57">
        <v>0</v>
      </c>
      <c r="X135" s="71" t="s">
        <v>1266</v>
      </c>
      <c r="Y135" s="78" t="s">
        <v>1271</v>
      </c>
      <c r="Z135" s="71">
        <v>658</v>
      </c>
    </row>
    <row r="136" spans="2:26" s="23" customFormat="1" ht="105" x14ac:dyDescent="0.25">
      <c r="B136" s="79" t="s">
        <v>906</v>
      </c>
      <c r="C136" s="80" t="s">
        <v>907</v>
      </c>
      <c r="D136" s="80" t="s">
        <v>908</v>
      </c>
      <c r="E136" s="81" t="s">
        <v>909</v>
      </c>
      <c r="F136" s="82" t="s">
        <v>910</v>
      </c>
      <c r="G136" s="80" t="s">
        <v>47</v>
      </c>
      <c r="H136" s="80" t="s">
        <v>35</v>
      </c>
      <c r="I136" s="82" t="s">
        <v>911</v>
      </c>
      <c r="J136" s="82" t="s">
        <v>1277</v>
      </c>
      <c r="K136" s="73" t="s">
        <v>912</v>
      </c>
      <c r="L136" s="73" t="s">
        <v>913</v>
      </c>
      <c r="M136" s="73" t="s">
        <v>914</v>
      </c>
      <c r="N136" s="57">
        <v>700000</v>
      </c>
      <c r="O136" s="56" t="s">
        <v>52</v>
      </c>
      <c r="P136" s="56" t="s">
        <v>41</v>
      </c>
      <c r="Q136" s="57">
        <v>280000</v>
      </c>
      <c r="R136" s="61" t="s">
        <v>1255</v>
      </c>
      <c r="S136" s="57">
        <v>100</v>
      </c>
      <c r="T136" s="62">
        <v>125</v>
      </c>
      <c r="U136" s="57">
        <v>95</v>
      </c>
      <c r="V136" s="57">
        <f t="shared" si="4"/>
        <v>320</v>
      </c>
      <c r="W136" s="57">
        <v>0</v>
      </c>
      <c r="X136" s="71" t="s">
        <v>1267</v>
      </c>
      <c r="Y136" s="77" t="s">
        <v>1271</v>
      </c>
      <c r="Z136" s="71">
        <v>1299</v>
      </c>
    </row>
    <row r="137" spans="2:26" s="23" customFormat="1" ht="105" x14ac:dyDescent="0.25">
      <c r="B137" s="79" t="s">
        <v>154</v>
      </c>
      <c r="C137" s="80" t="s">
        <v>155</v>
      </c>
      <c r="D137" s="80" t="s">
        <v>156</v>
      </c>
      <c r="E137" s="81" t="s">
        <v>157</v>
      </c>
      <c r="F137" s="82" t="s">
        <v>130</v>
      </c>
      <c r="G137" s="80" t="s">
        <v>47</v>
      </c>
      <c r="H137" s="80" t="s">
        <v>35</v>
      </c>
      <c r="I137" s="82" t="s">
        <v>158</v>
      </c>
      <c r="J137" s="82" t="s">
        <v>1277</v>
      </c>
      <c r="K137" s="73" t="s">
        <v>159</v>
      </c>
      <c r="L137" s="73" t="s">
        <v>160</v>
      </c>
      <c r="M137" s="73" t="s">
        <v>161</v>
      </c>
      <c r="N137" s="57">
        <v>600000</v>
      </c>
      <c r="O137" s="56" t="s">
        <v>52</v>
      </c>
      <c r="P137" s="56" t="s">
        <v>41</v>
      </c>
      <c r="Q137" s="57">
        <v>240000</v>
      </c>
      <c r="R137" s="61" t="s">
        <v>1255</v>
      </c>
      <c r="S137" s="57">
        <v>100</v>
      </c>
      <c r="T137" s="62">
        <v>130</v>
      </c>
      <c r="U137" s="57">
        <v>90</v>
      </c>
      <c r="V137" s="57">
        <f t="shared" si="4"/>
        <v>320</v>
      </c>
      <c r="W137" s="57">
        <v>0</v>
      </c>
      <c r="X137" s="71" t="s">
        <v>1266</v>
      </c>
      <c r="Y137" s="78" t="s">
        <v>1271</v>
      </c>
      <c r="Z137" s="71">
        <v>1386</v>
      </c>
    </row>
    <row r="138" spans="2:26" s="23" customFormat="1" ht="126" x14ac:dyDescent="0.25">
      <c r="B138" s="79" t="s">
        <v>1038</v>
      </c>
      <c r="C138" s="80" t="s">
        <v>1039</v>
      </c>
      <c r="D138" s="80" t="s">
        <v>1040</v>
      </c>
      <c r="E138" s="81" t="s">
        <v>1041</v>
      </c>
      <c r="F138" s="82" t="s">
        <v>1000</v>
      </c>
      <c r="G138" s="80" t="s">
        <v>75</v>
      </c>
      <c r="H138" s="80" t="s">
        <v>35</v>
      </c>
      <c r="I138" s="82" t="s">
        <v>1042</v>
      </c>
      <c r="J138" s="82" t="s">
        <v>1277</v>
      </c>
      <c r="K138" s="73" t="s">
        <v>1043</v>
      </c>
      <c r="L138" s="73" t="s">
        <v>1044</v>
      </c>
      <c r="M138" s="73" t="s">
        <v>1045</v>
      </c>
      <c r="N138" s="57">
        <v>707527</v>
      </c>
      <c r="O138" s="56" t="s">
        <v>1046</v>
      </c>
      <c r="P138" s="56" t="s">
        <v>41</v>
      </c>
      <c r="Q138" s="57">
        <v>283010</v>
      </c>
      <c r="R138" s="61" t="s">
        <v>1255</v>
      </c>
      <c r="S138" s="57">
        <v>110</v>
      </c>
      <c r="T138" s="62">
        <v>140</v>
      </c>
      <c r="U138" s="57">
        <v>65</v>
      </c>
      <c r="V138" s="57">
        <f t="shared" si="4"/>
        <v>315</v>
      </c>
      <c r="W138" s="57">
        <v>0</v>
      </c>
      <c r="X138" s="71" t="s">
        <v>1267</v>
      </c>
      <c r="Y138" s="77" t="s">
        <v>1271</v>
      </c>
      <c r="Z138" s="71">
        <v>615</v>
      </c>
    </row>
    <row r="139" spans="2:26" s="23" customFormat="1" ht="42" x14ac:dyDescent="0.25">
      <c r="B139" s="79" t="s">
        <v>346</v>
      </c>
      <c r="C139" s="80" t="s">
        <v>347</v>
      </c>
      <c r="D139" s="80" t="s">
        <v>348</v>
      </c>
      <c r="E139" s="81" t="s">
        <v>349</v>
      </c>
      <c r="F139" s="82" t="s">
        <v>219</v>
      </c>
      <c r="G139" s="80" t="s">
        <v>220</v>
      </c>
      <c r="H139" s="80" t="s">
        <v>35</v>
      </c>
      <c r="I139" s="82" t="s">
        <v>350</v>
      </c>
      <c r="J139" s="82" t="s">
        <v>1277</v>
      </c>
      <c r="K139" s="73" t="s">
        <v>351</v>
      </c>
      <c r="L139" s="73" t="s">
        <v>352</v>
      </c>
      <c r="M139" s="73" t="s">
        <v>353</v>
      </c>
      <c r="N139" s="57">
        <v>662000</v>
      </c>
      <c r="O139" s="56" t="s">
        <v>327</v>
      </c>
      <c r="P139" s="56" t="s">
        <v>153</v>
      </c>
      <c r="Q139" s="57">
        <v>264800</v>
      </c>
      <c r="R139" s="61" t="s">
        <v>1255</v>
      </c>
      <c r="S139" s="57">
        <v>70</v>
      </c>
      <c r="T139" s="62">
        <v>130</v>
      </c>
      <c r="U139" s="57">
        <v>115</v>
      </c>
      <c r="V139" s="57">
        <f t="shared" si="4"/>
        <v>315</v>
      </c>
      <c r="W139" s="57">
        <v>0</v>
      </c>
      <c r="X139" s="71" t="s">
        <v>1266</v>
      </c>
      <c r="Y139" s="78" t="s">
        <v>1271</v>
      </c>
      <c r="Z139" s="71">
        <v>1215</v>
      </c>
    </row>
    <row r="140" spans="2:26" s="23" customFormat="1" ht="126" x14ac:dyDescent="0.25">
      <c r="B140" s="79" t="s">
        <v>602</v>
      </c>
      <c r="C140" s="80" t="s">
        <v>603</v>
      </c>
      <c r="D140" s="80" t="s">
        <v>604</v>
      </c>
      <c r="E140" s="81" t="s">
        <v>605</v>
      </c>
      <c r="F140" s="82" t="s">
        <v>606</v>
      </c>
      <c r="G140" s="80" t="s">
        <v>47</v>
      </c>
      <c r="H140" s="80" t="s">
        <v>35</v>
      </c>
      <c r="I140" s="82" t="s">
        <v>607</v>
      </c>
      <c r="J140" s="82" t="s">
        <v>1277</v>
      </c>
      <c r="K140" s="73" t="s">
        <v>608</v>
      </c>
      <c r="L140" s="73" t="s">
        <v>609</v>
      </c>
      <c r="M140" s="73" t="s">
        <v>1270</v>
      </c>
      <c r="N140" s="57">
        <v>1553336.75</v>
      </c>
      <c r="O140" s="56" t="s">
        <v>327</v>
      </c>
      <c r="P140" s="56" t="s">
        <v>41</v>
      </c>
      <c r="Q140" s="57">
        <v>500000</v>
      </c>
      <c r="R140" s="61" t="s">
        <v>1255</v>
      </c>
      <c r="S140" s="57">
        <v>120</v>
      </c>
      <c r="T140" s="62">
        <v>130</v>
      </c>
      <c r="U140" s="57">
        <v>60</v>
      </c>
      <c r="V140" s="57">
        <f t="shared" si="4"/>
        <v>310</v>
      </c>
      <c r="W140" s="57">
        <v>0</v>
      </c>
      <c r="X140" s="71" t="s">
        <v>1267</v>
      </c>
      <c r="Y140" s="77" t="s">
        <v>1271</v>
      </c>
      <c r="Z140" s="71">
        <v>1436</v>
      </c>
    </row>
    <row r="141" spans="2:26" s="23" customFormat="1" ht="31.5" x14ac:dyDescent="0.25">
      <c r="B141" s="79" t="s">
        <v>1139</v>
      </c>
      <c r="C141" s="80" t="s">
        <v>1140</v>
      </c>
      <c r="D141" s="80" t="s">
        <v>1141</v>
      </c>
      <c r="E141" s="81" t="s">
        <v>1142</v>
      </c>
      <c r="F141" s="82" t="s">
        <v>1143</v>
      </c>
      <c r="G141" s="80" t="s">
        <v>75</v>
      </c>
      <c r="H141" s="80" t="s">
        <v>35</v>
      </c>
      <c r="I141" s="82" t="s">
        <v>1144</v>
      </c>
      <c r="J141" s="82" t="s">
        <v>1277</v>
      </c>
      <c r="K141" s="73" t="s">
        <v>1145</v>
      </c>
      <c r="L141" s="73" t="s">
        <v>1146</v>
      </c>
      <c r="M141" s="73" t="s">
        <v>1147</v>
      </c>
      <c r="N141" s="57">
        <v>510718</v>
      </c>
      <c r="O141" s="56" t="s">
        <v>52</v>
      </c>
      <c r="P141" s="56" t="s">
        <v>41</v>
      </c>
      <c r="Q141" s="57">
        <v>204287</v>
      </c>
      <c r="R141" s="61" t="s">
        <v>1255</v>
      </c>
      <c r="S141" s="57">
        <v>90</v>
      </c>
      <c r="T141" s="62">
        <v>120</v>
      </c>
      <c r="U141" s="57">
        <v>90</v>
      </c>
      <c r="V141" s="57">
        <f t="shared" si="4"/>
        <v>300</v>
      </c>
      <c r="W141" s="57">
        <v>0</v>
      </c>
      <c r="X141" s="71" t="s">
        <v>1266</v>
      </c>
      <c r="Y141" s="78" t="s">
        <v>1271</v>
      </c>
      <c r="Z141" s="71">
        <v>662</v>
      </c>
    </row>
    <row r="142" spans="2:26" s="23" customFormat="1" ht="52.5" x14ac:dyDescent="0.25">
      <c r="B142" s="79" t="s">
        <v>99</v>
      </c>
      <c r="C142" s="80" t="s">
        <v>100</v>
      </c>
      <c r="D142" s="80" t="s">
        <v>101</v>
      </c>
      <c r="E142" s="81" t="s">
        <v>102</v>
      </c>
      <c r="F142" s="82" t="s">
        <v>103</v>
      </c>
      <c r="G142" s="80" t="s">
        <v>47</v>
      </c>
      <c r="H142" s="80" t="s">
        <v>35</v>
      </c>
      <c r="I142" s="82" t="s">
        <v>104</v>
      </c>
      <c r="J142" s="82" t="s">
        <v>1277</v>
      </c>
      <c r="K142" s="73" t="s">
        <v>105</v>
      </c>
      <c r="L142" s="73" t="s">
        <v>106</v>
      </c>
      <c r="M142" s="73" t="s">
        <v>107</v>
      </c>
      <c r="N142" s="57">
        <v>1400000</v>
      </c>
      <c r="O142" s="56" t="s">
        <v>52</v>
      </c>
      <c r="P142" s="56" t="s">
        <v>41</v>
      </c>
      <c r="Q142" s="57">
        <v>500000</v>
      </c>
      <c r="R142" s="61" t="s">
        <v>1255</v>
      </c>
      <c r="S142" s="57">
        <v>50</v>
      </c>
      <c r="T142" s="62">
        <v>125</v>
      </c>
      <c r="U142" s="57">
        <v>125</v>
      </c>
      <c r="V142" s="57">
        <f t="shared" si="4"/>
        <v>300</v>
      </c>
      <c r="W142" s="57">
        <v>0</v>
      </c>
      <c r="X142" s="71" t="s">
        <v>1266</v>
      </c>
      <c r="Y142" s="77" t="s">
        <v>1271</v>
      </c>
      <c r="Z142" s="71">
        <v>1440</v>
      </c>
    </row>
    <row r="143" spans="2:26" s="23" customFormat="1" ht="136.5" x14ac:dyDescent="0.25">
      <c r="B143" s="79" t="s">
        <v>1114</v>
      </c>
      <c r="C143" s="80" t="s">
        <v>1115</v>
      </c>
      <c r="D143" s="80" t="s">
        <v>1116</v>
      </c>
      <c r="E143" s="81" t="s">
        <v>1117</v>
      </c>
      <c r="F143" s="82" t="s">
        <v>147</v>
      </c>
      <c r="G143" s="80" t="s">
        <v>47</v>
      </c>
      <c r="H143" s="80" t="s">
        <v>35</v>
      </c>
      <c r="I143" s="82" t="s">
        <v>1118</v>
      </c>
      <c r="J143" s="82" t="s">
        <v>1277</v>
      </c>
      <c r="K143" s="73" t="s">
        <v>1119</v>
      </c>
      <c r="L143" s="73" t="s">
        <v>1120</v>
      </c>
      <c r="M143" s="73" t="s">
        <v>1121</v>
      </c>
      <c r="N143" s="57">
        <v>1250000</v>
      </c>
      <c r="O143" s="56" t="s">
        <v>52</v>
      </c>
      <c r="P143" s="56" t="s">
        <v>41</v>
      </c>
      <c r="Q143" s="57">
        <v>500000</v>
      </c>
      <c r="R143" s="61" t="s">
        <v>1255</v>
      </c>
      <c r="S143" s="57">
        <v>130</v>
      </c>
      <c r="T143" s="62">
        <v>120</v>
      </c>
      <c r="U143" s="57">
        <v>45</v>
      </c>
      <c r="V143" s="57">
        <f t="shared" si="4"/>
        <v>295</v>
      </c>
      <c r="W143" s="57">
        <v>0</v>
      </c>
      <c r="X143" s="71" t="s">
        <v>1266</v>
      </c>
      <c r="Y143" s="78" t="s">
        <v>1271</v>
      </c>
      <c r="Z143" s="71">
        <v>399</v>
      </c>
    </row>
    <row r="144" spans="2:26" s="23" customFormat="1" ht="105" x14ac:dyDescent="0.25">
      <c r="B144" s="79" t="s">
        <v>922</v>
      </c>
      <c r="C144" s="80" t="s">
        <v>923</v>
      </c>
      <c r="D144" s="80" t="s">
        <v>924</v>
      </c>
      <c r="E144" s="81" t="s">
        <v>925</v>
      </c>
      <c r="F144" s="82" t="s">
        <v>926</v>
      </c>
      <c r="G144" s="80" t="s">
        <v>220</v>
      </c>
      <c r="H144" s="80" t="s">
        <v>35</v>
      </c>
      <c r="I144" s="82" t="s">
        <v>927</v>
      </c>
      <c r="J144" s="82" t="s">
        <v>1277</v>
      </c>
      <c r="K144" s="73" t="s">
        <v>928</v>
      </c>
      <c r="L144" s="73" t="s">
        <v>929</v>
      </c>
      <c r="M144" s="73" t="s">
        <v>930</v>
      </c>
      <c r="N144" s="57">
        <v>600000</v>
      </c>
      <c r="O144" s="56" t="s">
        <v>52</v>
      </c>
      <c r="P144" s="56" t="s">
        <v>41</v>
      </c>
      <c r="Q144" s="57">
        <v>240000</v>
      </c>
      <c r="R144" s="61" t="s">
        <v>1255</v>
      </c>
      <c r="S144" s="57">
        <v>90</v>
      </c>
      <c r="T144" s="62">
        <v>120</v>
      </c>
      <c r="U144" s="57">
        <v>80</v>
      </c>
      <c r="V144" s="57">
        <f t="shared" si="4"/>
        <v>290</v>
      </c>
      <c r="W144" s="57">
        <v>0</v>
      </c>
      <c r="X144" s="71" t="s">
        <v>1266</v>
      </c>
      <c r="Y144" s="77" t="s">
        <v>1271</v>
      </c>
      <c r="Z144" s="71">
        <v>984</v>
      </c>
    </row>
    <row r="145" spans="1:26" s="23" customFormat="1" ht="84" x14ac:dyDescent="0.25">
      <c r="B145" s="79" t="s">
        <v>619</v>
      </c>
      <c r="C145" s="80" t="s">
        <v>620</v>
      </c>
      <c r="D145" s="80" t="s">
        <v>621</v>
      </c>
      <c r="E145" s="81" t="s">
        <v>622</v>
      </c>
      <c r="F145" s="82" t="s">
        <v>166</v>
      </c>
      <c r="G145" s="80" t="s">
        <v>34</v>
      </c>
      <c r="H145" s="80" t="s">
        <v>35</v>
      </c>
      <c r="I145" s="82" t="s">
        <v>623</v>
      </c>
      <c r="J145" s="82" t="s">
        <v>1277</v>
      </c>
      <c r="K145" s="73" t="s">
        <v>624</v>
      </c>
      <c r="L145" s="73" t="s">
        <v>625</v>
      </c>
      <c r="M145" s="73" t="s">
        <v>626</v>
      </c>
      <c r="N145" s="57">
        <v>500000</v>
      </c>
      <c r="O145" s="56" t="s">
        <v>52</v>
      </c>
      <c r="P145" s="56" t="s">
        <v>41</v>
      </c>
      <c r="Q145" s="57">
        <v>200000</v>
      </c>
      <c r="R145" s="61" t="s">
        <v>1255</v>
      </c>
      <c r="S145" s="57">
        <v>90</v>
      </c>
      <c r="T145" s="62">
        <v>130</v>
      </c>
      <c r="U145" s="57">
        <v>65</v>
      </c>
      <c r="V145" s="57">
        <f t="shared" si="4"/>
        <v>285</v>
      </c>
      <c r="W145" s="57">
        <v>0</v>
      </c>
      <c r="X145" s="71" t="s">
        <v>1267</v>
      </c>
      <c r="Y145" s="78" t="s">
        <v>1271</v>
      </c>
      <c r="Z145" s="71">
        <v>666</v>
      </c>
    </row>
    <row r="146" spans="1:26" s="23" customFormat="1" ht="137.25" thickBot="1" x14ac:dyDescent="0.3">
      <c r="B146" s="79" t="s">
        <v>668</v>
      </c>
      <c r="C146" s="80" t="s">
        <v>669</v>
      </c>
      <c r="D146" s="80" t="s">
        <v>670</v>
      </c>
      <c r="E146" s="81" t="s">
        <v>671</v>
      </c>
      <c r="F146" s="82" t="s">
        <v>672</v>
      </c>
      <c r="G146" s="80" t="s">
        <v>85</v>
      </c>
      <c r="H146" s="80" t="s">
        <v>35</v>
      </c>
      <c r="I146" s="82" t="s">
        <v>673</v>
      </c>
      <c r="J146" s="82" t="s">
        <v>1277</v>
      </c>
      <c r="K146" s="73" t="s">
        <v>674</v>
      </c>
      <c r="L146" s="73" t="s">
        <v>675</v>
      </c>
      <c r="M146" s="73" t="s">
        <v>676</v>
      </c>
      <c r="N146" s="57">
        <v>2880000</v>
      </c>
      <c r="O146" s="56" t="s">
        <v>52</v>
      </c>
      <c r="P146" s="56" t="s">
        <v>41</v>
      </c>
      <c r="Q146" s="57">
        <v>500000</v>
      </c>
      <c r="R146" s="61" t="s">
        <v>1255</v>
      </c>
      <c r="S146" s="57">
        <v>120</v>
      </c>
      <c r="T146" s="62">
        <v>120</v>
      </c>
      <c r="U146" s="57">
        <v>45</v>
      </c>
      <c r="V146" s="57">
        <f t="shared" si="4"/>
        <v>285</v>
      </c>
      <c r="W146" s="57">
        <v>0</v>
      </c>
      <c r="X146" s="71" t="s">
        <v>1266</v>
      </c>
      <c r="Y146" s="77" t="s">
        <v>1271</v>
      </c>
      <c r="Z146" s="71">
        <v>1034</v>
      </c>
    </row>
    <row r="147" spans="1:26" s="34" customFormat="1" x14ac:dyDescent="0.25">
      <c r="A147" s="33"/>
      <c r="B147" s="52"/>
      <c r="C147" s="52"/>
      <c r="D147" s="52"/>
      <c r="E147" s="52"/>
      <c r="F147" s="52"/>
      <c r="G147" s="52"/>
      <c r="H147" s="52"/>
      <c r="I147" s="52"/>
      <c r="J147" s="52"/>
      <c r="K147" s="52"/>
      <c r="L147" s="52"/>
      <c r="M147" s="53"/>
      <c r="N147" s="54"/>
      <c r="O147" s="54"/>
      <c r="P147" s="53"/>
      <c r="Q147" s="63"/>
      <c r="R147" s="55"/>
      <c r="S147" s="55"/>
      <c r="T147" s="55"/>
      <c r="U147" s="52"/>
      <c r="V147" s="53"/>
      <c r="W147" s="74"/>
    </row>
    <row r="148" spans="1:26" s="24" customFormat="1" ht="10.5" x14ac:dyDescent="0.15">
      <c r="W148" s="75"/>
    </row>
    <row r="149" spans="1:26" s="24" customFormat="1" x14ac:dyDescent="0.25">
      <c r="A149" s="25"/>
      <c r="B149" s="25"/>
      <c r="C149" s="25"/>
      <c r="D149" s="25"/>
      <c r="E149" s="25"/>
      <c r="F149" s="25"/>
      <c r="G149" s="25"/>
      <c r="H149" s="25"/>
      <c r="I149" s="25"/>
      <c r="J149" s="25"/>
      <c r="K149" s="25"/>
      <c r="L149" s="25"/>
      <c r="S149" s="26"/>
      <c r="T149"/>
      <c r="W149" s="75"/>
    </row>
    <row r="150" spans="1:26" s="24" customFormat="1" ht="10.5" x14ac:dyDescent="0.15">
      <c r="A150" s="25"/>
      <c r="B150" s="25"/>
      <c r="C150" s="25"/>
      <c r="D150" s="25"/>
      <c r="E150" s="25"/>
      <c r="F150" s="25"/>
      <c r="G150" s="25"/>
      <c r="H150" s="25"/>
      <c r="I150" s="25"/>
      <c r="J150" s="25"/>
      <c r="K150" s="27"/>
      <c r="L150" s="27"/>
      <c r="W150" s="75"/>
    </row>
    <row r="151" spans="1:26" s="24" customFormat="1" ht="10.5" x14ac:dyDescent="0.15">
      <c r="A151" s="25"/>
      <c r="B151" s="25"/>
      <c r="C151" s="25"/>
      <c r="D151" s="25"/>
      <c r="E151" s="25"/>
      <c r="F151" s="25"/>
      <c r="G151" s="25"/>
      <c r="H151" s="25"/>
      <c r="I151" s="25"/>
      <c r="J151" s="25"/>
      <c r="K151" s="27"/>
      <c r="L151" s="27"/>
      <c r="W151" s="75"/>
    </row>
    <row r="152" spans="1:26" s="24" customFormat="1" ht="10.5" x14ac:dyDescent="0.15">
      <c r="W152" s="75"/>
    </row>
    <row r="153" spans="1:26" s="24" customFormat="1" ht="10.5" x14ac:dyDescent="0.15">
      <c r="W153" s="75"/>
    </row>
    <row r="154" spans="1:26" s="24" customFormat="1" ht="10.5" x14ac:dyDescent="0.15">
      <c r="S154" s="28"/>
      <c r="T154" s="29"/>
      <c r="U154" s="28"/>
      <c r="V154" s="29"/>
      <c r="W154" s="75"/>
    </row>
    <row r="164" spans="23:23" x14ac:dyDescent="0.25">
      <c r="W164" s="116"/>
    </row>
    <row r="165" spans="23:23" x14ac:dyDescent="0.25">
      <c r="W165" s="117"/>
    </row>
    <row r="166" spans="23:23" x14ac:dyDescent="0.25">
      <c r="W166" s="117"/>
    </row>
    <row r="167" spans="23:23" x14ac:dyDescent="0.25">
      <c r="W167" s="117"/>
    </row>
    <row r="168" spans="23:23" x14ac:dyDescent="0.25">
      <c r="W168" s="117"/>
    </row>
    <row r="169" spans="23:23" x14ac:dyDescent="0.25">
      <c r="W169" s="117"/>
    </row>
    <row r="170" spans="23:23" x14ac:dyDescent="0.25">
      <c r="W170" s="117"/>
    </row>
    <row r="171" spans="23:23" x14ac:dyDescent="0.25">
      <c r="W171" s="117"/>
    </row>
    <row r="172" spans="23:23" x14ac:dyDescent="0.25">
      <c r="W172" s="117"/>
    </row>
    <row r="173" spans="23:23" x14ac:dyDescent="0.25">
      <c r="W173" s="117"/>
    </row>
    <row r="174" spans="23:23" x14ac:dyDescent="0.25">
      <c r="W174" s="117"/>
    </row>
    <row r="175" spans="23:23" x14ac:dyDescent="0.25">
      <c r="W175" s="117"/>
    </row>
    <row r="176" spans="23:23" x14ac:dyDescent="0.25">
      <c r="W176" s="117"/>
    </row>
    <row r="177" spans="23:23" x14ac:dyDescent="0.25">
      <c r="W177" s="117"/>
    </row>
    <row r="178" spans="23:23" x14ac:dyDescent="0.25">
      <c r="W178" s="117"/>
    </row>
    <row r="179" spans="23:23" x14ac:dyDescent="0.25">
      <c r="W179" s="117"/>
    </row>
    <row r="180" spans="23:23" x14ac:dyDescent="0.25">
      <c r="W180" s="117"/>
    </row>
    <row r="181" spans="23:23" x14ac:dyDescent="0.25">
      <c r="W181" s="117"/>
    </row>
    <row r="182" spans="23:23" x14ac:dyDescent="0.25">
      <c r="W182" s="117"/>
    </row>
    <row r="183" spans="23:23" x14ac:dyDescent="0.25">
      <c r="W183" s="117"/>
    </row>
    <row r="184" spans="23:23" x14ac:dyDescent="0.25">
      <c r="W184" s="117"/>
    </row>
    <row r="185" spans="23:23" x14ac:dyDescent="0.25">
      <c r="W185" s="117"/>
    </row>
    <row r="186" spans="23:23" x14ac:dyDescent="0.25">
      <c r="W186" s="117"/>
    </row>
    <row r="187" spans="23:23" x14ac:dyDescent="0.25">
      <c r="W187" s="117"/>
    </row>
    <row r="188" spans="23:23" x14ac:dyDescent="0.25">
      <c r="W188" s="117"/>
    </row>
    <row r="189" spans="23:23" x14ac:dyDescent="0.25">
      <c r="W189" s="117"/>
    </row>
    <row r="190" spans="23:23" x14ac:dyDescent="0.25">
      <c r="W190" s="117"/>
    </row>
    <row r="191" spans="23:23" x14ac:dyDescent="0.25">
      <c r="W191" s="117"/>
    </row>
    <row r="192" spans="23:23" x14ac:dyDescent="0.25">
      <c r="W192" s="117"/>
    </row>
    <row r="193" spans="23:23" x14ac:dyDescent="0.25">
      <c r="W193" s="117"/>
    </row>
    <row r="194" spans="23:23" x14ac:dyDescent="0.25">
      <c r="W194" s="117"/>
    </row>
    <row r="195" spans="23:23" x14ac:dyDescent="0.25">
      <c r="W195" s="117"/>
    </row>
    <row r="196" spans="23:23" x14ac:dyDescent="0.25">
      <c r="W196" s="117"/>
    </row>
    <row r="197" spans="23:23" x14ac:dyDescent="0.25">
      <c r="W197" s="117"/>
    </row>
    <row r="198" spans="23:23" x14ac:dyDescent="0.25">
      <c r="W198" s="117"/>
    </row>
    <row r="199" spans="23:23" x14ac:dyDescent="0.25">
      <c r="W199" s="117"/>
    </row>
    <row r="200" spans="23:23" x14ac:dyDescent="0.25">
      <c r="W200" s="117"/>
    </row>
    <row r="201" spans="23:23" x14ac:dyDescent="0.25">
      <c r="W201" s="117"/>
    </row>
    <row r="202" spans="23:23" x14ac:dyDescent="0.25">
      <c r="W202" s="117"/>
    </row>
    <row r="203" spans="23:23" x14ac:dyDescent="0.25">
      <c r="W203" s="117"/>
    </row>
    <row r="204" spans="23:23" x14ac:dyDescent="0.25">
      <c r="W204" s="117"/>
    </row>
    <row r="205" spans="23:23" x14ac:dyDescent="0.25">
      <c r="W205" s="117"/>
    </row>
    <row r="206" spans="23:23" x14ac:dyDescent="0.25">
      <c r="W206" s="117"/>
    </row>
    <row r="207" spans="23:23" x14ac:dyDescent="0.25">
      <c r="W207" s="117"/>
    </row>
    <row r="208" spans="23:23" x14ac:dyDescent="0.25">
      <c r="W208" s="117"/>
    </row>
    <row r="209" spans="23:23" x14ac:dyDescent="0.25">
      <c r="W209" s="117"/>
    </row>
    <row r="210" spans="23:23" x14ac:dyDescent="0.25">
      <c r="W210" s="117"/>
    </row>
    <row r="211" spans="23:23" x14ac:dyDescent="0.25">
      <c r="W211" s="117"/>
    </row>
    <row r="212" spans="23:23" x14ac:dyDescent="0.25">
      <c r="W212" s="117"/>
    </row>
    <row r="213" spans="23:23" x14ac:dyDescent="0.25">
      <c r="W213" s="117"/>
    </row>
    <row r="214" spans="23:23" x14ac:dyDescent="0.25">
      <c r="W214" s="117"/>
    </row>
    <row r="215" spans="23:23" x14ac:dyDescent="0.25">
      <c r="W215" s="117"/>
    </row>
    <row r="216" spans="23:23" x14ac:dyDescent="0.25">
      <c r="W216" s="117"/>
    </row>
    <row r="217" spans="23:23" x14ac:dyDescent="0.25">
      <c r="W217" s="117"/>
    </row>
    <row r="218" spans="23:23" x14ac:dyDescent="0.25">
      <c r="W218" s="117"/>
    </row>
    <row r="219" spans="23:23" x14ac:dyDescent="0.25">
      <c r="W219" s="117"/>
    </row>
    <row r="220" spans="23:23" x14ac:dyDescent="0.25">
      <c r="W220" s="117"/>
    </row>
    <row r="221" spans="23:23" x14ac:dyDescent="0.25">
      <c r="W221" s="117"/>
    </row>
    <row r="222" spans="23:23" x14ac:dyDescent="0.25">
      <c r="W222" s="117"/>
    </row>
    <row r="223" spans="23:23" x14ac:dyDescent="0.25">
      <c r="W223" s="117"/>
    </row>
    <row r="224" spans="23:23" x14ac:dyDescent="0.25">
      <c r="W224" s="117"/>
    </row>
    <row r="225" spans="23:23" x14ac:dyDescent="0.25">
      <c r="W225" s="117"/>
    </row>
    <row r="226" spans="23:23" x14ac:dyDescent="0.25">
      <c r="W226" s="117"/>
    </row>
    <row r="227" spans="23:23" x14ac:dyDescent="0.25">
      <c r="W227" s="117"/>
    </row>
    <row r="228" spans="23:23" x14ac:dyDescent="0.25">
      <c r="W228" s="117"/>
    </row>
    <row r="229" spans="23:23" x14ac:dyDescent="0.25">
      <c r="W229" s="117"/>
    </row>
    <row r="230" spans="23:23" x14ac:dyDescent="0.25">
      <c r="W230" s="117"/>
    </row>
    <row r="231" spans="23:23" x14ac:dyDescent="0.25">
      <c r="W231" s="117"/>
    </row>
    <row r="232" spans="23:23" x14ac:dyDescent="0.25">
      <c r="W232" s="117"/>
    </row>
    <row r="233" spans="23:23" x14ac:dyDescent="0.25">
      <c r="W233" s="117"/>
    </row>
    <row r="234" spans="23:23" x14ac:dyDescent="0.25">
      <c r="W234" s="117"/>
    </row>
    <row r="235" spans="23:23" x14ac:dyDescent="0.25">
      <c r="W235" s="117"/>
    </row>
    <row r="236" spans="23:23" x14ac:dyDescent="0.25">
      <c r="W236" s="117"/>
    </row>
    <row r="237" spans="23:23" x14ac:dyDescent="0.25">
      <c r="W237" s="117"/>
    </row>
    <row r="238" spans="23:23" x14ac:dyDescent="0.25">
      <c r="W238" s="117"/>
    </row>
    <row r="239" spans="23:23" x14ac:dyDescent="0.25">
      <c r="W239" s="117"/>
    </row>
    <row r="240" spans="23:23" x14ac:dyDescent="0.25">
      <c r="W240" s="117"/>
    </row>
    <row r="241" spans="23:23" x14ac:dyDescent="0.25">
      <c r="W241" s="117"/>
    </row>
    <row r="242" spans="23:23" x14ac:dyDescent="0.25">
      <c r="W242" s="117"/>
    </row>
    <row r="243" spans="23:23" x14ac:dyDescent="0.25">
      <c r="W243" s="117"/>
    </row>
    <row r="244" spans="23:23" x14ac:dyDescent="0.25">
      <c r="W244" s="117"/>
    </row>
    <row r="245" spans="23:23" x14ac:dyDescent="0.25">
      <c r="W245" s="117"/>
    </row>
    <row r="246" spans="23:23" x14ac:dyDescent="0.25">
      <c r="W246" s="117"/>
    </row>
    <row r="247" spans="23:23" x14ac:dyDescent="0.25">
      <c r="W247" s="117"/>
    </row>
    <row r="248" spans="23:23" x14ac:dyDescent="0.25">
      <c r="W248" s="117"/>
    </row>
    <row r="249" spans="23:23" x14ac:dyDescent="0.25">
      <c r="W249" s="117"/>
    </row>
    <row r="250" spans="23:23" x14ac:dyDescent="0.25">
      <c r="W250" s="117"/>
    </row>
    <row r="251" spans="23:23" x14ac:dyDescent="0.25">
      <c r="W251" s="117"/>
    </row>
    <row r="252" spans="23:23" x14ac:dyDescent="0.25">
      <c r="W252" s="117"/>
    </row>
    <row r="253" spans="23:23" x14ac:dyDescent="0.25">
      <c r="W253" s="117"/>
    </row>
    <row r="254" spans="23:23" x14ac:dyDescent="0.25">
      <c r="W254" s="117"/>
    </row>
    <row r="255" spans="23:23" x14ac:dyDescent="0.25">
      <c r="W255" s="117"/>
    </row>
    <row r="256" spans="23:23" x14ac:dyDescent="0.25">
      <c r="W256" s="118"/>
    </row>
  </sheetData>
  <autoFilter ref="B2:Z146">
    <sortState ref="B7:Z146">
      <sortCondition descending="1" ref="V5:V146"/>
      <sortCondition ref="Z5:Z146"/>
    </sortState>
  </autoFilter>
  <mergeCells count="14">
    <mergeCell ref="Z2:Z4"/>
    <mergeCell ref="X2:X4"/>
    <mergeCell ref="B2:B4"/>
    <mergeCell ref="K2:K4"/>
    <mergeCell ref="L2:L4"/>
    <mergeCell ref="M2:M4"/>
    <mergeCell ref="Q2:Q4"/>
    <mergeCell ref="R2:R4"/>
    <mergeCell ref="G3:G4"/>
    <mergeCell ref="H3:H4"/>
    <mergeCell ref="I3:I4"/>
    <mergeCell ref="J3:J4"/>
    <mergeCell ref="N2:N4"/>
    <mergeCell ref="Y2:Y4"/>
  </mergeCells>
  <pageMargins left="0.31496062992125984" right="0.31496062992125984" top="0.39370078740157483" bottom="0.39370078740157483" header="0.31496062992125984" footer="0.31496062992125984"/>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7"/>
  <sheetViews>
    <sheetView tabSelected="1" view="pageLayout" zoomScale="118" zoomScaleNormal="100" zoomScalePageLayoutView="118" workbookViewId="0">
      <selection activeCell="A432" sqref="A432"/>
    </sheetView>
  </sheetViews>
  <sheetFormatPr defaultRowHeight="15" x14ac:dyDescent="0.25"/>
  <cols>
    <col min="1" max="1" width="4.28515625" style="39" customWidth="1"/>
    <col min="2" max="2" width="5.28515625" style="2" customWidth="1"/>
    <col min="3" max="3" width="22.28515625" style="4" customWidth="1"/>
    <col min="4" max="4" width="37.5703125" style="6" customWidth="1"/>
    <col min="5" max="5" width="17.7109375" style="10" customWidth="1"/>
    <col min="6" max="6" width="12.28515625" style="38" customWidth="1"/>
    <col min="7" max="7" width="19.28515625" style="8" customWidth="1"/>
    <col min="8" max="8" width="10" customWidth="1"/>
    <col min="13" max="14" width="17.28515625" style="8" customWidth="1"/>
    <col min="15" max="15" width="10.5703125" customWidth="1"/>
    <col min="16" max="16" width="9.28515625" customWidth="1"/>
  </cols>
  <sheetData>
    <row r="1" spans="1:16" ht="44.25" thickBot="1" x14ac:dyDescent="0.3">
      <c r="B1" s="13" t="s">
        <v>0</v>
      </c>
      <c r="C1" s="13" t="s">
        <v>1</v>
      </c>
      <c r="D1" s="1" t="s">
        <v>24</v>
      </c>
      <c r="E1" s="41" t="s">
        <v>25</v>
      </c>
      <c r="F1" s="15" t="s">
        <v>26</v>
      </c>
      <c r="G1" s="41" t="s">
        <v>5</v>
      </c>
      <c r="H1" s="16" t="s">
        <v>6</v>
      </c>
      <c r="I1" s="31" t="s">
        <v>7</v>
      </c>
      <c r="J1" s="32"/>
      <c r="K1" s="32"/>
      <c r="L1" s="30"/>
      <c r="M1" s="94" t="s">
        <v>1276</v>
      </c>
      <c r="N1" s="92" t="s">
        <v>1275</v>
      </c>
      <c r="O1" s="98" t="s">
        <v>1264</v>
      </c>
      <c r="P1" s="98" t="s">
        <v>1272</v>
      </c>
    </row>
    <row r="2" spans="1:16" ht="15.75" thickBot="1" x14ac:dyDescent="0.3">
      <c r="B2" s="14"/>
      <c r="C2" s="14"/>
      <c r="D2" s="1" t="s">
        <v>27</v>
      </c>
      <c r="E2" s="42"/>
      <c r="F2" s="12"/>
      <c r="G2" s="42"/>
      <c r="H2" s="44"/>
      <c r="I2" s="46" t="s">
        <v>10</v>
      </c>
      <c r="J2" s="86" t="s">
        <v>11</v>
      </c>
      <c r="K2" s="91" t="s">
        <v>12</v>
      </c>
      <c r="L2" s="87" t="s">
        <v>13</v>
      </c>
      <c r="M2" s="42"/>
      <c r="N2" s="42"/>
      <c r="O2" s="99"/>
      <c r="P2" s="99"/>
    </row>
    <row r="3" spans="1:16" ht="21.75" thickBot="1" x14ac:dyDescent="0.3">
      <c r="B3" s="21"/>
      <c r="C3" s="21"/>
      <c r="D3" s="1" t="s">
        <v>28</v>
      </c>
      <c r="E3" s="43"/>
      <c r="F3" s="22"/>
      <c r="G3" s="43"/>
      <c r="H3" s="45"/>
      <c r="I3" s="47"/>
      <c r="J3" s="88"/>
      <c r="K3" s="90"/>
      <c r="L3" s="89"/>
      <c r="M3" s="43"/>
      <c r="N3" s="93"/>
      <c r="O3" s="99"/>
      <c r="P3" s="99"/>
    </row>
    <row r="4" spans="1:16" ht="65.25" customHeight="1" x14ac:dyDescent="0.25">
      <c r="A4" s="58"/>
      <c r="B4" s="111">
        <v>1</v>
      </c>
      <c r="C4" s="3" t="str">
        <f ca="1">IF(B4="","",CONCATENATE(OFFSET(List1!C$5,tisk!A3,0),"
",OFFSET(List1!D$5,tisk!A3,0),"
",OFFSET(List1!E$5,tisk!A3,0),"
",OFFSET(List1!F$5,tisk!A3,0)))</f>
        <v>Obec Želatovice
Želatovice 92
Želatovice
75116</v>
      </c>
      <c r="D4" s="59" t="str">
        <f ca="1">IF(B4="","",OFFSET(List1!K$5,tisk!A3,0))</f>
        <v>Rekonstrukce kulturního domu č.p. 155 v Želatovicích</v>
      </c>
      <c r="E4" s="108">
        <f ca="1">IF(B4="","",OFFSET(List1!N$5,tisk!A3,0))</f>
        <v>1117590</v>
      </c>
      <c r="F4" s="36" t="str">
        <f ca="1">IF(B4="","",OFFSET(List1!O$5,tisk!A3,0))</f>
        <v>4/2021</v>
      </c>
      <c r="G4" s="110">
        <f ca="1">IF(B4="","",OFFSET(List1!Q$5,tisk!A3,0))</f>
        <v>447036</v>
      </c>
      <c r="H4" s="112" t="str">
        <f ca="1">IF(B4="","",OFFSET(List1!R$5,tisk!A3,0))</f>
        <v>31.12.2021</v>
      </c>
      <c r="I4" s="111">
        <f ca="1">IF(B4="","",OFFSET(List1!S$5,tisk!A3,0))</f>
        <v>160</v>
      </c>
      <c r="J4" s="111">
        <f ca="1">IF(B4="","",OFFSET(List1!T$5,tisk!A3,0))</f>
        <v>150</v>
      </c>
      <c r="K4" s="111">
        <f ca="1">IF(B4="","",OFFSET(List1!U$5,tisk!A3,0))</f>
        <v>200</v>
      </c>
      <c r="L4" s="111">
        <f ca="1">IF(B4="","",OFFSET(List1!V$5,tisk!A3,0))</f>
        <v>510</v>
      </c>
      <c r="M4" s="110">
        <f ca="1">IF(B4="","",OFFSET(List1!W$5,tisk!A3,0))</f>
        <v>447036</v>
      </c>
      <c r="N4" s="109">
        <v>0</v>
      </c>
      <c r="O4" s="108" t="str">
        <f ca="1">IF(B4="","",OFFSET(List1!X$5,tisk!A3,0))</f>
        <v>INV</v>
      </c>
      <c r="P4" s="108" t="s">
        <v>1271</v>
      </c>
    </row>
    <row r="5" spans="1:16" ht="112.9" customHeight="1" x14ac:dyDescent="0.25">
      <c r="A5" s="58"/>
      <c r="B5" s="111"/>
      <c r="C5" s="3" t="str">
        <f ca="1">IF(B4="","",CONCATENATE("Okres ",OFFSET(List1!G$5,tisk!A3,0),"
","Právní forma","
",OFFSET(List1!H$5,tisk!A3,0),"
","IČO ",OFFSET(List1!I$5,tisk!A3,0),"
 ","B.Ú. ",OFFSET(List1!J$5,tisk!A3,0)))</f>
        <v>Okres Přerov
Právní forma
Obec, městská část hlavního města Prahy
IČO 00302287
 B.Ú. xxxxxxxx</v>
      </c>
      <c r="D5" s="5" t="str">
        <f ca="1">IF(B4="","",OFFSET(List1!L$5,tisk!A3,0))</f>
        <v>Projekt realizuje rekonstrukci obecní budovy č.p.155, která bude plnit funkci kulturního domu v Želatovicích, v rozsahu výměny kotle a celého topného systému, oken, venkovních vstupních dveří, podlah a střešní krytiny (včetně zateplení střechy).</v>
      </c>
      <c r="E5" s="108"/>
      <c r="F5" s="35"/>
      <c r="G5" s="110"/>
      <c r="H5" s="112"/>
      <c r="I5" s="111"/>
      <c r="J5" s="111"/>
      <c r="K5" s="111"/>
      <c r="L5" s="111"/>
      <c r="M5" s="110"/>
      <c r="N5" s="110"/>
      <c r="O5" s="108"/>
      <c r="P5" s="108"/>
    </row>
    <row r="6" spans="1:16" ht="90" x14ac:dyDescent="0.25">
      <c r="A6" s="58">
        <f>ROW()/3-1</f>
        <v>1</v>
      </c>
      <c r="B6" s="111"/>
      <c r="C6" s="3"/>
      <c r="D6" s="60" t="str">
        <f ca="1">IF(B4="","",CONCATENATE("Dotace bude použita na:","
",OFFSET(List1!M$5,tisk!A3,0)))</f>
        <v>Dotace bude použita na:
náklady na rekonstrukci kulturního domu v rozsahu výměny kotle a celého topného systému, oken, venkovních vstupních dveří, podlahové a střešní krytiny (včetně zateplení střechy).</v>
      </c>
      <c r="E6" s="108"/>
      <c r="F6" s="36" t="str">
        <f ca="1">IF(B4="","",OFFSET(List1!P$5,tisk!A3,0))</f>
        <v>12/2021</v>
      </c>
      <c r="G6" s="110"/>
      <c r="H6" s="112"/>
      <c r="I6" s="111"/>
      <c r="J6" s="111"/>
      <c r="K6" s="111"/>
      <c r="L6" s="111"/>
      <c r="M6" s="110"/>
      <c r="N6" s="110"/>
      <c r="O6" s="108"/>
      <c r="P6" s="108"/>
    </row>
    <row r="7" spans="1:16" ht="60" x14ac:dyDescent="0.25">
      <c r="A7" s="58"/>
      <c r="B7" s="111">
        <v>2</v>
      </c>
      <c r="C7" s="3" t="str">
        <f ca="1">IF(B7="","",CONCATENATE(OFFSET(List1!C$5,tisk!A6,0),"
",OFFSET(List1!D$5,tisk!A6,0),"
",OFFSET(List1!E$5,tisk!A6,0),"
",OFFSET(List1!F$5,tisk!A6,0)))</f>
        <v>Obec Císařov
Císařov 106
Císařov
75103</v>
      </c>
      <c r="D7" s="59" t="str">
        <f ca="1">IF(B7="","",OFFSET(List1!K$5,tisk!A6,0))</f>
        <v>Vybudování bezbariérového stání, chodníků, osvětlení a revitalizace okolí bytového domu Císařov č.p. 61</v>
      </c>
      <c r="E7" s="108">
        <f ca="1">IF(B7="","",OFFSET(List1!N$5,tisk!A6,0))</f>
        <v>1260000</v>
      </c>
      <c r="F7" s="36" t="str">
        <f ca="1">IF(B7="","",OFFSET(List1!O$5,tisk!A6,0))</f>
        <v>1/2021</v>
      </c>
      <c r="G7" s="110">
        <f ca="1">IF(B7="","",OFFSET(List1!Q$5,tisk!A6,0))</f>
        <v>500000</v>
      </c>
      <c r="H7" s="112" t="str">
        <f ca="1">IF(B7="","",OFFSET(List1!R$5,tisk!A6,0))</f>
        <v>31.12.2021</v>
      </c>
      <c r="I7" s="111">
        <f ca="1">IF(B7="","",OFFSET(List1!S$5,tisk!A6,0))</f>
        <v>160</v>
      </c>
      <c r="J7" s="111">
        <f ca="1">IF(B7="","",OFFSET(List1!T$5,tisk!A6,0))</f>
        <v>160</v>
      </c>
      <c r="K7" s="111">
        <f ca="1">IF(B7="","",OFFSET(List1!U$5,tisk!A6,0))</f>
        <v>170</v>
      </c>
      <c r="L7" s="111">
        <f ca="1">IF(B7="","",OFFSET(List1!V$5,tisk!A6,0))</f>
        <v>490</v>
      </c>
      <c r="M7" s="110">
        <f ca="1">IF(B7="","",OFFSET(List1!W$5,tisk!A6,0))</f>
        <v>500000</v>
      </c>
      <c r="N7" s="110">
        <v>0</v>
      </c>
      <c r="O7" s="108" t="str">
        <f ca="1">IF(B7="","",OFFSET(List1!X$5,tisk!A6,0))</f>
        <v>INV</v>
      </c>
      <c r="P7" s="108" t="s">
        <v>1271</v>
      </c>
    </row>
    <row r="8" spans="1:16" ht="96" customHeight="1" x14ac:dyDescent="0.25">
      <c r="A8" s="58"/>
      <c r="B8" s="111"/>
      <c r="C8" s="3" t="str">
        <f ca="1">IF(B7="","",CONCATENATE("Okres ",OFFSET(List1!G$5,tisk!A6,0),"
","Právní forma","
",OFFSET(List1!H$5,tisk!A6,0),"
","IČO ",OFFSET(List1!I$5,tisk!A6,0),"
 ","B.Ú. ",OFFSET(List1!J$5,tisk!A6,0)))</f>
        <v>Okres Přerov
Právní forma
Obec, městská část hlavního města Prahy
IČO 00636169
 B.Ú. xxxxxxxx</v>
      </c>
      <c r="D8" s="5" t="str">
        <f ca="1">IF(B7="","",OFFSET(List1!L$5,tisk!A6,0))</f>
        <v>V rámci stavební akce SO-02 dojde k úpravě sjezdu s vybudováním bezbariérového stání, budou vybudovány nové chodníky, osvětlení, vybudovány zídky a provedena revitalizace okolí bytového domu č.p. 61.</v>
      </c>
      <c r="E8" s="108"/>
      <c r="F8" s="35"/>
      <c r="G8" s="110"/>
      <c r="H8" s="112"/>
      <c r="I8" s="111"/>
      <c r="J8" s="111"/>
      <c r="K8" s="111"/>
      <c r="L8" s="111"/>
      <c r="M8" s="110"/>
      <c r="N8" s="110"/>
      <c r="O8" s="108"/>
      <c r="P8" s="108"/>
    </row>
    <row r="9" spans="1:16" ht="60" x14ac:dyDescent="0.25">
      <c r="A9" s="58">
        <f>ROW()/3-1</f>
        <v>2</v>
      </c>
      <c r="B9" s="111"/>
      <c r="C9" s="3"/>
      <c r="D9" s="5" t="str">
        <f ca="1">IF(B7="","",CONCATENATE("Dotace bude použita na:",OFFSET(List1!M$5,tisk!A6,0)))</f>
        <v>Dotace bude použita na:úpravu sjezdu s vybudováním bezbariérového stání, vybudování chodníků, osvětlení, zídky a revitalizace  okolí domu č.p. 61.</v>
      </c>
      <c r="E9" s="108"/>
      <c r="F9" s="36" t="str">
        <f ca="1">IF(B7="","",OFFSET(List1!P$5,tisk!A6,0))</f>
        <v>12/2021</v>
      </c>
      <c r="G9" s="110"/>
      <c r="H9" s="112"/>
      <c r="I9" s="111"/>
      <c r="J9" s="111"/>
      <c r="K9" s="111"/>
      <c r="L9" s="111"/>
      <c r="M9" s="110"/>
      <c r="N9" s="110"/>
      <c r="O9" s="108"/>
      <c r="P9" s="108"/>
    </row>
    <row r="10" spans="1:16" ht="60" x14ac:dyDescent="0.25">
      <c r="A10" s="58"/>
      <c r="B10" s="111">
        <v>3</v>
      </c>
      <c r="C10" s="3" t="str">
        <f ca="1">IF(B10="","",CONCATENATE(OFFSET(List1!C$5,tisk!A9,0),"
",OFFSET(List1!D$5,tisk!A9,0),"
",OFFSET(List1!E$5,tisk!A9,0),"
",OFFSET(List1!F$5,tisk!A9,0)))</f>
        <v>Obec Bousín
Bousín 47
Bousín
79861</v>
      </c>
      <c r="D10" s="59" t="str">
        <f ca="1">IF(B10="","",OFFSET(List1!K$5,tisk!A9,0))</f>
        <v>Rekonstrukce veřejného osvětlení obce Bousín</v>
      </c>
      <c r="E10" s="108">
        <f ca="1">IF(B10="","",OFFSET(List1!N$5,tisk!A9,0))</f>
        <v>558810.67000000004</v>
      </c>
      <c r="F10" s="36" t="str">
        <f ca="1">IF(B10="","",OFFSET(List1!O$5,tisk!A9,0))</f>
        <v>8/2021</v>
      </c>
      <c r="G10" s="110">
        <f ca="1">IF(B10="","",OFFSET(List1!Q$5,tisk!A9,0))</f>
        <v>200000</v>
      </c>
      <c r="H10" s="112" t="str">
        <f ca="1">IF(B10="","",OFFSET(List1!R$5,tisk!A9,0))</f>
        <v>31.12.2021</v>
      </c>
      <c r="I10" s="111">
        <f ca="1">IF(B10="","",OFFSET(List1!S$5,tisk!A9,0))</f>
        <v>200</v>
      </c>
      <c r="J10" s="111">
        <f ca="1">IF(B10="","",OFFSET(List1!T$5,tisk!A9,0))</f>
        <v>150</v>
      </c>
      <c r="K10" s="111">
        <f ca="1">IF(B10="","",OFFSET(List1!U$5,tisk!A9,0))</f>
        <v>130</v>
      </c>
      <c r="L10" s="111">
        <f ca="1">IF(B10="","",OFFSET(List1!V$5,tisk!A9,0))</f>
        <v>480</v>
      </c>
      <c r="M10" s="110">
        <f ca="1">IF(B10="","",OFFSET(List1!W$5,tisk!A9,0))</f>
        <v>200000</v>
      </c>
      <c r="N10" s="109">
        <v>0</v>
      </c>
      <c r="O10" s="108" t="str">
        <f ca="1">IF(B10="","",OFFSET(List1!X$5,tisk!A9,0))</f>
        <v>INV</v>
      </c>
      <c r="P10" s="108" t="s">
        <v>1271</v>
      </c>
    </row>
    <row r="11" spans="1:16" ht="108" customHeight="1" x14ac:dyDescent="0.25">
      <c r="A11" s="58"/>
      <c r="B11" s="111"/>
      <c r="C11" s="3" t="str">
        <f ca="1">IF(B10="","",CONCATENATE("Okres ",OFFSET(List1!G$5,tisk!A9,0),"
","Právní forma","
",OFFSET(List1!H$5,tisk!A9,0),"
","IČO ",OFFSET(List1!I$5,tisk!A9,0),"
 ","B.Ú. ",OFFSET(List1!J$5,tisk!A9,0)))</f>
        <v>Okres Prostějov
Právní forma
Obec, městská část hlavního města Prahy
IČO 00288047
 B.Ú. xxxxxxxx</v>
      </c>
      <c r="D11" s="5" t="str">
        <f ca="1">IF(B10="","",OFFSET(List1!L$5,tisk!A9,0))</f>
        <v>Firma E. ON. Distribuce, a. s. bude pokládat vedení VN a NN do země. Obec Bousín musí zajistit nové veřejné osvětlení. Současná svítidla jsou zastaralá a jsou osazena neúčinnými zdroji. Sloupy jsou nyní z velké části majetkem distributora energie.</v>
      </c>
      <c r="E11" s="108"/>
      <c r="F11" s="35"/>
      <c r="G11" s="110"/>
      <c r="H11" s="112"/>
      <c r="I11" s="111"/>
      <c r="J11" s="111"/>
      <c r="K11" s="111"/>
      <c r="L11" s="111"/>
      <c r="M11" s="110"/>
      <c r="N11" s="110"/>
      <c r="O11" s="108"/>
      <c r="P11" s="108"/>
    </row>
    <row r="12" spans="1:16" ht="85.15" customHeight="1" x14ac:dyDescent="0.25">
      <c r="A12" s="58">
        <f>ROW()/3-1</f>
        <v>3</v>
      </c>
      <c r="B12" s="111"/>
      <c r="C12" s="3"/>
      <c r="D12" s="5" t="str">
        <f ca="1">IF(B10="","",CONCATENATE("Dotace bude použita na:",OFFSET(List1!M$5,tisk!A9,0)))</f>
        <v>Dotace bude použita na:kabeláže, stožáry, práce montážní plošinou, vybudování zařízení staveniště, dopravu a manipulaci s materiálem, úpravy v zapínací skříni.</v>
      </c>
      <c r="E12" s="108"/>
      <c r="F12" s="36" t="str">
        <f ca="1">IF(B10="","",OFFSET(List1!P$5,tisk!A9,0))</f>
        <v>12/2021</v>
      </c>
      <c r="G12" s="110"/>
      <c r="H12" s="112"/>
      <c r="I12" s="111"/>
      <c r="J12" s="111"/>
      <c r="K12" s="111"/>
      <c r="L12" s="111"/>
      <c r="M12" s="110"/>
      <c r="N12" s="110"/>
      <c r="O12" s="108"/>
      <c r="P12" s="108"/>
    </row>
    <row r="13" spans="1:16" ht="60" x14ac:dyDescent="0.25">
      <c r="B13" s="111">
        <v>4</v>
      </c>
      <c r="C13" s="3" t="str">
        <f ca="1">IF(B13="","",CONCATENATE(OFFSET(List1!C$5,tisk!A12,0),"
",OFFSET(List1!D$5,tisk!A12,0),"
",OFFSET(List1!E$5,tisk!A12,0),"
",OFFSET(List1!F$5,tisk!A12,0)))</f>
        <v>Obec Hlásnice
Hlásnice 28
Hlásnice
78501</v>
      </c>
      <c r="D13" s="59" t="str">
        <f ca="1">IF(B13="","",OFFSET(List1!K$5,tisk!A12,0))</f>
        <v>Chodník a VO v obci Hlásnice - část I.etapy, chodníky sever</v>
      </c>
      <c r="E13" s="108">
        <f ca="1">IF(B13="","",OFFSET(List1!N$5,tisk!A12,0))</f>
        <v>863250</v>
      </c>
      <c r="F13" s="36" t="str">
        <f ca="1">IF(B13="","",OFFSET(List1!O$5,tisk!A12,0))</f>
        <v>1/2021</v>
      </c>
      <c r="G13" s="110">
        <f ca="1">IF(B13="","",OFFSET(List1!Q$5,tisk!A12,0))</f>
        <v>345300</v>
      </c>
      <c r="H13" s="112" t="str">
        <f ca="1">IF(B13="","",OFFSET(List1!R$5,tisk!A12,0))</f>
        <v>31.12.2021</v>
      </c>
      <c r="I13" s="111">
        <f ca="1">IF(B13="","",OFFSET(List1!S$5,tisk!A12,0))</f>
        <v>200</v>
      </c>
      <c r="J13" s="111">
        <f ca="1">IF(B13="","",OFFSET(List1!T$5,tisk!A12,0))</f>
        <v>150</v>
      </c>
      <c r="K13" s="111">
        <f ca="1">IF(B13="","",OFFSET(List1!U$5,tisk!A12,0))</f>
        <v>125</v>
      </c>
      <c r="L13" s="111">
        <f ca="1">IF(B13="","",OFFSET(List1!V$5,tisk!A12,0))</f>
        <v>475</v>
      </c>
      <c r="M13" s="110">
        <f ca="1">IF(B13="","",OFFSET(List1!W$5,tisk!A12,0))</f>
        <v>345300</v>
      </c>
      <c r="N13" s="110">
        <v>0</v>
      </c>
      <c r="O13" s="108" t="str">
        <f ca="1">IF(B13="","",OFFSET(List1!X$5,tisk!A12,0))</f>
        <v>INV</v>
      </c>
      <c r="P13" s="108" t="s">
        <v>1271</v>
      </c>
    </row>
    <row r="14" spans="1:16" ht="90" x14ac:dyDescent="0.25">
      <c r="B14" s="111"/>
      <c r="C14" s="3" t="str">
        <f ca="1">IF(B13="","",CONCATENATE("Okres ",OFFSET(List1!G$5,tisk!A12,0),"
","Právní forma","
",OFFSET(List1!H$5,tisk!A12,0),"
","IČO ",OFFSET(List1!I$5,tisk!A12,0),"
 ","B.Ú. ",OFFSET(List1!J$5,tisk!A12,0)))</f>
        <v>Okres Olomouc
Právní forma
Obec, městská část hlavního města Prahy
IČO 00635294
 B.Ú. xxxxxxxx</v>
      </c>
      <c r="D14" s="5" t="str">
        <f ca="1">IF(B13="","",OFFSET(List1!L$5,tisk!A12,0))</f>
        <v>Cílem akce je realizace 100 m nového chodníku v obci Hlásnice, podél silnice II/445, v rámci I. etapy - chodníky sever a realizace nové části veřejného osvětlení pro celou I. etapu nového chodníku v celkové délce 320 m.</v>
      </c>
      <c r="E14" s="108"/>
      <c r="F14" s="35"/>
      <c r="G14" s="110"/>
      <c r="H14" s="112"/>
      <c r="I14" s="111"/>
      <c r="J14" s="111"/>
      <c r="K14" s="111"/>
      <c r="L14" s="111"/>
      <c r="M14" s="110"/>
      <c r="N14" s="110"/>
      <c r="O14" s="108"/>
      <c r="P14" s="108"/>
    </row>
    <row r="15" spans="1:16" ht="79.900000000000006" customHeight="1" x14ac:dyDescent="0.25">
      <c r="A15" s="39">
        <f>ROW()/3-1</f>
        <v>4</v>
      </c>
      <c r="B15" s="111"/>
      <c r="C15" s="3"/>
      <c r="D15" s="5" t="str">
        <f ca="1">IF(B13="","",CONCATENATE("Dotace bude použita na:",OFFSET(List1!M$5,tisk!A12,0)))</f>
        <v>Dotace bude použita na:nový chodník podél silnice II/445 v délce 100 m a nové veřejné osvětlení pro nasvícení chodníku a silnice v délce 320 m s 9 novými sloupy a svítidly.</v>
      </c>
      <c r="E15" s="108"/>
      <c r="F15" s="36" t="str">
        <f ca="1">IF(B13="","",OFFSET(List1!P$5,tisk!A12,0))</f>
        <v>12/2021</v>
      </c>
      <c r="G15" s="110"/>
      <c r="H15" s="112"/>
      <c r="I15" s="111"/>
      <c r="J15" s="111"/>
      <c r="K15" s="111"/>
      <c r="L15" s="111"/>
      <c r="M15" s="110"/>
      <c r="N15" s="110"/>
      <c r="O15" s="108"/>
      <c r="P15" s="108"/>
    </row>
    <row r="16" spans="1:16" ht="60" x14ac:dyDescent="0.25">
      <c r="B16" s="111">
        <v>5</v>
      </c>
      <c r="C16" s="3" t="str">
        <f ca="1">IF(B16="","",CONCATENATE(OFFSET(List1!C$5,tisk!A15,0),"
",OFFSET(List1!D$5,tisk!A15,0),"
",OFFSET(List1!E$5,tisk!A15,0),"
",OFFSET(List1!F$5,tisk!A15,0)))</f>
        <v>Obec Polomí
Polomí 20
Polomí
79855</v>
      </c>
      <c r="D16" s="59" t="str">
        <f ca="1">IF(B16="","",OFFSET(List1!K$5,tisk!A15,0))</f>
        <v>Obnova multifunkčního domu v obci Polomí</v>
      </c>
      <c r="E16" s="108">
        <f ca="1">IF(B16="","",OFFSET(List1!N$5,tisk!A15,0))</f>
        <v>2950000</v>
      </c>
      <c r="F16" s="36" t="str">
        <f ca="1">IF(B16="","",OFFSET(List1!O$5,tisk!A15,0))</f>
        <v>1/2021</v>
      </c>
      <c r="G16" s="110">
        <f ca="1">IF(B16="","",OFFSET(List1!Q$5,tisk!A15,0))</f>
        <v>500000</v>
      </c>
      <c r="H16" s="112" t="str">
        <f ca="1">IF(B16="","",OFFSET(List1!R$5,tisk!A15,0))</f>
        <v>31.12.2021</v>
      </c>
      <c r="I16" s="111">
        <f ca="1">IF(B16="","",OFFSET(List1!S$5,tisk!A15,0))</f>
        <v>150</v>
      </c>
      <c r="J16" s="111">
        <f ca="1">IF(B16="","",OFFSET(List1!T$5,tisk!A15,0))</f>
        <v>155</v>
      </c>
      <c r="K16" s="111">
        <f ca="1">IF(B16="","",OFFSET(List1!U$5,tisk!A15,0))</f>
        <v>150</v>
      </c>
      <c r="L16" s="111">
        <f ca="1">IF(B16="","",OFFSET(List1!V$5,tisk!A15,0))</f>
        <v>455</v>
      </c>
      <c r="M16" s="110">
        <f ca="1">IF(B16="","",OFFSET(List1!W$5,tisk!A15,0))</f>
        <v>500000</v>
      </c>
      <c r="N16" s="109">
        <v>0</v>
      </c>
      <c r="O16" s="108" t="str">
        <f ca="1">IF(B16="","",OFFSET(List1!X$5,tisk!A15,0))</f>
        <v>INV</v>
      </c>
      <c r="P16" s="108" t="s">
        <v>1271</v>
      </c>
    </row>
    <row r="17" spans="1:16" ht="99.75" customHeight="1" x14ac:dyDescent="0.25">
      <c r="B17" s="111"/>
      <c r="C17" s="3" t="str">
        <f ca="1">IF(B16="","",CONCATENATE("Okres ",OFFSET(List1!G$5,tisk!A15,0),"
","Právní forma","
",OFFSET(List1!H$5,tisk!A15,0),"
","IČO ",OFFSET(List1!I$5,tisk!A15,0),"
 ","B.Ú. ",OFFSET(List1!J$5,tisk!A15,0)))</f>
        <v>Okres Prostějov
Právní forma
Obec, městská část hlavního města Prahy
IČO 00600059
 B.Ú. xxxxxxxx</v>
      </c>
      <c r="D17" s="5" t="str">
        <f ca="1">IF(B16="","",OFFSET(List1!L$5,tisk!A15,0))</f>
        <v>Obnova multifunkčního domu v obci Polomí - stavební práce</v>
      </c>
      <c r="E17" s="108"/>
      <c r="F17" s="35"/>
      <c r="G17" s="110"/>
      <c r="H17" s="112"/>
      <c r="I17" s="111"/>
      <c r="J17" s="111"/>
      <c r="K17" s="111"/>
      <c r="L17" s="111"/>
      <c r="M17" s="110"/>
      <c r="N17" s="110"/>
      <c r="O17" s="108"/>
      <c r="P17" s="108"/>
    </row>
    <row r="18" spans="1:16" ht="45" x14ac:dyDescent="0.25">
      <c r="A18" s="39">
        <f>ROW()/3-1</f>
        <v>5</v>
      </c>
      <c r="B18" s="111"/>
      <c r="C18" s="3"/>
      <c r="D18" s="5" t="str">
        <f ca="1">IF(B16="","",CONCATENATE("Dotace bude použita na:",OFFSET(List1!M$5,tisk!A15,0)))</f>
        <v>Dotace bude použita na:stavební práce a dodávky spojené s obnovou multifunkčního domu v obci Polomí.</v>
      </c>
      <c r="E18" s="108"/>
      <c r="F18" s="36" t="str">
        <f ca="1">IF(B16="","",OFFSET(List1!P$5,tisk!A15,0))</f>
        <v>12/2021</v>
      </c>
      <c r="G18" s="110"/>
      <c r="H18" s="112"/>
      <c r="I18" s="111"/>
      <c r="J18" s="111"/>
      <c r="K18" s="111"/>
      <c r="L18" s="111"/>
      <c r="M18" s="110"/>
      <c r="N18" s="110"/>
      <c r="O18" s="108"/>
      <c r="P18" s="108"/>
    </row>
    <row r="19" spans="1:16" s="2" customFormat="1" ht="60" x14ac:dyDescent="0.25">
      <c r="A19" s="39"/>
      <c r="B19" s="111">
        <v>6</v>
      </c>
      <c r="C19" s="3" t="str">
        <f ca="1">IF(B22="","",CONCATENATE(OFFSET(List1!C$5,tisk!A21,0),"
",OFFSET(List1!D$5,tisk!A21,0),"
",OFFSET(List1!E$5,tisk!A21,0),"
",OFFSET(List1!F$5,tisk!A21,0)))</f>
        <v>Obec Jakubovice
Jakubovice 25
Jakubovice
78991</v>
      </c>
      <c r="D19" s="59" t="str">
        <f ca="1">IF(B22="","",OFFSET(List1!K$5,tisk!A21,0))</f>
        <v>Rekonstrukce budovy KD Jakubovice</v>
      </c>
      <c r="E19" s="108">
        <f ca="1">IF(B22="","",OFFSET(List1!N$5,tisk!A21,0))</f>
        <v>740000</v>
      </c>
      <c r="F19" s="36" t="str">
        <f ca="1">IF(B22="","",OFFSET(List1!O$5,tisk!A21,0))</f>
        <v>1/2021</v>
      </c>
      <c r="G19" s="110">
        <f ca="1">IF(B22="","",OFFSET(List1!Q$5,tisk!A21,0))</f>
        <v>296000</v>
      </c>
      <c r="H19" s="112" t="str">
        <f ca="1">IF(B22="","",OFFSET(List1!R$5,tisk!A21,0))</f>
        <v>31.12.2021</v>
      </c>
      <c r="I19" s="111">
        <f ca="1">IF(B22="","",OFFSET(List1!S$5,tisk!A21,0))</f>
        <v>150</v>
      </c>
      <c r="J19" s="111">
        <f ca="1">IF(B22="","",OFFSET(List1!T$5,tisk!A21,0))</f>
        <v>150</v>
      </c>
      <c r="K19" s="111">
        <f ca="1">IF(B22="","",OFFSET(List1!U$5,tisk!A21,0))</f>
        <v>150</v>
      </c>
      <c r="L19" s="111">
        <f ca="1">IF(B22="","",OFFSET(List1!V$5,tisk!A21,0))</f>
        <v>450</v>
      </c>
      <c r="M19" s="110">
        <f ca="1">IF(B22="","",OFFSET(List1!W$5,tisk!A21,0))</f>
        <v>296000</v>
      </c>
      <c r="N19" s="109">
        <v>0</v>
      </c>
      <c r="O19" s="108" t="str">
        <f ca="1">IF(B22="","",OFFSET(List1!X$5,tisk!A21,0))</f>
        <v>NEINV</v>
      </c>
      <c r="P19" s="108" t="s">
        <v>1271</v>
      </c>
    </row>
    <row r="20" spans="1:16" s="2" customFormat="1" ht="95.25" customHeight="1" x14ac:dyDescent="0.25">
      <c r="A20" s="39"/>
      <c r="B20" s="111"/>
      <c r="C20" s="3" t="str">
        <f ca="1">IF(B22="","",CONCATENATE("Okres ",OFFSET(List1!G$5,tisk!A21,0),"
","Právní forma","
",OFFSET(List1!H$5,tisk!A21,0),"
","IČO ",OFFSET(List1!I$5,tisk!A21,0),"
 ","B.Ú. ",OFFSET(List1!J$5,tisk!A21,0)))</f>
        <v>Okres Šumperk
Právní forma
Obec, městská část hlavního města Prahy
IČO 00635979
 B.Ú. xxxxxxxx</v>
      </c>
      <c r="D20" s="5" t="str">
        <f ca="1">IF(B22="","",OFFSET(List1!L$5,tisk!A21,0))</f>
        <v>Předmětem žádosti je rekonstrukce  interiéru kulturního domu v Jakubovicích – konkrétně kompletní výměna podlahy (parket) na sále kulturního domu a dále interiérové zateplení prostoru přísálí, který na sál navazuje.</v>
      </c>
      <c r="E20" s="108"/>
      <c r="F20" s="35"/>
      <c r="G20" s="110"/>
      <c r="H20" s="112"/>
      <c r="I20" s="111"/>
      <c r="J20" s="111"/>
      <c r="K20" s="111"/>
      <c r="L20" s="111"/>
      <c r="M20" s="110"/>
      <c r="N20" s="110"/>
      <c r="O20" s="108"/>
      <c r="P20" s="108"/>
    </row>
    <row r="21" spans="1:16" s="2" customFormat="1" ht="75" x14ac:dyDescent="0.25">
      <c r="A21" s="39">
        <f>ROW()/3-1</f>
        <v>6</v>
      </c>
      <c r="B21" s="111"/>
      <c r="C21" s="3"/>
      <c r="D21" s="5" t="str">
        <f ca="1">IF(B22="","",CONCATENATE("Dotace bude použita na:",OFFSET(List1!M$5,tisk!A21,0)))</f>
        <v>Dotace bude použita na:stavební úpravy interiéru KD -  kompletní výměna podlahy (parket) na sále kulturního domu a dále interiérové zateplení prostoru přísálí.</v>
      </c>
      <c r="E21" s="108"/>
      <c r="F21" s="36" t="str">
        <f ca="1">IF(B22="","",OFFSET(List1!P$5,tisk!A21,0))</f>
        <v>12/2021</v>
      </c>
      <c r="G21" s="110"/>
      <c r="H21" s="112"/>
      <c r="I21" s="111"/>
      <c r="J21" s="111"/>
      <c r="K21" s="111"/>
      <c r="L21" s="111"/>
      <c r="M21" s="110"/>
      <c r="N21" s="110"/>
      <c r="O21" s="108"/>
      <c r="P21" s="108"/>
    </row>
    <row r="22" spans="1:16" s="2" customFormat="1" ht="60" x14ac:dyDescent="0.25">
      <c r="A22" s="39"/>
      <c r="B22" s="111">
        <v>7</v>
      </c>
      <c r="C22" s="3" t="str">
        <f ca="1">IF(B25="","",CONCATENATE(OFFSET(List1!C$5,tisk!A24,0),"
",OFFSET(List1!D$5,tisk!A24,0),"
",OFFSET(List1!E$5,tisk!A24,0),"
",OFFSET(List1!F$5,tisk!A24,0)))</f>
        <v>Městys Tištín
Tištín 37
Tištín
79829</v>
      </c>
      <c r="D22" s="59" t="str">
        <f ca="1">IF(B25="","",OFFSET(List1!K$5,tisk!A24,0))</f>
        <v>Rekonstrukce VO - Tištín, směr Těšice a ke hřbitovu</v>
      </c>
      <c r="E22" s="108">
        <f ca="1">IF(B25="","",OFFSET(List1!N$5,tisk!A24,0))</f>
        <v>1500000</v>
      </c>
      <c r="F22" s="36" t="str">
        <f ca="1">IF(B25="","",OFFSET(List1!O$5,tisk!A24,0))</f>
        <v>1/2021</v>
      </c>
      <c r="G22" s="110">
        <f ca="1">IF(B25="","",OFFSET(List1!Q$5,tisk!A24,0))</f>
        <v>500000</v>
      </c>
      <c r="H22" s="112" t="str">
        <f ca="1">IF(B25="","",OFFSET(List1!R$5,tisk!A24,0))</f>
        <v>31.12.2021</v>
      </c>
      <c r="I22" s="111">
        <f ca="1">IF(B25="","",OFFSET(List1!S$5,tisk!A24,0))</f>
        <v>130</v>
      </c>
      <c r="J22" s="111">
        <f ca="1">IF(B25="","",OFFSET(List1!T$5,tisk!A24,0))</f>
        <v>140</v>
      </c>
      <c r="K22" s="111">
        <f ca="1">IF(B25="","",OFFSET(List1!U$5,tisk!A24,0))</f>
        <v>175</v>
      </c>
      <c r="L22" s="111">
        <f ca="1">IF(B25="","",OFFSET(List1!V$5,tisk!A24,0))</f>
        <v>445</v>
      </c>
      <c r="M22" s="110">
        <f ca="1">IF(B25="","",OFFSET(List1!W$5,tisk!A24,0))</f>
        <v>500000</v>
      </c>
      <c r="N22" s="110">
        <v>0</v>
      </c>
      <c r="O22" s="108" t="str">
        <f ca="1">IF(B25="","",OFFSET(List1!X$5,tisk!A24,0))</f>
        <v>INV</v>
      </c>
      <c r="P22" s="108" t="s">
        <v>1271</v>
      </c>
    </row>
    <row r="23" spans="1:16" s="2" customFormat="1" ht="105" x14ac:dyDescent="0.25">
      <c r="A23" s="39"/>
      <c r="B23" s="111"/>
      <c r="C23" s="3" t="str">
        <f ca="1">IF(B25="","",CONCATENATE("Okres ",OFFSET(List1!G$5,tisk!A24,0),"
","Právní forma","
",OFFSET(List1!H$5,tisk!A24,0),"
","IČO ",OFFSET(List1!I$5,tisk!A24,0),"
 ","B.Ú. ",OFFSET(List1!J$5,tisk!A24,0)))</f>
        <v>Okres Prostějov
Právní forma
Obec, městská část hlavního města Prahy
IČO 00288853
 B.Ú. xxxxxxxx</v>
      </c>
      <c r="D23" s="5" t="str">
        <f ca="1">IF(B25="","",OFFSET(List1!L$5,tisk!A24,0))</f>
        <v>Předmětem projektu je modernizace veřejného osvětlení v Tištíně, spočívající ve vybudování nových podzemních kabelových rozvodů  veřejného osvětlení spolu s osazením nových sloupů se svítidly se sníženou spotřebou elektrické energie.</v>
      </c>
      <c r="E23" s="108"/>
      <c r="F23" s="35"/>
      <c r="G23" s="110"/>
      <c r="H23" s="112"/>
      <c r="I23" s="111"/>
      <c r="J23" s="111"/>
      <c r="K23" s="111"/>
      <c r="L23" s="111"/>
      <c r="M23" s="110"/>
      <c r="N23" s="110"/>
      <c r="O23" s="108"/>
      <c r="P23" s="108"/>
    </row>
    <row r="24" spans="1:16" s="2" customFormat="1" ht="60" x14ac:dyDescent="0.25">
      <c r="A24" s="39">
        <f>ROW()/3-1</f>
        <v>7</v>
      </c>
      <c r="B24" s="111"/>
      <c r="C24" s="3"/>
      <c r="D24" s="5" t="str">
        <f ca="1">IF(B25="","",CONCATENATE("Dotace bude použita na:",OFFSET(List1!M$5,tisk!A24,0)))</f>
        <v>Dotace bude použita na:kompletní výdaje na rekonstrukci veřejného osvětlení v Tištíně v částech obce k Těšicím a ke hřbitovu dle SOD.</v>
      </c>
      <c r="E24" s="108"/>
      <c r="F24" s="36" t="str">
        <f ca="1">IF(B25="","",OFFSET(List1!P$5,tisk!A24,0))</f>
        <v>11/2021</v>
      </c>
      <c r="G24" s="110"/>
      <c r="H24" s="112"/>
      <c r="I24" s="111"/>
      <c r="J24" s="111"/>
      <c r="K24" s="111"/>
      <c r="L24" s="111"/>
      <c r="M24" s="110"/>
      <c r="N24" s="110"/>
      <c r="O24" s="108"/>
      <c r="P24" s="108"/>
    </row>
    <row r="25" spans="1:16" s="2" customFormat="1" ht="60" x14ac:dyDescent="0.25">
      <c r="A25" s="39"/>
      <c r="B25" s="111">
        <v>8</v>
      </c>
      <c r="C25" s="3" t="str">
        <f ca="1">IF(B28="","",CONCATENATE(OFFSET(List1!C$5,tisk!A27,0),"
",OFFSET(List1!D$5,tisk!A27,0),"
",OFFSET(List1!E$5,tisk!A27,0),"
",OFFSET(List1!F$5,tisk!A27,0)))</f>
        <v>Obec Stražisko
Stražisko 1
Stražisko
79844</v>
      </c>
      <c r="D25" s="59" t="str">
        <f ca="1">IF(B28="","",OFFSET(List1!K$5,tisk!A27,0))</f>
        <v>Rozšíření VO v obci Stražisko</v>
      </c>
      <c r="E25" s="108">
        <f ca="1">IF(B28="","",OFFSET(List1!N$5,tisk!A27,0))</f>
        <v>550000</v>
      </c>
      <c r="F25" s="36" t="str">
        <f ca="1">IF(B28="","",OFFSET(List1!O$5,tisk!A27,0))</f>
        <v>1/2021</v>
      </c>
      <c r="G25" s="110">
        <f ca="1">IF(B28="","",OFFSET(List1!Q$5,tisk!A27,0))</f>
        <v>220000</v>
      </c>
      <c r="H25" s="112" t="str">
        <f ca="1">IF(B28="","",OFFSET(List1!R$5,tisk!A27,0))</f>
        <v>31.12.2021</v>
      </c>
      <c r="I25" s="111">
        <f ca="1">IF(B28="","",OFFSET(List1!S$5,tisk!A27,0))</f>
        <v>160</v>
      </c>
      <c r="J25" s="111">
        <f ca="1">IF(B28="","",OFFSET(List1!T$5,tisk!A27,0))</f>
        <v>130</v>
      </c>
      <c r="K25" s="111">
        <f ca="1">IF(B28="","",OFFSET(List1!U$5,tisk!A27,0))</f>
        <v>150</v>
      </c>
      <c r="L25" s="111">
        <f ca="1">IF(B28="","",OFFSET(List1!V$5,tisk!A27,0))</f>
        <v>440</v>
      </c>
      <c r="M25" s="110">
        <f ca="1">IF(B28="","",OFFSET(List1!W$5,tisk!A27,0))</f>
        <v>220000</v>
      </c>
      <c r="N25" s="109">
        <v>0</v>
      </c>
      <c r="O25" s="108" t="str">
        <f ca="1">IF(B28="","",OFFSET(List1!X$5,tisk!A27,0))</f>
        <v>INV</v>
      </c>
      <c r="P25" s="108" t="s">
        <v>1271</v>
      </c>
    </row>
    <row r="26" spans="1:16" s="2" customFormat="1" ht="112.9" customHeight="1" x14ac:dyDescent="0.25">
      <c r="A26" s="39"/>
      <c r="B26" s="111"/>
      <c r="C26" s="3" t="str">
        <f ca="1">IF(B28="","",CONCATENATE("Okres ",OFFSET(List1!G$5,tisk!A27,0),"
","Právní forma","
",OFFSET(List1!H$5,tisk!A27,0),"
","IČO ",OFFSET(List1!I$5,tisk!A27,0),"
 ","B.Ú. ",OFFSET(List1!J$5,tisk!A27,0)))</f>
        <v>Okres Prostějov
Právní forma
Obec, městská část hlavního města Prahy
IČO 00288829
 B.Ú. xxxxxxxx</v>
      </c>
      <c r="D26" s="5" t="str">
        <f ca="1">IF(B28="","",OFFSET(List1!L$5,tisk!A27,0))</f>
        <v>Rozšíření soustavy veřejného osvětlení v obci Stražisko, kde se nachází novostavby RD. Cílem projektu je postupné dobudování infrastruktury k nové zástavbě a zvýšení bezpečnosti občanů.</v>
      </c>
      <c r="E26" s="108"/>
      <c r="F26" s="35"/>
      <c r="G26" s="110"/>
      <c r="H26" s="112"/>
      <c r="I26" s="111"/>
      <c r="J26" s="111"/>
      <c r="K26" s="111"/>
      <c r="L26" s="111"/>
      <c r="M26" s="110"/>
      <c r="N26" s="110"/>
      <c r="O26" s="108"/>
      <c r="P26" s="108"/>
    </row>
    <row r="27" spans="1:16" s="2" customFormat="1" ht="60" x14ac:dyDescent="0.25">
      <c r="A27" s="39">
        <f>ROW()/3-1</f>
        <v>8</v>
      </c>
      <c r="B27" s="111"/>
      <c r="C27" s="3"/>
      <c r="D27" s="5" t="str">
        <f ca="1">IF(B28="","",CONCATENATE("Dotace bude použita na:",OFFSET(List1!M$5,tisk!A27,0)))</f>
        <v>Dotace bude použita na:práce a dodávky HSV, PSV, M-elektromontáže, zemní práce, revize, HZS-hodinové zúčtovací sazby.</v>
      </c>
      <c r="E27" s="108"/>
      <c r="F27" s="36" t="str">
        <f ca="1">IF(B28="","",OFFSET(List1!P$5,tisk!A27,0))</f>
        <v>12/2021</v>
      </c>
      <c r="G27" s="110"/>
      <c r="H27" s="112"/>
      <c r="I27" s="111"/>
      <c r="J27" s="111"/>
      <c r="K27" s="111"/>
      <c r="L27" s="111"/>
      <c r="M27" s="110"/>
      <c r="N27" s="110"/>
      <c r="O27" s="108"/>
      <c r="P27" s="108"/>
    </row>
    <row r="28" spans="1:16" s="2" customFormat="1" ht="60" x14ac:dyDescent="0.25">
      <c r="A28" s="39"/>
      <c r="B28" s="111">
        <v>9</v>
      </c>
      <c r="C28" s="3" t="str">
        <f ca="1">IF(B31="","",CONCATENATE(OFFSET(List1!C$5,tisk!A30,0),"
",OFFSET(List1!D$5,tisk!A30,0),"
",OFFSET(List1!E$5,tisk!A30,0),"
",OFFSET(List1!F$5,tisk!A30,0)))</f>
        <v>Obec Horní Újezd
Horní Újezd 83
Horní Újezd
75353</v>
      </c>
      <c r="D28" s="59" t="str">
        <f ca="1">IF(B31="","",OFFSET(List1!K$5,tisk!A30,0))</f>
        <v>Horní Újezd - Infrastruktura pro rodinné domy - realizace SO 03 Chodník a SO 04 Veřejné osvětlení</v>
      </c>
      <c r="E28" s="108">
        <f ca="1">IF(B31="","",OFFSET(List1!N$5,tisk!A30,0))</f>
        <v>1189568</v>
      </c>
      <c r="F28" s="36" t="str">
        <f ca="1">IF(B31="","",OFFSET(List1!O$5,tisk!A30,0))</f>
        <v>1/2021</v>
      </c>
      <c r="G28" s="110">
        <f ca="1">IF(B31="","",OFFSET(List1!Q$5,tisk!A30,0))</f>
        <v>475827</v>
      </c>
      <c r="H28" s="112" t="str">
        <f ca="1">IF(B31="","",OFFSET(List1!R$5,tisk!A30,0))</f>
        <v>31.12.2021</v>
      </c>
      <c r="I28" s="111">
        <f ca="1">IF(B31="","",OFFSET(List1!S$5,tisk!A30,0))</f>
        <v>130</v>
      </c>
      <c r="J28" s="111">
        <f ca="1">IF(B31="","",OFFSET(List1!T$5,tisk!A30,0))</f>
        <v>155</v>
      </c>
      <c r="K28" s="111">
        <f ca="1">IF(B31="","",OFFSET(List1!U$5,tisk!A30,0))</f>
        <v>155</v>
      </c>
      <c r="L28" s="111">
        <f ca="1">IF(B31="","",OFFSET(List1!V$5,tisk!A30,0))</f>
        <v>440</v>
      </c>
      <c r="M28" s="110">
        <f ca="1">IF(B31="","",OFFSET(List1!W$5,tisk!A30,0))</f>
        <v>475827</v>
      </c>
      <c r="N28" s="110">
        <v>0</v>
      </c>
      <c r="O28" s="108" t="str">
        <f ca="1">IF(B31="","",OFFSET(List1!X$5,tisk!A30,0))</f>
        <v>INV</v>
      </c>
      <c r="P28" s="108" t="s">
        <v>1271</v>
      </c>
    </row>
    <row r="29" spans="1:16" s="2" customFormat="1" ht="90" x14ac:dyDescent="0.25">
      <c r="A29" s="39"/>
      <c r="B29" s="111"/>
      <c r="C29" s="3" t="str">
        <f ca="1">IF(B31="","",CONCATENATE("Okres ",OFFSET(List1!G$5,tisk!A30,0),"
","Právní forma","
",OFFSET(List1!H$5,tisk!A30,0),"
","IČO ",OFFSET(List1!I$5,tisk!A30,0),"
 ","B.Ú. ",OFFSET(List1!J$5,tisk!A30,0)))</f>
        <v>Okres Přerov
Právní forma
Obec, městská část hlavního města Prahy
IČO 00636274
 B.Ú. xxxxxxxx</v>
      </c>
      <c r="D29" s="5" t="str">
        <f ca="1">IF(B31="","",OFFSET(List1!L$5,tisk!A30,0))</f>
        <v>Cílem projektu je budování infrastruktury obecního majetku - chodníku a veřejného osvětlení v obci Horní Újezd.</v>
      </c>
      <c r="E29" s="108"/>
      <c r="F29" s="35"/>
      <c r="G29" s="110"/>
      <c r="H29" s="112"/>
      <c r="I29" s="111"/>
      <c r="J29" s="111"/>
      <c r="K29" s="111"/>
      <c r="L29" s="111"/>
      <c r="M29" s="110"/>
      <c r="N29" s="110"/>
      <c r="O29" s="108"/>
      <c r="P29" s="108"/>
    </row>
    <row r="30" spans="1:16" s="2" customFormat="1" ht="75" x14ac:dyDescent="0.25">
      <c r="A30" s="39">
        <f>ROW()/3-1</f>
        <v>9</v>
      </c>
      <c r="B30" s="111"/>
      <c r="C30" s="3"/>
      <c r="D30" s="5" t="str">
        <f ca="1">IF(B31="","",CONCATENATE("Dotace bude použita na:",OFFSET(List1!M$5,tisk!A30,0)))</f>
        <v>Dotace bude použita na:na nákup materiálu a stavební práce vyplývající z vybudování chodníku a veřejného osvětlení včetně všech uznatelných nákladů s vybudováním souvisejících.</v>
      </c>
      <c r="E30" s="108"/>
      <c r="F30" s="36" t="str">
        <f ca="1">IF(B31="","",OFFSET(List1!P$5,tisk!A30,0))</f>
        <v>12/2021</v>
      </c>
      <c r="G30" s="110"/>
      <c r="H30" s="112"/>
      <c r="I30" s="111"/>
      <c r="J30" s="111"/>
      <c r="K30" s="111"/>
      <c r="L30" s="111"/>
      <c r="M30" s="110"/>
      <c r="N30" s="110"/>
      <c r="O30" s="108"/>
      <c r="P30" s="108"/>
    </row>
    <row r="31" spans="1:16" s="2" customFormat="1" ht="60" x14ac:dyDescent="0.25">
      <c r="A31" s="39"/>
      <c r="B31" s="111">
        <v>10</v>
      </c>
      <c r="C31" s="3" t="str">
        <f ca="1">IF(B34="","",CONCATENATE(OFFSET(List1!C$5,tisk!A33,0),"
",OFFSET(List1!D$5,tisk!A33,0),"
",OFFSET(List1!E$5,tisk!A33,0),"
",OFFSET(List1!F$5,tisk!A33,0)))</f>
        <v>Obec Hynčina
Hynčina 125
Hynčina
78901</v>
      </c>
      <c r="D31" s="59" t="str">
        <f ca="1">IF(B34="","",OFFSET(List1!K$5,tisk!A33,0))</f>
        <v>Oprava přístupového chodníku k OU</v>
      </c>
      <c r="E31" s="108">
        <f ca="1">IF(B34="","",OFFSET(List1!N$5,tisk!A33,0))</f>
        <v>565441</v>
      </c>
      <c r="F31" s="36" t="str">
        <f ca="1">IF(B34="","",OFFSET(List1!O$5,tisk!A33,0))</f>
        <v>4/2021</v>
      </c>
      <c r="G31" s="110">
        <f ca="1">IF(B34="","",OFFSET(List1!Q$5,tisk!A33,0))</f>
        <v>226176</v>
      </c>
      <c r="H31" s="112" t="str">
        <f ca="1">IF(B34="","",OFFSET(List1!R$5,tisk!A33,0))</f>
        <v>31.12.2021</v>
      </c>
      <c r="I31" s="111">
        <f ca="1">IF(B34="","",OFFSET(List1!S$5,tisk!A33,0))</f>
        <v>200</v>
      </c>
      <c r="J31" s="111">
        <f ca="1">IF(B34="","",OFFSET(List1!T$5,tisk!A33,0))</f>
        <v>120</v>
      </c>
      <c r="K31" s="111">
        <f ca="1">IF(B34="","",OFFSET(List1!U$5,tisk!A33,0))</f>
        <v>115</v>
      </c>
      <c r="L31" s="111">
        <f ca="1">IF(B34="","",OFFSET(List1!V$5,tisk!A33,0))</f>
        <v>435</v>
      </c>
      <c r="M31" s="110">
        <f ca="1">IF(B34="","",OFFSET(List1!W$5,tisk!A33,0))</f>
        <v>226176</v>
      </c>
      <c r="N31" s="109">
        <v>0</v>
      </c>
      <c r="O31" s="108" t="str">
        <f ca="1">IF(B34="","",OFFSET(List1!X$5,tisk!A33,0))</f>
        <v>NEINV</v>
      </c>
      <c r="P31" s="108" t="s">
        <v>1271</v>
      </c>
    </row>
    <row r="32" spans="1:16" s="2" customFormat="1" ht="90.75" customHeight="1" x14ac:dyDescent="0.25">
      <c r="A32" s="39"/>
      <c r="B32" s="111"/>
      <c r="C32" s="3" t="str">
        <f ca="1">IF(B34="","",CONCATENATE("Okres ",OFFSET(List1!G$5,tisk!A33,0),"
","Právní forma","
",OFFSET(List1!H$5,tisk!A33,0),"
","IČO ",OFFSET(List1!I$5,tisk!A33,0),"
 ","B.Ú. ",OFFSET(List1!J$5,tisk!A33,0)))</f>
        <v>Okres Šumperk
Právní forma
Obec, městská část hlavního města Prahy
IČO 00302643
 B.Ú. xxxxxxxx</v>
      </c>
      <c r="D32" s="5" t="str">
        <f ca="1">IF(B34="","",OFFSET(List1!L$5,tisk!A33,0))</f>
        <v>Chodník slouží jako přístup k budově OÚ od komunikace III. třídy a parkoviště. Je zchátralý a jeho použití v současné době je zdraví nebezpečné. Nášlapy a podesty se rozpadávají, drolí se, jsou vratké. Opravou zajistíme bezpečný přístup k OÚ.</v>
      </c>
      <c r="E32" s="108"/>
      <c r="F32" s="35"/>
      <c r="G32" s="110"/>
      <c r="H32" s="112"/>
      <c r="I32" s="111"/>
      <c r="J32" s="111"/>
      <c r="K32" s="111"/>
      <c r="L32" s="111"/>
      <c r="M32" s="110"/>
      <c r="N32" s="110"/>
      <c r="O32" s="108"/>
      <c r="P32" s="108"/>
    </row>
    <row r="33" spans="1:16" s="2" customFormat="1" ht="45" x14ac:dyDescent="0.25">
      <c r="A33" s="39">
        <f>ROW()/3-1</f>
        <v>10</v>
      </c>
      <c r="B33" s="111"/>
      <c r="C33" s="3"/>
      <c r="D33" s="5" t="str">
        <f ca="1">IF(B34="","",CONCATENATE("Dotace bude použita na:",OFFSET(List1!M$5,tisk!A33,0)))</f>
        <v>Dotace bude použita na:veškeré práce související s  opravou  stávajícího chodníku dle rozpočtu.</v>
      </c>
      <c r="E33" s="108"/>
      <c r="F33" s="36" t="str">
        <f ca="1">IF(B34="","",OFFSET(List1!P$5,tisk!A33,0))</f>
        <v>12/2021</v>
      </c>
      <c r="G33" s="110"/>
      <c r="H33" s="112"/>
      <c r="I33" s="111"/>
      <c r="J33" s="111"/>
      <c r="K33" s="111"/>
      <c r="L33" s="111"/>
      <c r="M33" s="110"/>
      <c r="N33" s="110"/>
      <c r="O33" s="108"/>
      <c r="P33" s="108"/>
    </row>
    <row r="34" spans="1:16" s="2" customFormat="1" ht="60" x14ac:dyDescent="0.25">
      <c r="A34" s="39"/>
      <c r="B34" s="111">
        <v>11</v>
      </c>
      <c r="C34" s="3" t="str">
        <f ca="1">IF(B37="","",CONCATENATE(OFFSET(List1!C$5,tisk!A36,0),"
",OFFSET(List1!D$5,tisk!A36,0),"
",OFFSET(List1!E$5,tisk!A36,0),"
",OFFSET(List1!F$5,tisk!A36,0)))</f>
        <v>Obec Krchleby
Krchleby 80
Krchleby
78901</v>
      </c>
      <c r="D34" s="59" t="str">
        <f ca="1">IF(B37="","",OFFSET(List1!K$5,tisk!A36,0))</f>
        <v>Oprava budovy prodejny smíšeného zboží a zastřešení schodů</v>
      </c>
      <c r="E34" s="108">
        <f ca="1">IF(B37="","",OFFSET(List1!N$5,tisk!A36,0))</f>
        <v>323000</v>
      </c>
      <c r="F34" s="36" t="str">
        <f ca="1">IF(B37="","",OFFSET(List1!O$5,tisk!A36,0))</f>
        <v>4/2021</v>
      </c>
      <c r="G34" s="110">
        <f ca="1">IF(B37="","",OFFSET(List1!Q$5,tisk!A36,0))</f>
        <v>129200</v>
      </c>
      <c r="H34" s="112" t="str">
        <f ca="1">IF(B37="","",OFFSET(List1!R$5,tisk!A36,0))</f>
        <v>31.12.2021</v>
      </c>
      <c r="I34" s="111">
        <f ca="1">IF(B37="","",OFFSET(List1!S$5,tisk!A36,0))</f>
        <v>150</v>
      </c>
      <c r="J34" s="111">
        <f ca="1">IF(B37="","",OFFSET(List1!T$5,tisk!A36,0))</f>
        <v>130</v>
      </c>
      <c r="K34" s="111">
        <f ca="1">IF(B37="","",OFFSET(List1!U$5,tisk!A36,0))</f>
        <v>150</v>
      </c>
      <c r="L34" s="111">
        <f ca="1">IF(B37="","",OFFSET(List1!V$5,tisk!A36,0))</f>
        <v>430</v>
      </c>
      <c r="M34" s="110">
        <f ca="1">IF(B37="","",OFFSET(List1!W$5,tisk!A36,0))</f>
        <v>129200</v>
      </c>
      <c r="N34" s="110">
        <v>0</v>
      </c>
      <c r="O34" s="108" t="str">
        <f ca="1">IF(B37="","",OFFSET(List1!X$5,tisk!A36,0))</f>
        <v>INV/NEINV</v>
      </c>
      <c r="P34" s="108" t="s">
        <v>1271</v>
      </c>
    </row>
    <row r="35" spans="1:16" s="2" customFormat="1" ht="105" customHeight="1" x14ac:dyDescent="0.25">
      <c r="A35" s="39"/>
      <c r="B35" s="111"/>
      <c r="C35" s="3" t="str">
        <f ca="1">IF(B37="","",CONCATENATE("Okres ",OFFSET(List1!G$5,tisk!A36,0),"
","Právní forma","
",OFFSET(List1!H$5,tisk!A36,0),"
","IČO ",OFFSET(List1!I$5,tisk!A36,0),"
 ","B.Ú. ",OFFSET(List1!J$5,tisk!A36,0)))</f>
        <v>Okres Šumperk
Právní forma
Obec, městská část hlavního města Prahy
IČO 00636029
 B.Ú. xxxxxxxx</v>
      </c>
      <c r="D35" s="5" t="str">
        <f ca="1">IF(B37="","",OFFSET(List1!L$5,tisk!A36,0))</f>
        <v>Oprava prodejny na obci se 176 ob., nezbytná pro zachování kvality života ob., oprava a nátěr fasády, podhledů, omítky, osazení dvířek do štítu, sanace vnitřních omítek,malování,výměna boční výlohy a dveří,osazení přístřešku pro krytí schodů do suterénu.</v>
      </c>
      <c r="E35" s="108"/>
      <c r="F35" s="35"/>
      <c r="G35" s="110"/>
      <c r="H35" s="112"/>
      <c r="I35" s="111"/>
      <c r="J35" s="111"/>
      <c r="K35" s="111"/>
      <c r="L35" s="111"/>
      <c r="M35" s="110"/>
      <c r="N35" s="110"/>
      <c r="O35" s="108"/>
      <c r="P35" s="108"/>
    </row>
    <row r="36" spans="1:16" s="2" customFormat="1" ht="150" x14ac:dyDescent="0.25">
      <c r="A36" s="39">
        <f>ROW()/3-1</f>
        <v>11</v>
      </c>
      <c r="B36" s="111"/>
      <c r="C36" s="3"/>
      <c r="D36" s="5" t="str">
        <f ca="1">IF(B37="","",CONCATENATE("Dotace bude použita na:",OFFSET(List1!M$5,tisk!A36,0)))</f>
        <v>Dotace bude použita na:osazení zastřešení stávajících schodů do suterénu budovy. 1. fáze oprava a vyspravení fasády, podhledů, nátěr fasádní barvou, osazení kov.dvířek ve štítové zdi, vybourání staré boční výlohy spojené s dveřmi a osazení novými prvky, nátěry kov.částí, 2. fáze oprava vnitřních omítek, sanační nátěr, malířské práce.</v>
      </c>
      <c r="E36" s="108"/>
      <c r="F36" s="36" t="str">
        <f ca="1">IF(B37="","",OFFSET(List1!P$5,tisk!A36,0))</f>
        <v>8/2021</v>
      </c>
      <c r="G36" s="110"/>
      <c r="H36" s="112"/>
      <c r="I36" s="111"/>
      <c r="J36" s="111"/>
      <c r="K36" s="111"/>
      <c r="L36" s="111"/>
      <c r="M36" s="110"/>
      <c r="N36" s="110"/>
      <c r="O36" s="108"/>
      <c r="P36" s="108"/>
    </row>
    <row r="37" spans="1:16" s="2" customFormat="1" ht="60" x14ac:dyDescent="0.25">
      <c r="A37" s="39"/>
      <c r="B37" s="111">
        <v>12</v>
      </c>
      <c r="C37" s="3" t="str">
        <f ca="1">IF(B40="","",CONCATENATE(OFFSET(List1!C$5,tisk!A39,0),"
",OFFSET(List1!D$5,tisk!A39,0),"
",OFFSET(List1!E$5,tisk!A39,0),"
",OFFSET(List1!F$5,tisk!A39,0)))</f>
        <v>Obec Otinoves
Otinoves 177
Otinoves
79861</v>
      </c>
      <c r="D37" s="59" t="str">
        <f ca="1">IF(B40="","",OFFSET(List1!K$5,tisk!A39,0))</f>
        <v>Oprava požární nádrže 2021 - druhá etapa</v>
      </c>
      <c r="E37" s="108">
        <f ca="1">IF(B40="","",OFFSET(List1!N$5,tisk!A39,0))</f>
        <v>1300000</v>
      </c>
      <c r="F37" s="36" t="str">
        <f ca="1">IF(B40="","",OFFSET(List1!O$5,tisk!A39,0))</f>
        <v>4/2021</v>
      </c>
      <c r="G37" s="110">
        <f ca="1">IF(B40="","",OFFSET(List1!Q$5,tisk!A39,0))</f>
        <v>500000</v>
      </c>
      <c r="H37" s="112" t="str">
        <f ca="1">IF(B40="","",OFFSET(List1!R$5,tisk!A39,0))</f>
        <v>31.12.2021</v>
      </c>
      <c r="I37" s="111">
        <f ca="1">IF(B40="","",OFFSET(List1!S$5,tisk!A39,0))</f>
        <v>130</v>
      </c>
      <c r="J37" s="111">
        <f ca="1">IF(B40="","",OFFSET(List1!T$5,tisk!A39,0))</f>
        <v>130</v>
      </c>
      <c r="K37" s="111">
        <f ca="1">IF(B40="","",OFFSET(List1!U$5,tisk!A39,0))</f>
        <v>170</v>
      </c>
      <c r="L37" s="111">
        <f ca="1">IF(B40="","",OFFSET(List1!V$5,tisk!A39,0))</f>
        <v>430</v>
      </c>
      <c r="M37" s="110">
        <f ca="1">IF(B40="","",OFFSET(List1!W$5,tisk!A39,0))</f>
        <v>500000</v>
      </c>
      <c r="N37" s="109">
        <v>0</v>
      </c>
      <c r="O37" s="108" t="str">
        <f ca="1">IF(B40="","",OFFSET(List1!X$5,tisk!A39,0))</f>
        <v>NEINV</v>
      </c>
      <c r="P37" s="108" t="s">
        <v>1271</v>
      </c>
    </row>
    <row r="38" spans="1:16" s="2" customFormat="1" ht="105" x14ac:dyDescent="0.25">
      <c r="A38" s="39"/>
      <c r="B38" s="111"/>
      <c r="C38" s="3" t="str">
        <f ca="1">IF(B40="","",CONCATENATE("Okres ",OFFSET(List1!G$5,tisk!A39,0),"
","Právní forma","
",OFFSET(List1!H$5,tisk!A39,0),"
","IČO ",OFFSET(List1!I$5,tisk!A39,0),"
 ","B.Ú. ",OFFSET(List1!J$5,tisk!A39,0)))</f>
        <v>Okres Prostějov
Právní forma
Obec, městská část hlavního města Prahy
IČO 00288594
 B.Ú. xxxxxxxx</v>
      </c>
      <c r="D38" s="5" t="str">
        <f ca="1">IF(B40="","",OFFSET(List1!L$5,tisk!A39,0))</f>
        <v>Oprava stavidlového uzávěru, oprava povrchu stávající lávky, opevnění dna kamennou dlažbou, oprava výpustního objektu, oprava části levé boční zdi, přibetonování nové vrstvy betonu k stávajícímu povrchu, nová betonová římsa.</v>
      </c>
      <c r="E38" s="108"/>
      <c r="F38" s="35"/>
      <c r="G38" s="110"/>
      <c r="H38" s="112"/>
      <c r="I38" s="111"/>
      <c r="J38" s="111"/>
      <c r="K38" s="111"/>
      <c r="L38" s="111"/>
      <c r="M38" s="110"/>
      <c r="N38" s="110"/>
      <c r="O38" s="108"/>
      <c r="P38" s="108"/>
    </row>
    <row r="39" spans="1:16" s="2" customFormat="1" ht="133.9" customHeight="1" x14ac:dyDescent="0.25">
      <c r="A39" s="39">
        <f>ROW()/3-1</f>
        <v>12</v>
      </c>
      <c r="B39" s="111"/>
      <c r="C39" s="3"/>
      <c r="D39" s="5" t="str">
        <f ca="1">IF(B40="","",CONCATENATE("Dotace bude použita na:",OFFSET(List1!M$5,tisk!A39,0)))</f>
        <v>Dotace bude použita na:opravu železobetonových konstrukcí vodního díla, stavidlového uzávěru a související lávky pro pěší.</v>
      </c>
      <c r="E39" s="108"/>
      <c r="F39" s="36" t="str">
        <f ca="1">IF(B40="","",OFFSET(List1!P$5,tisk!A39,0))</f>
        <v>12/2021</v>
      </c>
      <c r="G39" s="110"/>
      <c r="H39" s="112"/>
      <c r="I39" s="111"/>
      <c r="J39" s="111"/>
      <c r="K39" s="111"/>
      <c r="L39" s="111"/>
      <c r="M39" s="110"/>
      <c r="N39" s="110"/>
      <c r="O39" s="108"/>
      <c r="P39" s="108"/>
    </row>
    <row r="40" spans="1:16" s="2" customFormat="1" ht="60" x14ac:dyDescent="0.25">
      <c r="A40" s="39"/>
      <c r="B40" s="111">
        <v>13</v>
      </c>
      <c r="C40" s="3" t="str">
        <f ca="1">IF(B43="","",CONCATENATE(OFFSET(List1!C$5,tisk!A42,0),"
",OFFSET(List1!D$5,tisk!A42,0),"
",OFFSET(List1!E$5,tisk!A42,0),"
",OFFSET(List1!F$5,tisk!A42,0)))</f>
        <v>Obec Malhotice
Malhotice 1
Malhotice
75353</v>
      </c>
      <c r="D40" s="59" t="str">
        <f ca="1">IF(B43="","",OFFSET(List1!K$5,tisk!A42,0))</f>
        <v>Stavební úpravy objektu KULTURNÍ DŮM MALHOTICE, č.p. 11</v>
      </c>
      <c r="E40" s="108">
        <f ca="1">IF(B43="","",OFFSET(List1!N$5,tisk!A42,0))</f>
        <v>5537528</v>
      </c>
      <c r="F40" s="36" t="str">
        <f ca="1">IF(B43="","",OFFSET(List1!O$5,tisk!A42,0))</f>
        <v>1/2021</v>
      </c>
      <c r="G40" s="110">
        <f ca="1">IF(B43="","",OFFSET(List1!Q$5,tisk!A42,0))</f>
        <v>276876</v>
      </c>
      <c r="H40" s="112" t="str">
        <f ca="1">IF(B43="","",OFFSET(List1!R$5,tisk!A42,0))</f>
        <v>31.12.2021</v>
      </c>
      <c r="I40" s="111">
        <f ca="1">IF(B43="","",OFFSET(List1!S$5,tisk!A42,0))</f>
        <v>130</v>
      </c>
      <c r="J40" s="111">
        <f ca="1">IF(B43="","",OFFSET(List1!T$5,tisk!A42,0))</f>
        <v>150</v>
      </c>
      <c r="K40" s="111">
        <f ca="1">IF(B43="","",OFFSET(List1!U$5,tisk!A42,0))</f>
        <v>150</v>
      </c>
      <c r="L40" s="111">
        <f ca="1">IF(B43="","",OFFSET(List1!V$5,tisk!A42,0))</f>
        <v>430</v>
      </c>
      <c r="M40" s="110">
        <f ca="1">IF(B43="","",OFFSET(List1!W$5,tisk!A42,0))</f>
        <v>276876</v>
      </c>
      <c r="N40" s="110">
        <v>0</v>
      </c>
      <c r="O40" s="108" t="str">
        <f ca="1">IF(B43="","",OFFSET(List1!X$5,tisk!A42,0))</f>
        <v>INV</v>
      </c>
      <c r="P40" s="108" t="s">
        <v>1271</v>
      </c>
    </row>
    <row r="41" spans="1:16" s="2" customFormat="1" ht="110.25" customHeight="1" x14ac:dyDescent="0.25">
      <c r="A41" s="39"/>
      <c r="B41" s="111"/>
      <c r="C41" s="3" t="str">
        <f ca="1">IF(B43="","",CONCATENATE("Okres ",OFFSET(List1!G$5,tisk!A42,0),"
","Právní forma","
",OFFSET(List1!H$5,tisk!A42,0),"
","IČO ",OFFSET(List1!I$5,tisk!A42,0),"
 ","B.Ú. ",OFFSET(List1!J$5,tisk!A42,0)))</f>
        <v>Okres Přerov
Právní forma
Obec, městská část hlavního města Prahy
IČO 00636371
 B.Ú. xxxxxxxx</v>
      </c>
      <c r="D41" s="5" t="str">
        <f ca="1">IF(B43="","",OFFSET(List1!L$5,tisk!A42,0))</f>
        <v>Cílem projektu jsou stavební úpravy kulturního domu v Malhoticích, které tvoří centrum kulturně-společenského dění v obci, jedná se tak o významný objekt občanské vybavenosti v obci.</v>
      </c>
      <c r="E41" s="108"/>
      <c r="F41" s="35"/>
      <c r="G41" s="110"/>
      <c r="H41" s="112"/>
      <c r="I41" s="111"/>
      <c r="J41" s="111"/>
      <c r="K41" s="111"/>
      <c r="L41" s="111"/>
      <c r="M41" s="110"/>
      <c r="N41" s="110"/>
      <c r="O41" s="108"/>
      <c r="P41" s="108"/>
    </row>
    <row r="42" spans="1:16" s="2" customFormat="1" ht="75" x14ac:dyDescent="0.25">
      <c r="A42" s="39">
        <f>ROW()/3-1</f>
        <v>13</v>
      </c>
      <c r="B42" s="111"/>
      <c r="C42" s="3"/>
      <c r="D42" s="5" t="str">
        <f ca="1">IF(B43="","",CONCATENATE("Dotace bude použita na:",OFFSET(List1!M$5,tisk!A42,0)))</f>
        <v>Dotace bude použita na:na nákup materiálu a stavební práce vyplývající ze stavebních úprav kulturního domu  včetně všech uznatelných nákladů se stavebními úpravami souvisejícími.</v>
      </c>
      <c r="E42" s="108"/>
      <c r="F42" s="36" t="str">
        <f ca="1">IF(B43="","",OFFSET(List1!P$5,tisk!A42,0))</f>
        <v>12/2021</v>
      </c>
      <c r="G42" s="110"/>
      <c r="H42" s="112"/>
      <c r="I42" s="111"/>
      <c r="J42" s="111"/>
      <c r="K42" s="111"/>
      <c r="L42" s="111"/>
      <c r="M42" s="110"/>
      <c r="N42" s="110"/>
      <c r="O42" s="108"/>
      <c r="P42" s="108"/>
    </row>
    <row r="43" spans="1:16" s="2" customFormat="1" ht="60" x14ac:dyDescent="0.25">
      <c r="A43" s="39"/>
      <c r="B43" s="111">
        <v>14</v>
      </c>
      <c r="C43" s="3" t="str">
        <f ca="1">IF(B46="","",CONCATENATE(OFFSET(List1!C$5,tisk!A45,0),"
",OFFSET(List1!D$5,tisk!A45,0),"
",OFFSET(List1!E$5,tisk!A45,0),"
",OFFSET(List1!F$5,tisk!A45,0)))</f>
        <v>Obec Lazníky
Lazníky 116
Lazníky
75125</v>
      </c>
      <c r="D43" s="59" t="str">
        <f ca="1">IF(B46="","",OFFSET(List1!K$5,tisk!A45,0))</f>
        <v>Oprava krovu, výměna střešní krytiny, zateplení a zpřístupnění podkrovních prostor budovy sportoviště č.p. 158</v>
      </c>
      <c r="E43" s="108">
        <f ca="1">IF(B46="","",OFFSET(List1!N$5,tisk!A45,0))</f>
        <v>1150000</v>
      </c>
      <c r="F43" s="36" t="str">
        <f ca="1">IF(B46="","",OFFSET(List1!O$5,tisk!A45,0))</f>
        <v>1/2021</v>
      </c>
      <c r="G43" s="110">
        <f ca="1">IF(B46="","",OFFSET(List1!Q$5,tisk!A45,0))</f>
        <v>450000</v>
      </c>
      <c r="H43" s="112" t="str">
        <f ca="1">IF(B46="","",OFFSET(List1!R$5,tisk!A45,0))</f>
        <v>31.12.2021</v>
      </c>
      <c r="I43" s="111">
        <f ca="1">IF(B46="","",OFFSET(List1!S$5,tisk!A45,0))</f>
        <v>110</v>
      </c>
      <c r="J43" s="111">
        <f ca="1">IF(B46="","",OFFSET(List1!T$5,tisk!A45,0))</f>
        <v>150</v>
      </c>
      <c r="K43" s="111">
        <f ca="1">IF(B46="","",OFFSET(List1!U$5,tisk!A45,0))</f>
        <v>170</v>
      </c>
      <c r="L43" s="111">
        <f ca="1">IF(B46="","",OFFSET(List1!V$5,tisk!A45,0))</f>
        <v>430</v>
      </c>
      <c r="M43" s="110">
        <f ca="1">IF(B46="","",OFFSET(List1!W$5,tisk!A45,0))</f>
        <v>450000</v>
      </c>
      <c r="N43" s="109">
        <v>0</v>
      </c>
      <c r="O43" s="108" t="str">
        <f ca="1">IF(B46="","",OFFSET(List1!X$5,tisk!A45,0))</f>
        <v>NEINV</v>
      </c>
      <c r="P43" s="108" t="s">
        <v>1271</v>
      </c>
    </row>
    <row r="44" spans="1:16" s="2" customFormat="1" ht="95.25" customHeight="1" x14ac:dyDescent="0.25">
      <c r="A44" s="39"/>
      <c r="B44" s="111"/>
      <c r="C44" s="3" t="str">
        <f ca="1">IF(B46="","",CONCATENATE("Okres ",OFFSET(List1!G$5,tisk!A45,0),"
","Právní forma","
",OFFSET(List1!H$5,tisk!A45,0),"
","IČO ",OFFSET(List1!I$5,tisk!A45,0),"
 ","B.Ú. ",OFFSET(List1!J$5,tisk!A45,0)))</f>
        <v>Okres Přerov
Právní forma
Obec, městská část hlavního města Prahy
IČO 00301451
 B.Ú. xxxxxxxx</v>
      </c>
      <c r="D44" s="5" t="str">
        <f ca="1">IF(B46="","",OFFSET(List1!L$5,tisk!A45,0))</f>
        <v>Oprava krovu, výměna střešní krytiny, zateplení a zpřístupnění podkrovních prostor budovy sportoviště č.p. 158</v>
      </c>
      <c r="E44" s="108"/>
      <c r="F44" s="35"/>
      <c r="G44" s="110"/>
      <c r="H44" s="112"/>
      <c r="I44" s="111"/>
      <c r="J44" s="111"/>
      <c r="K44" s="111"/>
      <c r="L44" s="111"/>
      <c r="M44" s="110"/>
      <c r="N44" s="110"/>
      <c r="O44" s="108"/>
      <c r="P44" s="108"/>
    </row>
    <row r="45" spans="1:16" s="2" customFormat="1" ht="60" x14ac:dyDescent="0.25">
      <c r="A45" s="39">
        <f>ROW()/3-1</f>
        <v>14</v>
      </c>
      <c r="B45" s="111"/>
      <c r="C45" s="3"/>
      <c r="D45" s="5" t="str">
        <f ca="1">IF(B46="","",CONCATENATE("Dotace bude použita na:",OFFSET(List1!M$5,tisk!A45,0)))</f>
        <v>Dotace bude použita na:opravu krovu, výměnu střešní krytiny, zateplení a zpřístupnění podkrovních prostor budovy sportoviště č.p. 158.</v>
      </c>
      <c r="E45" s="108"/>
      <c r="F45" s="36" t="str">
        <f ca="1">IF(B46="","",OFFSET(List1!P$5,tisk!A45,0))</f>
        <v>12/2021</v>
      </c>
      <c r="G45" s="110"/>
      <c r="H45" s="112"/>
      <c r="I45" s="111"/>
      <c r="J45" s="111"/>
      <c r="K45" s="111"/>
      <c r="L45" s="111"/>
      <c r="M45" s="110"/>
      <c r="N45" s="110"/>
      <c r="O45" s="108"/>
      <c r="P45" s="108"/>
    </row>
    <row r="46" spans="1:16" s="2" customFormat="1" ht="60" x14ac:dyDescent="0.25">
      <c r="A46" s="39"/>
      <c r="B46" s="111">
        <v>15</v>
      </c>
      <c r="C46" s="3" t="str">
        <f ca="1">IF(B49="","",CONCATENATE(OFFSET(List1!C$5,tisk!A48,0),"
",OFFSET(List1!D$5,tisk!A48,0),"
",OFFSET(List1!E$5,tisk!A48,0),"
",OFFSET(List1!F$5,tisk!A48,0)))</f>
        <v>Obec Oprostovice
Oprostovice 36
Oprostovice
75354</v>
      </c>
      <c r="D46" s="59" t="str">
        <f ca="1">IF(B49="","",OFFSET(List1!K$5,tisk!A48,0))</f>
        <v>Oprava místních komunikací v obci Oprostovice</v>
      </c>
      <c r="E46" s="108">
        <f ca="1">IF(B49="","",OFFSET(List1!N$5,tisk!A48,0))</f>
        <v>188221</v>
      </c>
      <c r="F46" s="36" t="str">
        <f ca="1">IF(B49="","",OFFSET(List1!O$5,tisk!A48,0))</f>
        <v>1/2021</v>
      </c>
      <c r="G46" s="110">
        <f ca="1">IF(B49="","",OFFSET(List1!Q$5,tisk!A48,0))</f>
        <v>75288</v>
      </c>
      <c r="H46" s="112" t="str">
        <f ca="1">IF(B49="","",OFFSET(List1!R$5,tisk!A48,0))</f>
        <v>31.12.2021</v>
      </c>
      <c r="I46" s="111">
        <f ca="1">IF(B49="","",OFFSET(List1!S$5,tisk!A48,0))</f>
        <v>180</v>
      </c>
      <c r="J46" s="111">
        <f ca="1">IF(B49="","",OFFSET(List1!T$5,tisk!A48,0))</f>
        <v>120</v>
      </c>
      <c r="K46" s="111">
        <f ca="1">IF(B49="","",OFFSET(List1!U$5,tisk!A48,0))</f>
        <v>125</v>
      </c>
      <c r="L46" s="111">
        <f ca="1">IF(B49="","",OFFSET(List1!V$5,tisk!A48,0))</f>
        <v>425</v>
      </c>
      <c r="M46" s="110">
        <f ca="1">IF(B49="","",OFFSET(List1!W$5,tisk!A48,0))</f>
        <v>75288</v>
      </c>
      <c r="N46" s="110">
        <v>0</v>
      </c>
      <c r="O46" s="108" t="str">
        <f ca="1">IF(B49="","",OFFSET(List1!X$5,tisk!A48,0))</f>
        <v>NEINV</v>
      </c>
      <c r="P46" s="108" t="s">
        <v>1271</v>
      </c>
    </row>
    <row r="47" spans="1:16" s="2" customFormat="1" ht="104.25" customHeight="1" x14ac:dyDescent="0.25">
      <c r="A47" s="39"/>
      <c r="B47" s="111"/>
      <c r="C47" s="3" t="str">
        <f ca="1">IF(B49="","",CONCATENATE("Okres ",OFFSET(List1!G$5,tisk!A48,0),"
","Právní forma","
",OFFSET(List1!H$5,tisk!A48,0),"
","IČO ",OFFSET(List1!I$5,tisk!A48,0),"
 ","B.Ú. ",OFFSET(List1!J$5,tisk!A48,0)))</f>
        <v>Okres Přerov
Právní forma
Obec, městská část hlavního města Prahy
IČO 00636452
 B.Ú. xxxxxxxx</v>
      </c>
      <c r="D47" s="5" t="str">
        <f ca="1">IF(B49="","",OFFSET(List1!L$5,tisk!A48,0))</f>
        <v>Předmětem projektu je lokální oprava místních komunikací na parc. č. 216/2, 215/1 a 224/3 v obci Oprostovice včetně osazení obrubníků podél místní komunikace na parc. č. 216/2 v místě zatékání vody k domu č.p.29 a osazení kanalizační vpusti.</v>
      </c>
      <c r="E47" s="108"/>
      <c r="F47" s="35"/>
      <c r="G47" s="110"/>
      <c r="H47" s="112"/>
      <c r="I47" s="111"/>
      <c r="J47" s="111"/>
      <c r="K47" s="111"/>
      <c r="L47" s="111"/>
      <c r="M47" s="110"/>
      <c r="N47" s="110"/>
      <c r="O47" s="108"/>
      <c r="P47" s="108"/>
    </row>
    <row r="48" spans="1:16" s="2" customFormat="1" ht="90" x14ac:dyDescent="0.25">
      <c r="A48" s="39">
        <f>ROW()/3-1</f>
        <v>15</v>
      </c>
      <c r="B48" s="111"/>
      <c r="C48" s="3"/>
      <c r="D48" s="5" t="str">
        <f ca="1">IF(B49="","",CONCATENATE("Dotace bude použita na:",OFFSET(List1!M$5,tisk!A48,0)))</f>
        <v>Dotace bude použita na:stavební práce a dodávky nutné k lokální opravě místních komunikací na parc. č. 216/2, 215/1 a 224/3 vč. osazení obrubníků na parc. č. 216/2 v místě zatékání vody k domu č.p.29 a osazení kanalizační vpusti.</v>
      </c>
      <c r="E48" s="108"/>
      <c r="F48" s="36" t="str">
        <f ca="1">IF(B49="","",OFFSET(List1!P$5,tisk!A48,0))</f>
        <v>12/2021</v>
      </c>
      <c r="G48" s="110"/>
      <c r="H48" s="112"/>
      <c r="I48" s="111"/>
      <c r="J48" s="111"/>
      <c r="K48" s="111"/>
      <c r="L48" s="111"/>
      <c r="M48" s="110"/>
      <c r="N48" s="110"/>
      <c r="O48" s="108"/>
      <c r="P48" s="108"/>
    </row>
    <row r="49" spans="1:16" s="2" customFormat="1" ht="60" x14ac:dyDescent="0.25">
      <c r="A49" s="39"/>
      <c r="B49" s="111">
        <v>16</v>
      </c>
      <c r="C49" s="3" t="str">
        <f ca="1">IF(B52="","",CONCATENATE(OFFSET(List1!C$5,tisk!A51,0),"
",OFFSET(List1!D$5,tisk!A51,0),"
",OFFSET(List1!E$5,tisk!A51,0),"
",OFFSET(List1!F$5,tisk!A51,0)))</f>
        <v>Obec Obědkovice
Obědkovice 79
Obědkovice
79823</v>
      </c>
      <c r="D49" s="59" t="str">
        <f ca="1">IF(B52="","",OFFSET(List1!K$5,tisk!A51,0))</f>
        <v>Oprava chodníků, vjezdů a opěrné zídky se zábradlím</v>
      </c>
      <c r="E49" s="108">
        <f ca="1">IF(B52="","",OFFSET(List1!N$5,tisk!A51,0))</f>
        <v>860000</v>
      </c>
      <c r="F49" s="36" t="str">
        <f ca="1">IF(B52="","",OFFSET(List1!O$5,tisk!A51,0))</f>
        <v>1/2021</v>
      </c>
      <c r="G49" s="110">
        <f ca="1">IF(B52="","",OFFSET(List1!Q$5,tisk!A51,0))</f>
        <v>340000</v>
      </c>
      <c r="H49" s="112" t="str">
        <f ca="1">IF(B52="","",OFFSET(List1!R$5,tisk!A51,0))</f>
        <v>31.12.2021</v>
      </c>
      <c r="I49" s="111">
        <f ca="1">IF(B52="","",OFFSET(List1!S$5,tisk!A51,0))</f>
        <v>150</v>
      </c>
      <c r="J49" s="111">
        <f ca="1">IF(B52="","",OFFSET(List1!T$5,tisk!A51,0))</f>
        <v>125</v>
      </c>
      <c r="K49" s="111">
        <f ca="1">IF(B52="","",OFFSET(List1!U$5,tisk!A51,0))</f>
        <v>150</v>
      </c>
      <c r="L49" s="111">
        <f ca="1">IF(B52="","",OFFSET(List1!V$5,tisk!A51,0))</f>
        <v>425</v>
      </c>
      <c r="M49" s="110">
        <f ca="1">IF(B52="","",OFFSET(List1!W$5,tisk!A51,0))</f>
        <v>340000</v>
      </c>
      <c r="N49" s="109">
        <v>0</v>
      </c>
      <c r="O49" s="108" t="str">
        <f ca="1">IF(B52="","",OFFSET(List1!X$5,tisk!A51,0))</f>
        <v>NEINV</v>
      </c>
      <c r="P49" s="108" t="s">
        <v>1271</v>
      </c>
    </row>
    <row r="50" spans="1:16" s="2" customFormat="1" ht="104.65" customHeight="1" x14ac:dyDescent="0.25">
      <c r="A50" s="39"/>
      <c r="B50" s="111"/>
      <c r="C50" s="3" t="str">
        <f ca="1">IF(B52="","",CONCATENATE("Okres ",OFFSET(List1!G$5,tisk!A51,0),"
","Právní forma","
",OFFSET(List1!H$5,tisk!A51,0),"
","IČO ",OFFSET(List1!I$5,tisk!A51,0),"
 ","B.Ú. ",OFFSET(List1!J$5,tisk!A51,0)))</f>
        <v>Okres Prostějov
Právní forma
Obec, městská část hlavního města Prahy
IČO 00488569
 B.Ú. xxxxxxxx</v>
      </c>
      <c r="D50" s="5" t="str">
        <f ca="1">IF(B52="","",OFFSET(List1!L$5,tisk!A51,0))</f>
        <v>Předmětem akce je oprava chodníků, vjezdů a opěrné zídky se zábradlím v horní části obce Obědkovice.</v>
      </c>
      <c r="E50" s="108"/>
      <c r="F50" s="35"/>
      <c r="G50" s="110"/>
      <c r="H50" s="112"/>
      <c r="I50" s="111"/>
      <c r="J50" s="111"/>
      <c r="K50" s="111"/>
      <c r="L50" s="111"/>
      <c r="M50" s="110"/>
      <c r="N50" s="110"/>
      <c r="O50" s="108"/>
      <c r="P50" s="108"/>
    </row>
    <row r="51" spans="1:16" s="2" customFormat="1" ht="45" x14ac:dyDescent="0.25">
      <c r="A51" s="39">
        <f>ROW()/3-1</f>
        <v>16</v>
      </c>
      <c r="B51" s="111"/>
      <c r="C51" s="3"/>
      <c r="D51" s="5" t="str">
        <f ca="1">IF(B52="","",CONCATENATE("Dotace bude použita na:",OFFSET(List1!M$5,tisk!A51,0)))</f>
        <v>Dotace bude použita na:opravu chodníků, vjezdů a opěrné zídky se zábradlím v horní části obce Obědkovice.</v>
      </c>
      <c r="E51" s="108"/>
      <c r="F51" s="36" t="str">
        <f ca="1">IF(B52="","",OFFSET(List1!P$5,tisk!A51,0))</f>
        <v>12/2021</v>
      </c>
      <c r="G51" s="110"/>
      <c r="H51" s="112"/>
      <c r="I51" s="111"/>
      <c r="J51" s="111"/>
      <c r="K51" s="111"/>
      <c r="L51" s="111"/>
      <c r="M51" s="110"/>
      <c r="N51" s="110"/>
      <c r="O51" s="108"/>
      <c r="P51" s="108"/>
    </row>
    <row r="52" spans="1:16" s="2" customFormat="1" ht="60" x14ac:dyDescent="0.25">
      <c r="A52" s="39"/>
      <c r="B52" s="111">
        <v>17</v>
      </c>
      <c r="C52" s="3" t="str">
        <f ca="1">IF(B55="","",CONCATENATE(OFFSET(List1!C$5,tisk!A54,0),"
",OFFSET(List1!D$5,tisk!A54,0),"
",OFFSET(List1!E$5,tisk!A54,0),"
",OFFSET(List1!F$5,tisk!A54,0)))</f>
        <v>Obec Dřevnovice
Dřevnovice 44
Dřevnovice
79826</v>
      </c>
      <c r="D52" s="59" t="str">
        <f ca="1">IF(B55="","",OFFSET(List1!K$5,tisk!A54,0))</f>
        <v>Rekonstrukce kulturního domu Dřevnovice</v>
      </c>
      <c r="E52" s="108">
        <f ca="1">IF(B55="","",OFFSET(List1!N$5,tisk!A54,0))</f>
        <v>1098630</v>
      </c>
      <c r="F52" s="36" t="str">
        <f ca="1">IF(B55="","",OFFSET(List1!O$5,tisk!A54,0))</f>
        <v>1/2021</v>
      </c>
      <c r="G52" s="110">
        <f ca="1">IF(B55="","",OFFSET(List1!Q$5,tisk!A54,0))</f>
        <v>439452</v>
      </c>
      <c r="H52" s="112" t="str">
        <f ca="1">IF(B55="","",OFFSET(List1!R$5,tisk!A54,0))</f>
        <v>31.12.2021</v>
      </c>
      <c r="I52" s="111">
        <f ca="1">IF(B55="","",OFFSET(List1!S$5,tisk!A54,0))</f>
        <v>180</v>
      </c>
      <c r="J52" s="111">
        <f ca="1">IF(B55="","",OFFSET(List1!T$5,tisk!A54,0))</f>
        <v>120</v>
      </c>
      <c r="K52" s="111">
        <f ca="1">IF(B55="","",OFFSET(List1!U$5,tisk!A54,0))</f>
        <v>125</v>
      </c>
      <c r="L52" s="111">
        <f ca="1">IF(B55="","",OFFSET(List1!V$5,tisk!A54,0))</f>
        <v>425</v>
      </c>
      <c r="M52" s="110">
        <f ca="1">IF(B55="","",OFFSET(List1!W$5,tisk!A54,0))</f>
        <v>439452</v>
      </c>
      <c r="N52" s="110">
        <v>0</v>
      </c>
      <c r="O52" s="108" t="str">
        <f ca="1">IF(B55="","",OFFSET(List1!X$5,tisk!A54,0))</f>
        <v>NEINV</v>
      </c>
      <c r="P52" s="108" t="s">
        <v>1271</v>
      </c>
    </row>
    <row r="53" spans="1:16" s="2" customFormat="1" ht="107.25" customHeight="1" x14ac:dyDescent="0.25">
      <c r="A53" s="39"/>
      <c r="B53" s="111"/>
      <c r="C53" s="3" t="str">
        <f ca="1">IF(B55="","",CONCATENATE("Okres ",OFFSET(List1!G$5,tisk!A54,0),"
","Právní forma","
",OFFSET(List1!H$5,tisk!A54,0),"
","IČO ",OFFSET(List1!I$5,tisk!A54,0),"
 ","B.Ú. ",OFFSET(List1!J$5,tisk!A54,0)))</f>
        <v>Okres Prostějov
Právní forma
Obec, městská část hlavního města Prahy
IČO 00547905
 B.Ú. xxxxxxxx</v>
      </c>
      <c r="D53" s="5" t="str">
        <f ca="1">IF(B55="","",OFFSET(List1!L$5,tisk!A54,0))</f>
        <v>Projekt řeší nezbytnou rekonstrukci víceúčelové budovy - kulturního domu ve vlastnictví obce. Bude provedena kompletní rekonstrukce sociálního zařízení včetně rozvodů, oprava bezbariérového vstupu do budovy, terasy a oprava obkladů fasády.</v>
      </c>
      <c r="E53" s="108"/>
      <c r="F53" s="35"/>
      <c r="G53" s="110"/>
      <c r="H53" s="112"/>
      <c r="I53" s="111"/>
      <c r="J53" s="111"/>
      <c r="K53" s="111"/>
      <c r="L53" s="111"/>
      <c r="M53" s="110"/>
      <c r="N53" s="110"/>
      <c r="O53" s="108"/>
      <c r="P53" s="108"/>
    </row>
    <row r="54" spans="1:16" s="2" customFormat="1" ht="75" x14ac:dyDescent="0.25">
      <c r="A54" s="39">
        <f>ROW()/3-1</f>
        <v>17</v>
      </c>
      <c r="B54" s="111"/>
      <c r="C54" s="3"/>
      <c r="D54" s="5" t="str">
        <f ca="1">IF(B55="","",CONCATENATE("Dotace bude použita na:",OFFSET(List1!M$5,tisk!A54,0)))</f>
        <v>Dotace bude použita na:stavební práce spočívající v kompletní rekonstrukci sociálního zařízení včetně rozvodů, v opravě bezbariérového vstupu a opravy obkladů fasády.</v>
      </c>
      <c r="E54" s="108"/>
      <c r="F54" s="36" t="str">
        <f ca="1">IF(B55="","",OFFSET(List1!P$5,tisk!A54,0))</f>
        <v>12/2021</v>
      </c>
      <c r="G54" s="110"/>
      <c r="H54" s="112"/>
      <c r="I54" s="111"/>
      <c r="J54" s="111"/>
      <c r="K54" s="111"/>
      <c r="L54" s="111"/>
      <c r="M54" s="110"/>
      <c r="N54" s="110"/>
      <c r="O54" s="108"/>
      <c r="P54" s="108"/>
    </row>
    <row r="55" spans="1:16" s="2" customFormat="1" ht="75" x14ac:dyDescent="0.25">
      <c r="A55" s="39"/>
      <c r="B55" s="111">
        <v>18</v>
      </c>
      <c r="C55" s="3" t="str">
        <f ca="1">IF(B58="","",CONCATENATE(OFFSET(List1!C$5,tisk!A57,0),"
",OFFSET(List1!D$5,tisk!A57,0),"
",OFFSET(List1!E$5,tisk!A57,0),"
",OFFSET(List1!F$5,tisk!A57,0)))</f>
        <v>Obec Domašov nad Bystřicí
Náměstí 35
Domašov nad Bystřicí
78306</v>
      </c>
      <c r="D55" s="59" t="str">
        <f ca="1">IF(B58="","",OFFSET(List1!K$5,tisk!A57,0))</f>
        <v>Oprava místní komunikace - ulice Ztracená</v>
      </c>
      <c r="E55" s="108">
        <f ca="1">IF(B58="","",OFFSET(List1!N$5,tisk!A57,0))</f>
        <v>900000</v>
      </c>
      <c r="F55" s="36" t="str">
        <f ca="1">IF(B58="","",OFFSET(List1!O$5,tisk!A57,0))</f>
        <v>1/2021</v>
      </c>
      <c r="G55" s="110">
        <f ca="1">IF(B58="","",OFFSET(List1!Q$5,tisk!A57,0))</f>
        <v>360000</v>
      </c>
      <c r="H55" s="112" t="str">
        <f ca="1">IF(B58="","",OFFSET(List1!R$5,tisk!A57,0))</f>
        <v>31.12.2021</v>
      </c>
      <c r="I55" s="111">
        <f ca="1">IF(B58="","",OFFSET(List1!S$5,tisk!A57,0))</f>
        <v>160</v>
      </c>
      <c r="J55" s="111">
        <f ca="1">IF(B58="","",OFFSET(List1!T$5,tisk!A57,0))</f>
        <v>120</v>
      </c>
      <c r="K55" s="111">
        <f ca="1">IF(B58="","",OFFSET(List1!U$5,tisk!A57,0))</f>
        <v>145</v>
      </c>
      <c r="L55" s="111">
        <f ca="1">IF(B58="","",OFFSET(List1!V$5,tisk!A57,0))</f>
        <v>425</v>
      </c>
      <c r="M55" s="110">
        <f ca="1">IF(B58="","",OFFSET(List1!W$5,tisk!A57,0))</f>
        <v>360000</v>
      </c>
      <c r="N55" s="109">
        <v>0</v>
      </c>
      <c r="O55" s="108" t="str">
        <f ca="1">IF(B58="","",OFFSET(List1!X$5,tisk!A57,0))</f>
        <v>NEINV</v>
      </c>
      <c r="P55" s="108" t="s">
        <v>1271</v>
      </c>
    </row>
    <row r="56" spans="1:16" s="2" customFormat="1" ht="102.6" customHeight="1" x14ac:dyDescent="0.25">
      <c r="A56" s="39"/>
      <c r="B56" s="111"/>
      <c r="C56" s="3" t="str">
        <f ca="1">IF(B58="","",CONCATENATE("Okres ",OFFSET(List1!G$5,tisk!A57,0),"
","Právní forma","
",OFFSET(List1!H$5,tisk!A57,0),"
","IČO ",OFFSET(List1!I$5,tisk!A57,0),"
 ","B.Ú. ",OFFSET(List1!J$5,tisk!A57,0)))</f>
        <v>Okres Olomouc
Právní forma
Obec, městská část hlavního města Prahy
IČO 00298824
 B.Ú. xxxxxxxx</v>
      </c>
      <c r="D56" s="5" t="str">
        <f ca="1">IF(B58="","",OFFSET(List1!L$5,tisk!A57,0))</f>
        <v>Povrch v ulici Ztracené je dlouhodobě ve špatném stavu, oprava je více než nutná, v zimním období nelze komunikaci řádně udržovat díky necelistvému povrchu.</v>
      </c>
      <c r="E56" s="108"/>
      <c r="F56" s="35"/>
      <c r="G56" s="110"/>
      <c r="H56" s="112"/>
      <c r="I56" s="111"/>
      <c r="J56" s="111"/>
      <c r="K56" s="111"/>
      <c r="L56" s="111"/>
      <c r="M56" s="110"/>
      <c r="N56" s="110"/>
      <c r="O56" s="108"/>
      <c r="P56" s="108"/>
    </row>
    <row r="57" spans="1:16" s="2" customFormat="1" ht="106.5" customHeight="1" x14ac:dyDescent="0.25">
      <c r="A57" s="39">
        <f>ROW()/3-1</f>
        <v>18</v>
      </c>
      <c r="B57" s="111"/>
      <c r="C57" s="3"/>
      <c r="D57" s="5" t="str">
        <f ca="1">IF(B58="","",CONCATENATE("Dotace bude použita na:",OFFSET(List1!M$5,tisk!A57,0)))</f>
        <v>Dotace bude použita na:odstranění podkladu, vyfrézování živičného krytu, živičný infiltrační postřik z asfaltové emulze, asfaltový beton, zarovnání styčné plochy podkladu a vyčištění vozovky, odstranění nánosu, přesun hmot, vyrovnávka, zarovnání pláně.</v>
      </c>
      <c r="E57" s="108"/>
      <c r="F57" s="36" t="str">
        <f ca="1">IF(B58="","",OFFSET(List1!P$5,tisk!A57,0))</f>
        <v>12/2021</v>
      </c>
      <c r="G57" s="110"/>
      <c r="H57" s="112"/>
      <c r="I57" s="111"/>
      <c r="J57" s="111"/>
      <c r="K57" s="111"/>
      <c r="L57" s="111"/>
      <c r="M57" s="110"/>
      <c r="N57" s="110"/>
      <c r="O57" s="108"/>
      <c r="P57" s="108"/>
    </row>
    <row r="58" spans="1:16" s="2" customFormat="1" ht="75" customHeight="1" x14ac:dyDescent="0.25">
      <c r="A58" s="39"/>
      <c r="B58" s="111">
        <v>19</v>
      </c>
      <c r="C58" s="3" t="str">
        <f ca="1">IF(B61="","",CONCATENATE(OFFSET(List1!C$5,tisk!A60,0),"
",OFFSET(List1!D$5,tisk!A60,0),"
",OFFSET(List1!E$5,tisk!A60,0),"
",OFFSET(List1!F$5,tisk!A60,0)))</f>
        <v>Obec Bohutín
Bohutín 65
Bohutín
78962</v>
      </c>
      <c r="D58" s="59" t="str">
        <f ca="1">IF(B61="","",OFFSET(List1!K$5,tisk!A60,0))</f>
        <v>Oprava střechy tělocvičny v Bohutíně</v>
      </c>
      <c r="E58" s="108">
        <f ca="1">IF(B61="","",OFFSET(List1!N$5,tisk!A60,0))</f>
        <v>1300000</v>
      </c>
      <c r="F58" s="36" t="str">
        <f ca="1">IF(B61="","",OFFSET(List1!O$5,tisk!A60,0))</f>
        <v>4/2021</v>
      </c>
      <c r="G58" s="110">
        <f ca="1">IF(B61="","",OFFSET(List1!Q$5,tisk!A60,0))</f>
        <v>500000</v>
      </c>
      <c r="H58" s="112" t="str">
        <f ca="1">IF(B61="","",OFFSET(List1!R$5,tisk!A60,0))</f>
        <v>31.12.2021</v>
      </c>
      <c r="I58" s="111">
        <f ca="1">IF(B61="","",OFFSET(List1!S$5,tisk!A60,0))</f>
        <v>90</v>
      </c>
      <c r="J58" s="111">
        <f ca="1">IF(B61="","",OFFSET(List1!T$5,tisk!A60,0))</f>
        <v>160</v>
      </c>
      <c r="K58" s="111">
        <f ca="1">IF(B61="","",OFFSET(List1!U$5,tisk!A60,0))</f>
        <v>175</v>
      </c>
      <c r="L58" s="111">
        <f ca="1">IF(B61="","",OFFSET(List1!V$5,tisk!A60,0))</f>
        <v>425</v>
      </c>
      <c r="M58" s="110">
        <f ca="1">IF(B61="","",OFFSET(List1!W$5,tisk!A60,0))</f>
        <v>500000</v>
      </c>
      <c r="N58" s="110">
        <v>0</v>
      </c>
      <c r="O58" s="108" t="str">
        <f ca="1">IF(B61="","",OFFSET(List1!X$5,tisk!A60,0))</f>
        <v>NEINV</v>
      </c>
      <c r="P58" s="108" t="s">
        <v>1271</v>
      </c>
    </row>
    <row r="59" spans="1:16" s="2" customFormat="1" ht="105" x14ac:dyDescent="0.25">
      <c r="A59" s="39"/>
      <c r="B59" s="111"/>
      <c r="C59" s="3" t="str">
        <f ca="1">IF(B61="","",CONCATENATE("Okres ",OFFSET(List1!G$5,tisk!A60,0),"
","Právní forma","
",OFFSET(List1!H$5,tisk!A60,0),"
","IČO ",OFFSET(List1!I$5,tisk!A60,0),"
 ","B.Ú. ",OFFSET(List1!J$5,tisk!A60,0)))</f>
        <v>Okres Šumperk
Právní forma
Obec, městská část hlavního města Prahy
IČO 00302392
 B.Ú. xxxxxxxx</v>
      </c>
      <c r="D59" s="5" t="str">
        <f ca="1">IF(B61="","",OFFSET(List1!L$5,tisk!A60,0))</f>
        <v>Oprava poškozené střechy hlavního sálu tělocvičny - výměna krytiny, kontrola a výměna poškozených dřevěných částí střešní konstrukce, nové okapy, hromosvod, izolace proti vlhkosti a tepelná izolace, parotěsná zábrana, obnova  podhledu.</v>
      </c>
      <c r="E59" s="108"/>
      <c r="F59" s="35"/>
      <c r="G59" s="110"/>
      <c r="H59" s="112"/>
      <c r="I59" s="111"/>
      <c r="J59" s="111"/>
      <c r="K59" s="111"/>
      <c r="L59" s="111"/>
      <c r="M59" s="110"/>
      <c r="N59" s="110"/>
      <c r="O59" s="108"/>
      <c r="P59" s="108"/>
    </row>
    <row r="60" spans="1:16" s="2" customFormat="1" ht="60" x14ac:dyDescent="0.25">
      <c r="A60" s="39">
        <f>ROW()/3-1</f>
        <v>19</v>
      </c>
      <c r="B60" s="111"/>
      <c r="C60" s="3"/>
      <c r="D60" s="5" t="str">
        <f ca="1">IF(B61="","",CONCATENATE("Dotace bude použita na:",OFFSET(List1!M$5,tisk!A60,0)))</f>
        <v>Dotace bude použita na:opravu střechy, nový podhled včetně upevňovacích prvků pro zavěšení vnitřního vybavení, izolace a parotěsná zábrana.</v>
      </c>
      <c r="E60" s="108"/>
      <c r="F60" s="36" t="str">
        <f ca="1">IF(B61="","",OFFSET(List1!P$5,tisk!A60,0))</f>
        <v>12/2021</v>
      </c>
      <c r="G60" s="110"/>
      <c r="H60" s="112"/>
      <c r="I60" s="111"/>
      <c r="J60" s="111"/>
      <c r="K60" s="111"/>
      <c r="L60" s="111"/>
      <c r="M60" s="110"/>
      <c r="N60" s="110"/>
      <c r="O60" s="108"/>
      <c r="P60" s="108"/>
    </row>
    <row r="61" spans="1:16" s="2" customFormat="1" ht="60" x14ac:dyDescent="0.25">
      <c r="A61" s="39"/>
      <c r="B61" s="111">
        <v>20</v>
      </c>
      <c r="C61" s="3" t="str">
        <f ca="1">IF(B64="","",CONCATENATE(OFFSET(List1!C$5,tisk!A63,0),"
",OFFSET(List1!D$5,tisk!A63,0),"
",OFFSET(List1!E$5,tisk!A63,0),"
",OFFSET(List1!F$5,tisk!A63,0)))</f>
        <v>Obec Březsko
Březsko 12
Březsko
79852</v>
      </c>
      <c r="D61" s="59" t="str">
        <f ca="1">IF(B64="","",OFFSET(List1!K$5,tisk!A63,0))</f>
        <v>Přeložka oplocení při rekonstrukci chodníku</v>
      </c>
      <c r="E61" s="108">
        <f ca="1">IF(B64="","",OFFSET(List1!N$5,tisk!A63,0))</f>
        <v>474868</v>
      </c>
      <c r="F61" s="36" t="str">
        <f ca="1">IF(B64="","",OFFSET(List1!O$5,tisk!A63,0))</f>
        <v>1/2021</v>
      </c>
      <c r="G61" s="110">
        <f ca="1">IF(B64="","",OFFSET(List1!Q$5,tisk!A63,0))</f>
        <v>189900</v>
      </c>
      <c r="H61" s="112" t="str">
        <f ca="1">IF(B64="","",OFFSET(List1!R$5,tisk!A63,0))</f>
        <v>31.12.2021</v>
      </c>
      <c r="I61" s="111">
        <f ca="1">IF(B64="","",OFFSET(List1!S$5,tisk!A63,0))</f>
        <v>180</v>
      </c>
      <c r="J61" s="111">
        <f ca="1">IF(B64="","",OFFSET(List1!T$5,tisk!A63,0))</f>
        <v>125</v>
      </c>
      <c r="K61" s="111">
        <f ca="1">IF(B64="","",OFFSET(List1!U$5,tisk!A63,0))</f>
        <v>115</v>
      </c>
      <c r="L61" s="111">
        <f ca="1">IF(B64="","",OFFSET(List1!V$5,tisk!A63,0))</f>
        <v>420</v>
      </c>
      <c r="M61" s="110">
        <f ca="1">IF(B64="","",OFFSET(List1!W$5,tisk!A63,0))</f>
        <v>189900</v>
      </c>
      <c r="N61" s="109">
        <v>0</v>
      </c>
      <c r="O61" s="108" t="str">
        <f ca="1">IF(B64="","",OFFSET(List1!X$5,tisk!A63,0))</f>
        <v>INV</v>
      </c>
      <c r="P61" s="108" t="s">
        <v>1271</v>
      </c>
    </row>
    <row r="62" spans="1:16" s="2" customFormat="1" ht="90" x14ac:dyDescent="0.25">
      <c r="A62" s="39"/>
      <c r="B62" s="111"/>
      <c r="C62" s="3" t="str">
        <f ca="1">IF(B64="","",CONCATENATE("Okres ",OFFSET(List1!G$5,tisk!A63,0),"
","Právní forma","
",OFFSET(List1!H$5,tisk!A63,0),"
","IČO ",OFFSET(List1!I$5,tisk!A63,0),"
 ","B.Ú. ",OFFSET(List1!J$5,tisk!A63,0)))</f>
        <v>Okres Prostějov
Právní forma
Obec, městská část hlavního města Prahy
IČO 00599981
 B.Ú. xxxxxxxx</v>
      </c>
      <c r="D62" s="5" t="str">
        <f ca="1">IF(B64="","",OFFSET(List1!L$5,tisk!A63,0))</f>
        <v>Přeložka oplocení nutná pro následnou rekonstrukci chodníku.</v>
      </c>
      <c r="E62" s="108"/>
      <c r="F62" s="35"/>
      <c r="G62" s="110"/>
      <c r="H62" s="112"/>
      <c r="I62" s="111"/>
      <c r="J62" s="111"/>
      <c r="K62" s="111"/>
      <c r="L62" s="111"/>
      <c r="M62" s="110"/>
      <c r="N62" s="110"/>
      <c r="O62" s="108"/>
      <c r="P62" s="108"/>
    </row>
    <row r="63" spans="1:16" s="2" customFormat="1" ht="30" x14ac:dyDescent="0.25">
      <c r="A63" s="39">
        <f>ROW()/3-1</f>
        <v>20</v>
      </c>
      <c r="B63" s="111"/>
      <c r="C63" s="3"/>
      <c r="D63" s="5" t="str">
        <f ca="1">IF(B64="","",CONCATENATE("Dotace bude použita na:",OFFSET(List1!M$5,tisk!A63,0)))</f>
        <v>Dotace bude použita na:realizaci přeložky oplocení.</v>
      </c>
      <c r="E63" s="108"/>
      <c r="F63" s="36" t="str">
        <f ca="1">IF(B64="","",OFFSET(List1!P$5,tisk!A63,0))</f>
        <v>12/2021</v>
      </c>
      <c r="G63" s="110"/>
      <c r="H63" s="112"/>
      <c r="I63" s="111"/>
      <c r="J63" s="111"/>
      <c r="K63" s="111"/>
      <c r="L63" s="111"/>
      <c r="M63" s="110"/>
      <c r="N63" s="110"/>
      <c r="O63" s="108"/>
      <c r="P63" s="108"/>
    </row>
    <row r="64" spans="1:16" s="2" customFormat="1" ht="60" x14ac:dyDescent="0.25">
      <c r="A64" s="39"/>
      <c r="B64" s="111">
        <v>21</v>
      </c>
      <c r="C64" s="3" t="str">
        <f ca="1">IF(B67="","",CONCATENATE(OFFSET(List1!C$5,tisk!A66,0),"
",OFFSET(List1!D$5,tisk!A66,0),"
",OFFSET(List1!E$5,tisk!A66,0),"
",OFFSET(List1!F$5,tisk!A66,0)))</f>
        <v>Obec Žákovice
Žákovice 100
Žákovice
75354</v>
      </c>
      <c r="D64" s="59" t="str">
        <f ca="1">IF(B67="","",OFFSET(List1!K$5,tisk!A66,0))</f>
        <v>Oprava místní komunikace k výletišti v obci Žákovice</v>
      </c>
      <c r="E64" s="108">
        <f ca="1">IF(B67="","",OFFSET(List1!N$5,tisk!A66,0))</f>
        <v>572028</v>
      </c>
      <c r="F64" s="36" t="str">
        <f ca="1">IF(B67="","",OFFSET(List1!O$5,tisk!A66,0))</f>
        <v>1/2021</v>
      </c>
      <c r="G64" s="110">
        <f ca="1">IF(B67="","",OFFSET(List1!Q$5,tisk!A66,0))</f>
        <v>228811</v>
      </c>
      <c r="H64" s="112" t="str">
        <f ca="1">IF(B67="","",OFFSET(List1!R$5,tisk!A66,0))</f>
        <v>31.12.2021</v>
      </c>
      <c r="I64" s="111">
        <f ca="1">IF(B67="","",OFFSET(List1!S$5,tisk!A66,0))</f>
        <v>180</v>
      </c>
      <c r="J64" s="111">
        <f ca="1">IF(B67="","",OFFSET(List1!T$5,tisk!A66,0))</f>
        <v>125</v>
      </c>
      <c r="K64" s="111">
        <f ca="1">IF(B67="","",OFFSET(List1!U$5,tisk!A66,0))</f>
        <v>115</v>
      </c>
      <c r="L64" s="111">
        <f ca="1">IF(B67="","",OFFSET(List1!V$5,tisk!A66,0))</f>
        <v>420</v>
      </c>
      <c r="M64" s="110">
        <f ca="1">IF(B67="","",OFFSET(List1!W$5,tisk!A66,0))</f>
        <v>228811</v>
      </c>
      <c r="N64" s="110">
        <v>0</v>
      </c>
      <c r="O64" s="108" t="str">
        <f ca="1">IF(B67="","",OFFSET(List1!X$5,tisk!A66,0))</f>
        <v>NEINV</v>
      </c>
      <c r="P64" s="108" t="s">
        <v>1271</v>
      </c>
    </row>
    <row r="65" spans="1:16" s="2" customFormat="1" ht="90" x14ac:dyDescent="0.25">
      <c r="A65" s="39"/>
      <c r="B65" s="111"/>
      <c r="C65" s="3" t="str">
        <f ca="1">IF(B67="","",CONCATENATE("Okres ",OFFSET(List1!G$5,tisk!A66,0),"
","Právní forma","
",OFFSET(List1!H$5,tisk!A66,0),"
","IČO ",OFFSET(List1!I$5,tisk!A66,0),"
 ","B.Ú. ",OFFSET(List1!J$5,tisk!A66,0)))</f>
        <v>Okres Přerov
Právní forma
Obec, městská část hlavního města Prahy
IČO 00600890
 B.Ú. xxxxxxxx</v>
      </c>
      <c r="D65" s="5" t="str">
        <f ca="1">IF(B67="","",OFFSET(List1!L$5,tisk!A66,0))</f>
        <v>Předmětem projektu je oprava místní komunikace vedoucí k výletišti v obci Žákovice.</v>
      </c>
      <c r="E65" s="108"/>
      <c r="F65" s="35"/>
      <c r="G65" s="110"/>
      <c r="H65" s="112"/>
      <c r="I65" s="111"/>
      <c r="J65" s="111"/>
      <c r="K65" s="111"/>
      <c r="L65" s="111"/>
      <c r="M65" s="110"/>
      <c r="N65" s="110"/>
      <c r="O65" s="108"/>
      <c r="P65" s="108"/>
    </row>
    <row r="66" spans="1:16" s="2" customFormat="1" ht="60" x14ac:dyDescent="0.25">
      <c r="A66" s="39">
        <f>ROW()/3-1</f>
        <v>21</v>
      </c>
      <c r="B66" s="111"/>
      <c r="C66" s="3"/>
      <c r="D66" s="5" t="str">
        <f ca="1">IF(B67="","",CONCATENATE("Dotace bude použita na:",OFFSET(List1!M$5,tisk!A66,0)))</f>
        <v>Dotace bude použita na:stavební práce a dodávky potřebné k opravě místní komunikace vedoucí k výletišti v obci Žákovice.</v>
      </c>
      <c r="E66" s="108"/>
      <c r="F66" s="36" t="str">
        <f ca="1">IF(B67="","",OFFSET(List1!P$5,tisk!A66,0))</f>
        <v>12/2021</v>
      </c>
      <c r="G66" s="110"/>
      <c r="H66" s="112"/>
      <c r="I66" s="111"/>
      <c r="J66" s="111"/>
      <c r="K66" s="111"/>
      <c r="L66" s="111"/>
      <c r="M66" s="110"/>
      <c r="N66" s="110"/>
      <c r="O66" s="108"/>
      <c r="P66" s="108"/>
    </row>
    <row r="67" spans="1:16" s="2" customFormat="1" ht="60" x14ac:dyDescent="0.25">
      <c r="A67" s="39"/>
      <c r="B67" s="111">
        <v>22</v>
      </c>
      <c r="C67" s="3" t="str">
        <f ca="1">IF(B70="","",CONCATENATE(OFFSET(List1!C$5,tisk!A69,0),"
",OFFSET(List1!D$5,tisk!A69,0),"
",OFFSET(List1!E$5,tisk!A69,0),"
",OFFSET(List1!F$5,tisk!A69,0)))</f>
        <v>Městys Drahany
Drahany 26
Drahany
79861</v>
      </c>
      <c r="D67" s="59" t="str">
        <f ca="1">IF(B70="","",OFFSET(List1!K$5,tisk!A69,0))</f>
        <v>Oprava budovy úřadu městyse Drahany</v>
      </c>
      <c r="E67" s="108">
        <f ca="1">IF(B70="","",OFFSET(List1!N$5,tisk!A69,0))</f>
        <v>750000</v>
      </c>
      <c r="F67" s="36" t="str">
        <f ca="1">IF(B70="","",OFFSET(List1!O$5,tisk!A69,0))</f>
        <v>7/2021</v>
      </c>
      <c r="G67" s="110">
        <f ca="1">IF(B70="","",OFFSET(List1!Q$5,tisk!A69,0))</f>
        <v>300000</v>
      </c>
      <c r="H67" s="112" t="str">
        <f ca="1">IF(B70="","",OFFSET(List1!R$5,tisk!A69,0))</f>
        <v>31.12.2021</v>
      </c>
      <c r="I67" s="111">
        <f ca="1">IF(B70="","",OFFSET(List1!S$5,tisk!A69,0))</f>
        <v>160</v>
      </c>
      <c r="J67" s="111">
        <f ca="1">IF(B70="","",OFFSET(List1!T$5,tisk!A69,0))</f>
        <v>120</v>
      </c>
      <c r="K67" s="111">
        <f ca="1">IF(B70="","",OFFSET(List1!U$5,tisk!A69,0))</f>
        <v>140</v>
      </c>
      <c r="L67" s="111">
        <f ca="1">IF(B70="","",OFFSET(List1!V$5,tisk!A69,0))</f>
        <v>420</v>
      </c>
      <c r="M67" s="110">
        <f ca="1">IF(B70="","",OFFSET(List1!W$5,tisk!A69,0))</f>
        <v>300000</v>
      </c>
      <c r="N67" s="109">
        <v>0</v>
      </c>
      <c r="O67" s="108" t="str">
        <f ca="1">IF(B70="","",OFFSET(List1!X$5,tisk!A69,0))</f>
        <v>NEINV</v>
      </c>
      <c r="P67" s="108" t="s">
        <v>1271</v>
      </c>
    </row>
    <row r="68" spans="1:16" s="2" customFormat="1" ht="90" x14ac:dyDescent="0.25">
      <c r="A68" s="39"/>
      <c r="B68" s="111"/>
      <c r="C68" s="3" t="str">
        <f ca="1">IF(B70="","",CONCATENATE("Okres ",OFFSET(List1!G$5,tisk!A69,0),"
","Právní forma","
",OFFSET(List1!H$5,tisk!A69,0),"
","IČO ",OFFSET(List1!I$5,tisk!A69,0),"
 ","B.Ú. ",OFFSET(List1!J$5,tisk!A69,0)))</f>
        <v>Okres Prostějov
Právní forma
Obec, městská část hlavního města Prahy
IČO 00288209
 B.Ú. xxxxxxxx</v>
      </c>
      <c r="D68" s="5" t="str">
        <f ca="1">IF(B70="","",OFFSET(List1!L$5,tisk!A69,0))</f>
        <v>Cílem akce je oprava budovy úřadu městyse, v které má ordinaci praktický dětský lékař a pobočku Česká pošta.</v>
      </c>
      <c r="E68" s="108"/>
      <c r="F68" s="35"/>
      <c r="G68" s="110"/>
      <c r="H68" s="112"/>
      <c r="I68" s="111"/>
      <c r="J68" s="111"/>
      <c r="K68" s="111"/>
      <c r="L68" s="111"/>
      <c r="M68" s="110"/>
      <c r="N68" s="110"/>
      <c r="O68" s="108"/>
      <c r="P68" s="108"/>
    </row>
    <row r="69" spans="1:16" s="2" customFormat="1" ht="75" x14ac:dyDescent="0.25">
      <c r="A69" s="39">
        <f>ROW()/3-1</f>
        <v>22</v>
      </c>
      <c r="B69" s="111"/>
      <c r="C69" s="3"/>
      <c r="D69" s="5" t="str">
        <f ca="1">IF(B70="","",CONCATENATE("Dotace bude použita na:",OFFSET(List1!M$5,tisk!A69,0)))</f>
        <v>Dotace bude použita na:opravu a zateplení severní stěny úřadu, výměnu plastových oken včetně zapravení a parapetů, nástřikovou izolaci střechy úřadu, opravu kuchyňky úřadu městyse.</v>
      </c>
      <c r="E69" s="108"/>
      <c r="F69" s="36" t="str">
        <f ca="1">IF(B70="","",OFFSET(List1!P$5,tisk!A69,0))</f>
        <v>12/2021</v>
      </c>
      <c r="G69" s="110"/>
      <c r="H69" s="112"/>
      <c r="I69" s="111"/>
      <c r="J69" s="111"/>
      <c r="K69" s="111"/>
      <c r="L69" s="111"/>
      <c r="M69" s="110"/>
      <c r="N69" s="110"/>
      <c r="O69" s="108"/>
      <c r="P69" s="108"/>
    </row>
    <row r="70" spans="1:16" s="2" customFormat="1" ht="60" x14ac:dyDescent="0.25">
      <c r="A70" s="39"/>
      <c r="B70" s="111">
        <v>23</v>
      </c>
      <c r="C70" s="3" t="str">
        <f ca="1">IF(B73="","",CONCATENATE(OFFSET(List1!C$5,tisk!A72,0),"
",OFFSET(List1!D$5,tisk!A72,0),"
",OFFSET(List1!E$5,tisk!A72,0),"
",OFFSET(List1!F$5,tisk!A72,0)))</f>
        <v>Obec Slavětín
Slavětín 11
Slavětín
78324</v>
      </c>
      <c r="D70" s="59" t="str">
        <f ca="1">IF(B73="","",OFFSET(List1!K$5,tisk!A72,0))</f>
        <v>Rekonstrukce a přestavba bývalé sběrny mléka na sběrné místo tříděného odpadu</v>
      </c>
      <c r="E70" s="108">
        <f ca="1">IF(B73="","",OFFSET(List1!N$5,tisk!A72,0))</f>
        <v>406202</v>
      </c>
      <c r="F70" s="36" t="str">
        <f ca="1">IF(B73="","",OFFSET(List1!O$5,tisk!A72,0))</f>
        <v>6/2021</v>
      </c>
      <c r="G70" s="110">
        <f ca="1">IF(B73="","",OFFSET(List1!Q$5,tisk!A72,0))</f>
        <v>162480</v>
      </c>
      <c r="H70" s="112" t="str">
        <f ca="1">IF(B73="","",OFFSET(List1!R$5,tisk!A72,0))</f>
        <v>31.12.2021</v>
      </c>
      <c r="I70" s="111">
        <f ca="1">IF(B73="","",OFFSET(List1!S$5,tisk!A72,0))</f>
        <v>150</v>
      </c>
      <c r="J70" s="111">
        <f ca="1">IF(B73="","",OFFSET(List1!T$5,tisk!A72,0))</f>
        <v>150</v>
      </c>
      <c r="K70" s="111">
        <f ca="1">IF(B73="","",OFFSET(List1!U$5,tisk!A72,0))</f>
        <v>115</v>
      </c>
      <c r="L70" s="111">
        <f ca="1">IF(B73="","",OFFSET(List1!V$5,tisk!A72,0))</f>
        <v>415</v>
      </c>
      <c r="M70" s="110">
        <f ca="1">IF(B73="","",OFFSET(List1!W$5,tisk!A72,0))</f>
        <v>162480</v>
      </c>
      <c r="N70" s="110">
        <v>0</v>
      </c>
      <c r="O70" s="108" t="str">
        <f ca="1">IF(B73="","",OFFSET(List1!X$5,tisk!A72,0))</f>
        <v>INV</v>
      </c>
      <c r="P70" s="108" t="s">
        <v>1271</v>
      </c>
    </row>
    <row r="71" spans="1:16" s="2" customFormat="1" ht="90" x14ac:dyDescent="0.25">
      <c r="A71" s="39"/>
      <c r="B71" s="111"/>
      <c r="C71" s="3" t="str">
        <f ca="1">IF(B73="","",CONCATENATE("Okres ",OFFSET(List1!G$5,tisk!A72,0),"
","Právní forma","
",OFFSET(List1!H$5,tisk!A72,0),"
","IČO ",OFFSET(List1!I$5,tisk!A72,0),"
 ","B.Ú. ",OFFSET(List1!J$5,tisk!A72,0)))</f>
        <v>Okres Olomouc
Právní forma
Obec, městská část hlavního města Prahy
IČO 00635332
 B.Ú. xxxxxxxx</v>
      </c>
      <c r="D71" s="5" t="str">
        <f ca="1">IF(B73="","",OFFSET(List1!L$5,tisk!A72,0))</f>
        <v>Projekt řeší rekonstrukci bývalé sběrny mléka na sběrné místo pro pytlový sběr tříděného odpadu - plastu.</v>
      </c>
      <c r="E71" s="108"/>
      <c r="F71" s="35"/>
      <c r="G71" s="110"/>
      <c r="H71" s="112"/>
      <c r="I71" s="111"/>
      <c r="J71" s="111"/>
      <c r="K71" s="111"/>
      <c r="L71" s="111"/>
      <c r="M71" s="110"/>
      <c r="N71" s="110"/>
      <c r="O71" s="108"/>
      <c r="P71" s="108"/>
    </row>
    <row r="72" spans="1:16" s="2" customFormat="1" ht="75" x14ac:dyDescent="0.25">
      <c r="A72" s="39">
        <f>ROW()/3-1</f>
        <v>23</v>
      </c>
      <c r="B72" s="111"/>
      <c r="C72" s="3"/>
      <c r="D72" s="5" t="str">
        <f ca="1">IF(B73="","",CONCATENATE("Dotace bude použita na:",OFFSET(List1!M$5,tisk!A72,0)))</f>
        <v>Dotace bude použita na:investiční výdaje na rekonstrukci objektu bývalé sběrny mléka a jeho přestavbu na sběrné místo pro tříděný plastový odpad.</v>
      </c>
      <c r="E72" s="108"/>
      <c r="F72" s="36" t="str">
        <f ca="1">IF(B73="","",OFFSET(List1!P$5,tisk!A72,0))</f>
        <v>12/2021</v>
      </c>
      <c r="G72" s="110"/>
      <c r="H72" s="112"/>
      <c r="I72" s="111"/>
      <c r="J72" s="111"/>
      <c r="K72" s="111"/>
      <c r="L72" s="111"/>
      <c r="M72" s="110"/>
      <c r="N72" s="110"/>
      <c r="O72" s="108"/>
      <c r="P72" s="108"/>
    </row>
    <row r="73" spans="1:16" s="2" customFormat="1" ht="60" x14ac:dyDescent="0.25">
      <c r="A73" s="39"/>
      <c r="B73" s="111">
        <v>24</v>
      </c>
      <c r="C73" s="3" t="str">
        <f ca="1">IF(B76="","",CONCATENATE(OFFSET(List1!C$5,tisk!A75,0),"
",OFFSET(List1!D$5,tisk!A75,0),"
",OFFSET(List1!E$5,tisk!A75,0),"
",OFFSET(List1!F$5,tisk!A75,0)))</f>
        <v>Obec Police
Police 5
Úsov
789 73</v>
      </c>
      <c r="D73" s="59" t="str">
        <f ca="1">IF(B76="","",OFFSET(List1!K$5,tisk!A75,0))</f>
        <v>Výměna oken a dveří na bývalé škole v Polici</v>
      </c>
      <c r="E73" s="108">
        <f ca="1">IF(B76="","",OFFSET(List1!N$5,tisk!A75,0))</f>
        <v>250000</v>
      </c>
      <c r="F73" s="36" t="str">
        <f ca="1">IF(B76="","",OFFSET(List1!O$5,tisk!A75,0))</f>
        <v>1/2021</v>
      </c>
      <c r="G73" s="110">
        <f ca="1">IF(B76="","",OFFSET(List1!Q$5,tisk!A75,0))</f>
        <v>100000</v>
      </c>
      <c r="H73" s="112" t="str">
        <f ca="1">IF(B76="","",OFFSET(List1!R$5,tisk!A75,0))</f>
        <v>31.12.2021</v>
      </c>
      <c r="I73" s="111">
        <f ca="1">IF(B76="","",OFFSET(List1!S$5,tisk!A75,0))</f>
        <v>180</v>
      </c>
      <c r="J73" s="111">
        <f ca="1">IF(B76="","",OFFSET(List1!T$5,tisk!A75,0))</f>
        <v>120</v>
      </c>
      <c r="K73" s="111">
        <f ca="1">IF(B76="","",OFFSET(List1!U$5,tisk!A75,0))</f>
        <v>115</v>
      </c>
      <c r="L73" s="111">
        <f ca="1">IF(B76="","",OFFSET(List1!V$5,tisk!A75,0))</f>
        <v>415</v>
      </c>
      <c r="M73" s="110">
        <f ca="1">IF(B76="","",OFFSET(List1!W$5,tisk!A75,0))</f>
        <v>100000</v>
      </c>
      <c r="N73" s="109">
        <v>0</v>
      </c>
      <c r="O73" s="108" t="str">
        <f ca="1">IF(B76="","",OFFSET(List1!X$5,tisk!A75,0))</f>
        <v>INV</v>
      </c>
      <c r="P73" s="108" t="s">
        <v>1273</v>
      </c>
    </row>
    <row r="74" spans="1:16" s="2" customFormat="1" ht="90" x14ac:dyDescent="0.25">
      <c r="A74" s="39"/>
      <c r="B74" s="111"/>
      <c r="C74" s="3" t="str">
        <f ca="1">IF(B76="","",CONCATENATE("Okres ",OFFSET(List1!G$5,tisk!A75,0),"
","Právní forma","
",OFFSET(List1!H$5,tisk!A75,0),"
","IČO ",OFFSET(List1!I$5,tisk!A75,0),"
 ","B.Ú. ",OFFSET(List1!J$5,tisk!A75,0)))</f>
        <v>Okres Šumperk
Právní forma
Obec, městská část hlavního města Prahy
IČO 00635880
 B.Ú. xxxxxxxx</v>
      </c>
      <c r="D74" s="5" t="str">
        <f ca="1">IF(B76="","",OFFSET(List1!L$5,tisk!A75,0))</f>
        <v>Jedná se o výměnu 10ti oken a dvojích vchodových dveří na budově bývalé školy v přízemí, kde je bytová jednotka.</v>
      </c>
      <c r="E74" s="108"/>
      <c r="F74" s="35"/>
      <c r="G74" s="110"/>
      <c r="H74" s="112"/>
      <c r="I74" s="111"/>
      <c r="J74" s="111"/>
      <c r="K74" s="111"/>
      <c r="L74" s="111"/>
      <c r="M74" s="110"/>
      <c r="N74" s="110"/>
      <c r="O74" s="108"/>
      <c r="P74" s="108"/>
    </row>
    <row r="75" spans="1:16" s="2" customFormat="1" ht="60" x14ac:dyDescent="0.25">
      <c r="A75" s="39">
        <f>ROW()/3-1</f>
        <v>24</v>
      </c>
      <c r="B75" s="111"/>
      <c r="C75" s="3"/>
      <c r="D75" s="5" t="str">
        <f ca="1">IF(B76="","",CONCATENATE("Dotace bude použita na:",OFFSET(List1!M$5,tisk!A75,0)))</f>
        <v>Dotace bude použita na:uhrazení SOD na výměnu oken a dveří na budově bývalé školy v Polici. Jedná se o 10 oken a dvoje vchodové dveře.</v>
      </c>
      <c r="E75" s="108"/>
      <c r="F75" s="36" t="str">
        <f ca="1">IF(B76="","",OFFSET(List1!P$5,tisk!A75,0))</f>
        <v>12/2021</v>
      </c>
      <c r="G75" s="110"/>
      <c r="H75" s="112"/>
      <c r="I75" s="111"/>
      <c r="J75" s="111"/>
      <c r="K75" s="111"/>
      <c r="L75" s="111"/>
      <c r="M75" s="110"/>
      <c r="N75" s="110"/>
      <c r="O75" s="108"/>
      <c r="P75" s="108"/>
    </row>
    <row r="76" spans="1:16" s="2" customFormat="1" ht="90" x14ac:dyDescent="0.25">
      <c r="A76" s="39"/>
      <c r="B76" s="111">
        <v>25</v>
      </c>
      <c r="C76" s="3" t="str">
        <f ca="1">IF(B79="","",CONCATENATE(OFFSET(List1!C$5,tisk!A78,0),"
",OFFSET(List1!D$5,tisk!A78,0),"
",OFFSET(List1!E$5,tisk!A78,0),"
",OFFSET(List1!F$5,tisk!A78,0)))</f>
        <v>Obec Domašov u Šternberka
Domašov u Šternberka 61
Domašov u Šternberka
78501</v>
      </c>
      <c r="D76" s="59" t="str">
        <f ca="1">IF(B79="","",OFFSET(List1!K$5,tisk!A78,0))</f>
        <v>Revitalizace okolí bytovek - II. etapa</v>
      </c>
      <c r="E76" s="108">
        <f ca="1">IF(B79="","",OFFSET(List1!N$5,tisk!A78,0))</f>
        <v>3918810</v>
      </c>
      <c r="F76" s="36" t="str">
        <f ca="1">IF(B79="","",OFFSET(List1!O$5,tisk!A78,0))</f>
        <v>1/2021</v>
      </c>
      <c r="G76" s="110">
        <f ca="1">IF(B79="","",OFFSET(List1!Q$5,tisk!A78,0))</f>
        <v>500000</v>
      </c>
      <c r="H76" s="112" t="str">
        <f ca="1">IF(B79="","",OFFSET(List1!R$5,tisk!A78,0))</f>
        <v>31.12.2021</v>
      </c>
      <c r="I76" s="111">
        <f ca="1">IF(B79="","",OFFSET(List1!S$5,tisk!A78,0))</f>
        <v>160</v>
      </c>
      <c r="J76" s="111">
        <f ca="1">IF(B79="","",OFFSET(List1!T$5,tisk!A78,0))</f>
        <v>130</v>
      </c>
      <c r="K76" s="111">
        <f ca="1">IF(B79="","",OFFSET(List1!U$5,tisk!A78,0))</f>
        <v>125</v>
      </c>
      <c r="L76" s="111">
        <f ca="1">IF(B79="","",OFFSET(List1!V$5,tisk!A78,0))</f>
        <v>415</v>
      </c>
      <c r="M76" s="110">
        <f ca="1">IF(B79="","",OFFSET(List1!W$5,tisk!A78,0))</f>
        <v>500000</v>
      </c>
      <c r="N76" s="110">
        <v>0</v>
      </c>
      <c r="O76" s="108" t="str">
        <f ca="1">IF(B79="","",OFFSET(List1!X$5,tisk!A78,0))</f>
        <v>INV</v>
      </c>
      <c r="P76" s="108" t="s">
        <v>1271</v>
      </c>
    </row>
    <row r="77" spans="1:16" s="2" customFormat="1" ht="90" x14ac:dyDescent="0.25">
      <c r="A77" s="39"/>
      <c r="B77" s="111"/>
      <c r="C77" s="3" t="str">
        <f ca="1">IF(B79="","",CONCATENATE("Okres ",OFFSET(List1!G$5,tisk!A78,0),"
","Právní forma","
",OFFSET(List1!H$5,tisk!A78,0),"
","IČO ",OFFSET(List1!I$5,tisk!A78,0),"
 ","B.Ú. ",OFFSET(List1!J$5,tisk!A78,0)))</f>
        <v>Okres Olomouc
Právní forma
Obec, městská část hlavního města Prahy
IČO 00635286
 B.Ú. xxxxxxxx</v>
      </c>
      <c r="D77" s="5" t="str">
        <f ca="1">IF(B79="","",OFFSET(List1!L$5,tisk!A78,0))</f>
        <v>Předmětem realizace II. etapy je rekonstrukce komunikace, vybudování chodníků, parkovacích míst, veřejného osvětlení a uliční vpusti.</v>
      </c>
      <c r="E77" s="108"/>
      <c r="F77" s="35"/>
      <c r="G77" s="110"/>
      <c r="H77" s="112"/>
      <c r="I77" s="111"/>
      <c r="J77" s="111"/>
      <c r="K77" s="111"/>
      <c r="L77" s="111"/>
      <c r="M77" s="110"/>
      <c r="N77" s="110"/>
      <c r="O77" s="108"/>
      <c r="P77" s="108"/>
    </row>
    <row r="78" spans="1:16" s="2" customFormat="1" ht="30" x14ac:dyDescent="0.25">
      <c r="A78" s="39">
        <f>ROW()/3-1</f>
        <v>25</v>
      </c>
      <c r="B78" s="111"/>
      <c r="C78" s="3"/>
      <c r="D78" s="5" t="str">
        <f ca="1">IF(B79="","",CONCATENATE("Dotace bude použita na:",OFFSET(List1!M$5,tisk!A78,0)))</f>
        <v>Dotace bude použita na:revitalizaci okolí bytovek - II. etapa.</v>
      </c>
      <c r="E78" s="108"/>
      <c r="F78" s="36" t="str">
        <f ca="1">IF(B79="","",OFFSET(List1!P$5,tisk!A78,0))</f>
        <v>12/2021</v>
      </c>
      <c r="G78" s="110"/>
      <c r="H78" s="112"/>
      <c r="I78" s="111"/>
      <c r="J78" s="111"/>
      <c r="K78" s="111"/>
      <c r="L78" s="111"/>
      <c r="M78" s="110"/>
      <c r="N78" s="110"/>
      <c r="O78" s="108"/>
      <c r="P78" s="108"/>
    </row>
    <row r="79" spans="1:16" s="2" customFormat="1" ht="60" x14ac:dyDescent="0.25">
      <c r="A79" s="39"/>
      <c r="B79" s="111">
        <v>26</v>
      </c>
      <c r="C79" s="3" t="str">
        <f ca="1">IF(B82="","",CONCATENATE(OFFSET(List1!C$5,tisk!A81,0),"
",OFFSET(List1!D$5,tisk!A81,0),"
",OFFSET(List1!E$5,tisk!A81,0),"
",OFFSET(List1!F$5,tisk!A81,0)))</f>
        <v>Obec Horní Studénky
Horní Studénky 44
Horní Studénky
78901</v>
      </c>
      <c r="D79" s="59" t="str">
        <f ca="1">IF(B82="","",OFFSET(List1!K$5,tisk!A81,0))</f>
        <v>Odvodnění a sanace části víceúčelové budovy č.p. 4</v>
      </c>
      <c r="E79" s="108">
        <f ca="1">IF(B82="","",OFFSET(List1!N$5,tisk!A81,0))</f>
        <v>564000</v>
      </c>
      <c r="F79" s="36" t="str">
        <f ca="1">IF(B82="","",OFFSET(List1!O$5,tisk!A81,0))</f>
        <v>1/2021</v>
      </c>
      <c r="G79" s="110">
        <f ca="1">IF(B82="","",OFFSET(List1!Q$5,tisk!A81,0))</f>
        <v>225600</v>
      </c>
      <c r="H79" s="112" t="str">
        <f ca="1">IF(B82="","",OFFSET(List1!R$5,tisk!A81,0))</f>
        <v>31.12.2021</v>
      </c>
      <c r="I79" s="111">
        <f ca="1">IF(B82="","",OFFSET(List1!S$5,tisk!A81,0))</f>
        <v>110</v>
      </c>
      <c r="J79" s="111">
        <f ca="1">IF(B82="","",OFFSET(List1!T$5,tisk!A81,0))</f>
        <v>130</v>
      </c>
      <c r="K79" s="111">
        <f ca="1">IF(B82="","",OFFSET(List1!U$5,tisk!A81,0))</f>
        <v>175</v>
      </c>
      <c r="L79" s="111">
        <f ca="1">IF(B82="","",OFFSET(List1!V$5,tisk!A81,0))</f>
        <v>415</v>
      </c>
      <c r="M79" s="110">
        <f ca="1">IF(B82="","",OFFSET(List1!W$5,tisk!A81,0))</f>
        <v>225600</v>
      </c>
      <c r="N79" s="109">
        <v>0</v>
      </c>
      <c r="O79" s="108" t="str">
        <f ca="1">IF(B82="","",OFFSET(List1!X$5,tisk!A81,0))</f>
        <v>INV</v>
      </c>
      <c r="P79" s="108" t="s">
        <v>1273</v>
      </c>
    </row>
    <row r="80" spans="1:16" s="2" customFormat="1" ht="89.25" customHeight="1" x14ac:dyDescent="0.25">
      <c r="A80" s="39"/>
      <c r="B80" s="111"/>
      <c r="C80" s="3" t="str">
        <f ca="1">IF(B82="","",CONCATENATE("Okres ",OFFSET(List1!G$5,tisk!A81,0),"
","Právní forma","
",OFFSET(List1!H$5,tisk!A81,0),"
","IČO ",OFFSET(List1!I$5,tisk!A81,0),"
 ","B.Ú. ",OFFSET(List1!J$5,tisk!A81,0)))</f>
        <v>Okres Šumperk
Právní forma
Obec, městská část hlavního města Prahy
IČO 00635944
 B.Ú. xxxxxxxx</v>
      </c>
      <c r="D80" s="5" t="str">
        <f ca="1">IF(B82="","",OFFSET(List1!L$5,tisk!A81,0))</f>
        <v>Záměrem projektu je odizolování a sanace části budovy zejména z jihovýchodního směru, provedení drenážního systému s odvodněním do stávajícího systému odvodu dešťových vod.</v>
      </c>
      <c r="E80" s="108"/>
      <c r="F80" s="35"/>
      <c r="G80" s="110"/>
      <c r="H80" s="112"/>
      <c r="I80" s="111"/>
      <c r="J80" s="111"/>
      <c r="K80" s="111"/>
      <c r="L80" s="111"/>
      <c r="M80" s="110"/>
      <c r="N80" s="110"/>
      <c r="O80" s="108"/>
      <c r="P80" s="108"/>
    </row>
    <row r="81" spans="1:16" s="2" customFormat="1" ht="105" x14ac:dyDescent="0.25">
      <c r="A81" s="39">
        <f>ROW()/3-1</f>
        <v>26</v>
      </c>
      <c r="B81" s="111"/>
      <c r="C81" s="3"/>
      <c r="D81" s="5" t="str">
        <f ca="1">IF(B82="","",CONCATENATE("Dotace bude použita na:",OFFSET(List1!M$5,tisk!A81,0)))</f>
        <v>Dotace bude použita na:odvodnění a sanace budovy č.p. 4 drenážním systémem, odkopání zeminy do hloubky cca 2 - 2,5 m, odizolování stávajícího zdiva a základů, odstranění poškozených omítek a provedení nových sanačních omítek, vnitřní výmalbu stěn, dlažba.</v>
      </c>
      <c r="E81" s="108"/>
      <c r="F81" s="36" t="str">
        <f ca="1">IF(B82="","",OFFSET(List1!P$5,tisk!A81,0))</f>
        <v>12/2021</v>
      </c>
      <c r="G81" s="110"/>
      <c r="H81" s="112"/>
      <c r="I81" s="111"/>
      <c r="J81" s="111"/>
      <c r="K81" s="111"/>
      <c r="L81" s="111"/>
      <c r="M81" s="110"/>
      <c r="N81" s="110"/>
      <c r="O81" s="108"/>
      <c r="P81" s="108"/>
    </row>
    <row r="82" spans="1:16" s="2" customFormat="1" ht="60" x14ac:dyDescent="0.25">
      <c r="A82" s="39"/>
      <c r="B82" s="111">
        <v>27</v>
      </c>
      <c r="C82" s="3" t="str">
        <f ca="1">IF(B85="","",CONCATENATE(OFFSET(List1!C$5,tisk!A84,0),"
",OFFSET(List1!D$5,tisk!A84,0),"
",OFFSET(List1!E$5,tisk!A84,0),"
",OFFSET(List1!F$5,tisk!A84,0)))</f>
        <v>Obec Buk
Buk 21
Prosenice
75121</v>
      </c>
      <c r="D82" s="59" t="str">
        <f ca="1">IF(B85="","",OFFSET(List1!K$5,tisk!A84,0))</f>
        <v>Nová chodníková trasa podél silnice III/4368 obce Buk - začátek obce</v>
      </c>
      <c r="E82" s="108">
        <f ca="1">IF(B85="","",OFFSET(List1!N$5,tisk!A84,0))</f>
        <v>1500000</v>
      </c>
      <c r="F82" s="36" t="str">
        <f ca="1">IF(B85="","",OFFSET(List1!O$5,tisk!A84,0))</f>
        <v>1/2021</v>
      </c>
      <c r="G82" s="110">
        <f ca="1">IF(B85="","",OFFSET(List1!Q$5,tisk!A84,0))</f>
        <v>500000</v>
      </c>
      <c r="H82" s="112" t="str">
        <f ca="1">IF(B85="","",OFFSET(List1!R$5,tisk!A84,0))</f>
        <v>31.12.2021</v>
      </c>
      <c r="I82" s="111">
        <f ca="1">IF(B85="","",OFFSET(List1!S$5,tisk!A84,0))</f>
        <v>110</v>
      </c>
      <c r="J82" s="111">
        <f ca="1">IF(B85="","",OFFSET(List1!T$5,tisk!A84,0))</f>
        <v>130</v>
      </c>
      <c r="K82" s="111">
        <f ca="1">IF(B85="","",OFFSET(List1!U$5,tisk!A84,0))</f>
        <v>175</v>
      </c>
      <c r="L82" s="111">
        <f ca="1">IF(B85="","",OFFSET(List1!V$5,tisk!A84,0))</f>
        <v>415</v>
      </c>
      <c r="M82" s="110">
        <f ca="1">IF(B85="","",OFFSET(List1!W$5,tisk!A84,0))</f>
        <v>500000</v>
      </c>
      <c r="N82" s="110">
        <v>0</v>
      </c>
      <c r="O82" s="108" t="str">
        <f ca="1">IF(B85="","",OFFSET(List1!X$5,tisk!A84,0))</f>
        <v>INV</v>
      </c>
      <c r="P82" s="108" t="s">
        <v>1271</v>
      </c>
    </row>
    <row r="83" spans="1:16" s="2" customFormat="1" ht="105" x14ac:dyDescent="0.25">
      <c r="A83" s="39"/>
      <c r="B83" s="111"/>
      <c r="C83" s="3" t="str">
        <f ca="1">IF(B85="","",CONCATENATE("Okres ",OFFSET(List1!G$5,tisk!A84,0),"
","Právní forma","
",OFFSET(List1!H$5,tisk!A84,0),"
","IČO ",OFFSET(List1!I$5,tisk!A84,0),"
 ","B.Ú. ",OFFSET(List1!J$5,tisk!A84,0)))</f>
        <v>Okres Přerov
Právní forma
Obec, městská část hlavního města Prahy
IČO 00636151
 B.Ú. xxxxxxxx</v>
      </c>
      <c r="D83" s="5" t="str">
        <f ca="1">IF(B85="","",OFFSET(List1!L$5,tisk!A84,0))</f>
        <v>Předmětem projektu je dobudování chodníků v celé obci Buk tak, aby byl zajištěn bezpečný pohyb chodců po celé obci, jíž probíhá velmi frekventovaná krajská komunikace silnice III/4368. Předmětem této akce je dobudování chodníku v délce 175 m.</v>
      </c>
      <c r="E83" s="108"/>
      <c r="F83" s="35"/>
      <c r="G83" s="110"/>
      <c r="H83" s="112"/>
      <c r="I83" s="111"/>
      <c r="J83" s="111"/>
      <c r="K83" s="111"/>
      <c r="L83" s="111"/>
      <c r="M83" s="110"/>
      <c r="N83" s="110"/>
      <c r="O83" s="108"/>
      <c r="P83" s="108"/>
    </row>
    <row r="84" spans="1:16" s="2" customFormat="1" ht="45" x14ac:dyDescent="0.25">
      <c r="A84" s="39">
        <f>ROW()/3-1</f>
        <v>27</v>
      </c>
      <c r="B84" s="111"/>
      <c r="C84" s="3"/>
      <c r="D84" s="5" t="str">
        <f ca="1">IF(B85="","",CONCATENATE("Dotace bude použita na:",OFFSET(List1!M$5,tisk!A84,0)))</f>
        <v>Dotace bude použita na:vybudování nové chodníkové trasy v délce 175 m, - výkopy, uložení obrub, uložení dlažby.</v>
      </c>
      <c r="E84" s="108"/>
      <c r="F84" s="36" t="str">
        <f ca="1">IF(B85="","",OFFSET(List1!P$5,tisk!A84,0))</f>
        <v>12/2021</v>
      </c>
      <c r="G84" s="110"/>
      <c r="H84" s="112"/>
      <c r="I84" s="111"/>
      <c r="J84" s="111"/>
      <c r="K84" s="111"/>
      <c r="L84" s="111"/>
      <c r="M84" s="110"/>
      <c r="N84" s="110"/>
      <c r="O84" s="108"/>
      <c r="P84" s="108"/>
    </row>
    <row r="85" spans="1:16" s="2" customFormat="1" ht="60" x14ac:dyDescent="0.25">
      <c r="A85" s="39"/>
      <c r="B85" s="111">
        <v>28</v>
      </c>
      <c r="C85" s="3" t="str">
        <f ca="1">IF(B88="","",CONCATENATE(OFFSET(List1!C$5,tisk!A87,0),"
",OFFSET(List1!D$5,tisk!A87,0),"
",OFFSET(List1!E$5,tisk!A87,0),"
",OFFSET(List1!F$5,tisk!A87,0)))</f>
        <v>Obec Střeň
Střeň 19
Střeň
78332</v>
      </c>
      <c r="D85" s="59" t="str">
        <f ca="1">IF(B88="","",OFFSET(List1!K$5,tisk!A87,0))</f>
        <v>Zázemí pro sportovně společenský areál ve Střeni</v>
      </c>
      <c r="E85" s="108">
        <f ca="1">IF(B88="","",OFFSET(List1!N$5,tisk!A87,0))</f>
        <v>1520000</v>
      </c>
      <c r="F85" s="36" t="str">
        <f ca="1">IF(B88="","",OFFSET(List1!O$5,tisk!A87,0))</f>
        <v>1/2021</v>
      </c>
      <c r="G85" s="110">
        <f ca="1">IF(B88="","",OFFSET(List1!Q$5,tisk!A87,0))</f>
        <v>500000</v>
      </c>
      <c r="H85" s="112" t="str">
        <f ca="1">IF(B88="","",OFFSET(List1!R$5,tisk!A87,0))</f>
        <v>31.12.2021</v>
      </c>
      <c r="I85" s="111">
        <f ca="1">IF(B88="","",OFFSET(List1!S$5,tisk!A87,0))</f>
        <v>140</v>
      </c>
      <c r="J85" s="111">
        <f ca="1">IF(B88="","",OFFSET(List1!T$5,tisk!A87,0))</f>
        <v>155</v>
      </c>
      <c r="K85" s="111">
        <f ca="1">IF(B88="","",OFFSET(List1!U$5,tisk!A87,0))</f>
        <v>120</v>
      </c>
      <c r="L85" s="111">
        <f ca="1">IF(B88="","",OFFSET(List1!V$5,tisk!A87,0))</f>
        <v>415</v>
      </c>
      <c r="M85" s="110">
        <f ca="1">IF(B88="","",OFFSET(List1!W$5,tisk!A87,0))</f>
        <v>500000</v>
      </c>
      <c r="N85" s="109">
        <v>0</v>
      </c>
      <c r="O85" s="108" t="str">
        <f ca="1">IF(B88="","",OFFSET(List1!X$5,tisk!A87,0))</f>
        <v>INV</v>
      </c>
      <c r="P85" s="108" t="s">
        <v>1271</v>
      </c>
    </row>
    <row r="86" spans="1:16" s="2" customFormat="1" ht="90" x14ac:dyDescent="0.25">
      <c r="A86" s="39"/>
      <c r="B86" s="111"/>
      <c r="C86" s="3" t="str">
        <f ca="1">IF(B88="","",CONCATENATE("Okres ",OFFSET(List1!G$5,tisk!A87,0),"
","Právní forma","
",OFFSET(List1!H$5,tisk!A87,0),"
","IČO ",OFFSET(List1!I$5,tisk!A87,0),"
 ","B.Ú. ",OFFSET(List1!J$5,tisk!A87,0)))</f>
        <v>Okres Olomouc
Právní forma
Obec, městská část hlavního města Prahy
IČO 47997265
 B.Ú. xxxxxxxx</v>
      </c>
      <c r="D86" s="5" t="str">
        <f ca="1">IF(B88="","",OFFSET(List1!L$5,tisk!A87,0))</f>
        <v>Vybudování zázemí pro sportovně společenský areál ve Střeni (nová stavba - šatna, WC, sprcha, sklad, přípojky sítí a přístupové chodníky).</v>
      </c>
      <c r="E86" s="108"/>
      <c r="F86" s="35"/>
      <c r="G86" s="110"/>
      <c r="H86" s="112"/>
      <c r="I86" s="111"/>
      <c r="J86" s="111"/>
      <c r="K86" s="111"/>
      <c r="L86" s="111"/>
      <c r="M86" s="110"/>
      <c r="N86" s="110"/>
      <c r="O86" s="108"/>
      <c r="P86" s="108"/>
    </row>
    <row r="87" spans="1:16" s="2" customFormat="1" ht="60" x14ac:dyDescent="0.25">
      <c r="A87" s="39">
        <f>ROW()/3-1</f>
        <v>28</v>
      </c>
      <c r="B87" s="111"/>
      <c r="C87" s="3"/>
      <c r="D87" s="5" t="str">
        <f ca="1">IF(B88="","",CONCATENATE("Dotace bude použita na:",OFFSET(List1!M$5,tisk!A87,0)))</f>
        <v>Dotace bude použita na:vybudování nové stavby technického zázemí včetně přípojek sítí a přístupových chodníků pro sportovně společenský areál ve Střeni.</v>
      </c>
      <c r="E87" s="108"/>
      <c r="F87" s="36" t="str">
        <f ca="1">IF(B88="","",OFFSET(List1!P$5,tisk!A87,0))</f>
        <v>12/2021</v>
      </c>
      <c r="G87" s="110"/>
      <c r="H87" s="112"/>
      <c r="I87" s="111"/>
      <c r="J87" s="111"/>
      <c r="K87" s="111"/>
      <c r="L87" s="111"/>
      <c r="M87" s="110"/>
      <c r="N87" s="110"/>
      <c r="O87" s="108"/>
      <c r="P87" s="108"/>
    </row>
    <row r="88" spans="1:16" s="2" customFormat="1" ht="60" x14ac:dyDescent="0.25">
      <c r="A88" s="39"/>
      <c r="B88" s="111">
        <v>29</v>
      </c>
      <c r="C88" s="3" t="str">
        <f ca="1">IF(B91="","",CONCATENATE(OFFSET(List1!C$5,tisk!A90,0),"
",OFFSET(List1!D$5,tisk!A90,0),"
",OFFSET(List1!E$5,tisk!A90,0),"
",OFFSET(List1!F$5,tisk!A90,0)))</f>
        <v>Obec Sobotín
Sobotín 54
Sobotín
78816</v>
      </c>
      <c r="D88" s="59" t="str">
        <f ca="1">IF(B91="","",OFFSET(List1!K$5,tisk!A90,0))</f>
        <v>Oprava povrchu místní komunikace č. 13c v obci Sobotín, část Rudoltice - I. etapa</v>
      </c>
      <c r="E88" s="108">
        <f ca="1">IF(B91="","",OFFSET(List1!N$5,tisk!A90,0))</f>
        <v>2502155</v>
      </c>
      <c r="F88" s="36" t="str">
        <f ca="1">IF(B91="","",OFFSET(List1!O$5,tisk!A90,0))</f>
        <v>6/2021</v>
      </c>
      <c r="G88" s="110">
        <f ca="1">IF(B91="","",OFFSET(List1!Q$5,tisk!A90,0))</f>
        <v>500000</v>
      </c>
      <c r="H88" s="112" t="str">
        <f ca="1">IF(B91="","",OFFSET(List1!R$5,tisk!A90,0))</f>
        <v>31.12.2021</v>
      </c>
      <c r="I88" s="111">
        <f ca="1">IF(B91="","",OFFSET(List1!S$5,tisk!A90,0))</f>
        <v>120</v>
      </c>
      <c r="J88" s="111">
        <f ca="1">IF(B91="","",OFFSET(List1!T$5,tisk!A90,0))</f>
        <v>120</v>
      </c>
      <c r="K88" s="111">
        <f ca="1">IF(B91="","",OFFSET(List1!U$5,tisk!A90,0))</f>
        <v>175</v>
      </c>
      <c r="L88" s="111">
        <f ca="1">IF(B91="","",OFFSET(List1!V$5,tisk!A90,0))</f>
        <v>415</v>
      </c>
      <c r="M88" s="110">
        <f ca="1">IF(B91="","",OFFSET(List1!W$5,tisk!A90,0))</f>
        <v>500000</v>
      </c>
      <c r="N88" s="110">
        <v>0</v>
      </c>
      <c r="O88" s="108" t="str">
        <f ca="1">IF(B91="","",OFFSET(List1!X$5,tisk!A90,0))</f>
        <v>NEINV</v>
      </c>
      <c r="P88" s="108" t="s">
        <v>1271</v>
      </c>
    </row>
    <row r="89" spans="1:16" s="2" customFormat="1" ht="90" x14ac:dyDescent="0.25">
      <c r="A89" s="39"/>
      <c r="B89" s="111"/>
      <c r="C89" s="3" t="str">
        <f ca="1">IF(B91="","",CONCATENATE("Okres ",OFFSET(List1!G$5,tisk!A90,0),"
","Právní forma","
",OFFSET(List1!H$5,tisk!A90,0),"
","IČO ",OFFSET(List1!I$5,tisk!A90,0),"
 ","B.Ú. ",OFFSET(List1!J$5,tisk!A90,0)))</f>
        <v>Okres Šumperk
Právní forma
Obec, městská část hlavního města Prahy
IČO 00303348
 B.Ú. xxxxxxxx</v>
      </c>
      <c r="D89" s="5" t="str">
        <f ca="1">IF(B91="","",OFFSET(List1!L$5,tisk!A90,0))</f>
        <v>Obnova povrchu místní komunikace č. 13c v obci Sobotín, místní části Rudoltice v délce 1,041 km včetně instalace svodnic. (1.etapa)</v>
      </c>
      <c r="E89" s="108"/>
      <c r="F89" s="35"/>
      <c r="G89" s="110"/>
      <c r="H89" s="112"/>
      <c r="I89" s="111"/>
      <c r="J89" s="111"/>
      <c r="K89" s="111"/>
      <c r="L89" s="111"/>
      <c r="M89" s="110"/>
      <c r="N89" s="110"/>
      <c r="O89" s="108"/>
      <c r="P89" s="108"/>
    </row>
    <row r="90" spans="1:16" s="2" customFormat="1" ht="45" x14ac:dyDescent="0.25">
      <c r="A90" s="39">
        <f>ROW()/3-1</f>
        <v>29</v>
      </c>
      <c r="B90" s="111"/>
      <c r="C90" s="3"/>
      <c r="D90" s="5" t="str">
        <f ca="1">IF(B91="","",CONCATENATE("Dotace bude použita na:",OFFSET(List1!M$5,tisk!A90,0)))</f>
        <v>Dotace bude použita na:obnovu povrchu místní komunikace v obci Sobotín v místní části Rudoltice I. etapa.</v>
      </c>
      <c r="E90" s="108"/>
      <c r="F90" s="36" t="str">
        <f ca="1">IF(B91="","",OFFSET(List1!P$5,tisk!A90,0))</f>
        <v>11/2021</v>
      </c>
      <c r="G90" s="110"/>
      <c r="H90" s="112"/>
      <c r="I90" s="111"/>
      <c r="J90" s="111"/>
      <c r="K90" s="111"/>
      <c r="L90" s="111"/>
      <c r="M90" s="110"/>
      <c r="N90" s="110"/>
      <c r="O90" s="108"/>
      <c r="P90" s="108"/>
    </row>
    <row r="91" spans="1:16" s="2" customFormat="1" ht="60" x14ac:dyDescent="0.25">
      <c r="A91" s="39"/>
      <c r="B91" s="111">
        <v>30</v>
      </c>
      <c r="C91" s="3" t="str">
        <f ca="1">IF(B94="","",CONCATENATE(OFFSET(List1!C$5,tisk!A93,0),"
",OFFSET(List1!D$5,tisk!A93,0),"
",OFFSET(List1!E$5,tisk!A93,0),"
",OFFSET(List1!F$5,tisk!A93,0)))</f>
        <v>Obec Radotín
Radotín 43
Radotín
75354</v>
      </c>
      <c r="D91" s="59" t="str">
        <f ca="1">IF(B94="","",OFFSET(List1!K$5,tisk!A93,0))</f>
        <v>Stavební úpravy a střecha budovy obecního úřadu</v>
      </c>
      <c r="E91" s="108">
        <f ca="1">IF(B94="","",OFFSET(List1!N$5,tisk!A93,0))</f>
        <v>1250000</v>
      </c>
      <c r="F91" s="36" t="str">
        <f ca="1">IF(B94="","",OFFSET(List1!O$5,tisk!A93,0))</f>
        <v>1/2021</v>
      </c>
      <c r="G91" s="110">
        <f ca="1">IF(B94="","",OFFSET(List1!Q$5,tisk!A93,0))</f>
        <v>500000</v>
      </c>
      <c r="H91" s="112" t="str">
        <f ca="1">IF(B94="","",OFFSET(List1!R$5,tisk!A93,0))</f>
        <v>31.12.2021</v>
      </c>
      <c r="I91" s="111">
        <f ca="1">IF(B94="","",OFFSET(List1!S$5,tisk!A93,0))</f>
        <v>150</v>
      </c>
      <c r="J91" s="111">
        <f ca="1">IF(B94="","",OFFSET(List1!T$5,tisk!A93,0))</f>
        <v>120</v>
      </c>
      <c r="K91" s="111">
        <f ca="1">IF(B94="","",OFFSET(List1!U$5,tisk!A93,0))</f>
        <v>140</v>
      </c>
      <c r="L91" s="111">
        <f ca="1">IF(B94="","",OFFSET(List1!V$5,tisk!A93,0))</f>
        <v>410</v>
      </c>
      <c r="M91" s="110">
        <f ca="1">IF(B94="","",OFFSET(List1!W$5,tisk!A93,0))</f>
        <v>500000</v>
      </c>
      <c r="N91" s="109">
        <v>0</v>
      </c>
      <c r="O91" s="108" t="str">
        <f ca="1">IF(B94="","",OFFSET(List1!X$5,tisk!A93,0))</f>
        <v>NEINV</v>
      </c>
      <c r="P91" s="108" t="s">
        <v>1271</v>
      </c>
    </row>
    <row r="92" spans="1:16" s="2" customFormat="1" ht="90" x14ac:dyDescent="0.25">
      <c r="A92" s="39"/>
      <c r="B92" s="111"/>
      <c r="C92" s="3" t="str">
        <f ca="1">IF(B94="","",CONCATENATE("Okres ",OFFSET(List1!G$5,tisk!A93,0),"
","Právní forma","
",OFFSET(List1!H$5,tisk!A93,0),"
","IČO ",OFFSET(List1!I$5,tisk!A93,0),"
 ","B.Ú. ",OFFSET(List1!J$5,tisk!A93,0)))</f>
        <v>Okres Přerov
Právní forma
Obec, městská část hlavního města Prahy
IČO 00636525
 B.Ú. xxxxxxxx</v>
      </c>
      <c r="D92" s="5" t="str">
        <f ca="1">IF(B94="","",OFFSET(List1!L$5,tisk!A93,0))</f>
        <v>Předmětem projektu je komplexní obnova budovy obecního úřadu v obci Radotín.</v>
      </c>
      <c r="E92" s="108"/>
      <c r="F92" s="35"/>
      <c r="G92" s="110"/>
      <c r="H92" s="112"/>
      <c r="I92" s="111"/>
      <c r="J92" s="111"/>
      <c r="K92" s="111"/>
      <c r="L92" s="111"/>
      <c r="M92" s="110"/>
      <c r="N92" s="110"/>
      <c r="O92" s="108"/>
      <c r="P92" s="108"/>
    </row>
    <row r="93" spans="1:16" s="2" customFormat="1" ht="45" x14ac:dyDescent="0.25">
      <c r="A93" s="39">
        <f>ROW()/3-1</f>
        <v>30</v>
      </c>
      <c r="B93" s="111"/>
      <c r="C93" s="3"/>
      <c r="D93" s="5" t="str">
        <f ca="1">IF(B94="","",CONCATENATE("Dotace bude použita na:",OFFSET(List1!M$5,tisk!A93,0)))</f>
        <v>Dotace bude použita na:výdaje potřebné ke stavebním úpravám budovy obecního úřadu včetně obnovy střechy.</v>
      </c>
      <c r="E93" s="108"/>
      <c r="F93" s="36" t="str">
        <f ca="1">IF(B94="","",OFFSET(List1!P$5,tisk!A93,0))</f>
        <v>12/2021</v>
      </c>
      <c r="G93" s="110"/>
      <c r="H93" s="112"/>
      <c r="I93" s="111"/>
      <c r="J93" s="111"/>
      <c r="K93" s="111"/>
      <c r="L93" s="111"/>
      <c r="M93" s="110"/>
      <c r="N93" s="110"/>
      <c r="O93" s="108"/>
      <c r="P93" s="108"/>
    </row>
    <row r="94" spans="1:16" s="2" customFormat="1" ht="60" x14ac:dyDescent="0.25">
      <c r="A94" s="39"/>
      <c r="B94" s="111">
        <v>31</v>
      </c>
      <c r="C94" s="3" t="str">
        <f ca="1">IF(B97="","",CONCATENATE(OFFSET(List1!C$5,tisk!A96,0),"
",OFFSET(List1!D$5,tisk!A96,0),"
",OFFSET(List1!E$5,tisk!A96,0),"
",OFFSET(List1!F$5,tisk!A96,0)))</f>
        <v>Obec Hrubčice
Hrubčice 10
Hrubčice
79821</v>
      </c>
      <c r="D94" s="59" t="str">
        <f ca="1">IF(B97="","",OFFSET(List1!K$5,tisk!A96,0))</f>
        <v>Rekonstrukce veřejného osvětlení Hrubčice -Otonovice</v>
      </c>
      <c r="E94" s="108">
        <f ca="1">IF(B97="","",OFFSET(List1!N$5,tisk!A96,0))</f>
        <v>2000000</v>
      </c>
      <c r="F94" s="36" t="str">
        <f ca="1">IF(B97="","",OFFSET(List1!O$5,tisk!A96,0))</f>
        <v>1/2021</v>
      </c>
      <c r="G94" s="110">
        <f ca="1">IF(B97="","",OFFSET(List1!Q$5,tisk!A96,0))</f>
        <v>500000</v>
      </c>
      <c r="H94" s="112" t="str">
        <f ca="1">IF(B97="","",OFFSET(List1!R$5,tisk!A96,0))</f>
        <v>31.12.2021</v>
      </c>
      <c r="I94" s="111">
        <f ca="1">IF(B97="","",OFFSET(List1!S$5,tisk!A96,0))</f>
        <v>140</v>
      </c>
      <c r="J94" s="111">
        <f ca="1">IF(B97="","",OFFSET(List1!T$5,tisk!A96,0))</f>
        <v>120</v>
      </c>
      <c r="K94" s="111">
        <f ca="1">IF(B97="","",OFFSET(List1!U$5,tisk!A96,0))</f>
        <v>150</v>
      </c>
      <c r="L94" s="111">
        <f ca="1">IF(B97="","",OFFSET(List1!V$5,tisk!A96,0))</f>
        <v>410</v>
      </c>
      <c r="M94" s="110">
        <f ca="1">IF(B97="","",OFFSET(List1!W$5,tisk!A96,0))</f>
        <v>500000</v>
      </c>
      <c r="N94" s="110">
        <v>0</v>
      </c>
      <c r="O94" s="108" t="str">
        <f ca="1">IF(B97="","",OFFSET(List1!X$5,tisk!A96,0))</f>
        <v>INV</v>
      </c>
      <c r="P94" s="108" t="s">
        <v>1271</v>
      </c>
    </row>
    <row r="95" spans="1:16" s="2" customFormat="1" ht="90" x14ac:dyDescent="0.25">
      <c r="A95" s="39"/>
      <c r="B95" s="111"/>
      <c r="C95" s="3" t="str">
        <f ca="1">IF(B97="","",CONCATENATE("Okres ",OFFSET(List1!G$5,tisk!A96,0),"
","Právní forma","
",OFFSET(List1!H$5,tisk!A96,0),"
","IČO ",OFFSET(List1!I$5,tisk!A96,0),"
 ","B.Ú. ",OFFSET(List1!J$5,tisk!A96,0)))</f>
        <v>Okres Prostějov
Právní forma
Obec, městská část hlavního města Prahy
IČO 00288284
 B.Ú. xxxxxxxx</v>
      </c>
      <c r="D95" s="5" t="str">
        <f ca="1">IF(B97="","",OFFSET(List1!L$5,tisk!A96,0))</f>
        <v>Liniová stavba  veřejného osvětlení s kabelovým vedením v zemi včetně osvětlovacích stožárů.</v>
      </c>
      <c r="E95" s="108"/>
      <c r="F95" s="35"/>
      <c r="G95" s="110"/>
      <c r="H95" s="112"/>
      <c r="I95" s="111"/>
      <c r="J95" s="111"/>
      <c r="K95" s="111"/>
      <c r="L95" s="111"/>
      <c r="M95" s="110"/>
      <c r="N95" s="110"/>
      <c r="O95" s="108"/>
      <c r="P95" s="108"/>
    </row>
    <row r="96" spans="1:16" s="2" customFormat="1" ht="60" x14ac:dyDescent="0.25">
      <c r="A96" s="39">
        <f>ROW()/3-1</f>
        <v>31</v>
      </c>
      <c r="B96" s="111"/>
      <c r="C96" s="3"/>
      <c r="D96" s="5" t="str">
        <f ca="1">IF(B97="","",CONCATENATE("Dotace bude použita na:",OFFSET(List1!M$5,tisk!A96,0)))</f>
        <v>Dotace bude použita na:liniovou stavbu  veřejného osvětlení s kabelovým vedením v zemi včetně osvětlovacích stožárů.</v>
      </c>
      <c r="E96" s="108"/>
      <c r="F96" s="36" t="str">
        <f ca="1">IF(B97="","",OFFSET(List1!P$5,tisk!A96,0))</f>
        <v>12/2021</v>
      </c>
      <c r="G96" s="110"/>
      <c r="H96" s="112"/>
      <c r="I96" s="111"/>
      <c r="J96" s="111"/>
      <c r="K96" s="111"/>
      <c r="L96" s="111"/>
      <c r="M96" s="110"/>
      <c r="N96" s="110"/>
      <c r="O96" s="108"/>
      <c r="P96" s="108"/>
    </row>
    <row r="97" spans="1:16" s="2" customFormat="1" ht="60" x14ac:dyDescent="0.25">
      <c r="A97" s="39"/>
      <c r="B97" s="111">
        <v>32</v>
      </c>
      <c r="C97" s="3" t="str">
        <f ca="1">IF(B100="","",CONCATENATE(OFFSET(List1!C$5,tisk!A99,0),"
",OFFSET(List1!D$5,tisk!A99,0),"
",OFFSET(List1!E$5,tisk!A99,0),"
",OFFSET(List1!F$5,tisk!A99,0)))</f>
        <v>Město Úsov
nám. Míru 86
Úsov
78973</v>
      </c>
      <c r="D97" s="59" t="str">
        <f ca="1">IF(B100="","",OFFSET(List1!K$5,tisk!A99,0))</f>
        <v>Rekonsrukce VO v Úsově etapa II.</v>
      </c>
      <c r="E97" s="108">
        <f ca="1">IF(B100="","",OFFSET(List1!N$5,tisk!A99,0))</f>
        <v>5789703</v>
      </c>
      <c r="F97" s="36" t="str">
        <f ca="1">IF(B100="","",OFFSET(List1!O$5,tisk!A99,0))</f>
        <v>3/2021</v>
      </c>
      <c r="G97" s="110">
        <f ca="1">IF(B100="","",OFFSET(List1!Q$5,tisk!A99,0))</f>
        <v>500000</v>
      </c>
      <c r="H97" s="112" t="str">
        <f ca="1">IF(B100="","",OFFSET(List1!R$5,tisk!A99,0))</f>
        <v>31.12.2021</v>
      </c>
      <c r="I97" s="111">
        <f ca="1">IF(B100="","",OFFSET(List1!S$5,tisk!A99,0))</f>
        <v>120</v>
      </c>
      <c r="J97" s="111">
        <f ca="1">IF(B100="","",OFFSET(List1!T$5,tisk!A99,0))</f>
        <v>140</v>
      </c>
      <c r="K97" s="111">
        <f ca="1">IF(B100="","",OFFSET(List1!U$5,tisk!A99,0))</f>
        <v>150</v>
      </c>
      <c r="L97" s="111">
        <f ca="1">IF(B100="","",OFFSET(List1!V$5,tisk!A99,0))</f>
        <v>410</v>
      </c>
      <c r="M97" s="110">
        <f ca="1">IF(B100="","",OFFSET(List1!W$5,tisk!A99,0))</f>
        <v>500000</v>
      </c>
      <c r="N97" s="109">
        <v>0</v>
      </c>
      <c r="O97" s="108" t="str">
        <f ca="1">IF(B100="","",OFFSET(List1!X$5,tisk!A99,0))</f>
        <v xml:space="preserve">INV  </v>
      </c>
      <c r="P97" s="108" t="s">
        <v>1271</v>
      </c>
    </row>
    <row r="98" spans="1:16" s="2" customFormat="1" ht="90" x14ac:dyDescent="0.25">
      <c r="A98" s="39"/>
      <c r="B98" s="111"/>
      <c r="C98" s="3" t="str">
        <f ca="1">IF(B100="","",CONCATENATE("Okres ",OFFSET(List1!G$5,tisk!A99,0),"
","Právní forma","
",OFFSET(List1!H$5,tisk!A99,0),"
","IČO ",OFFSET(List1!I$5,tisk!A99,0),"
 ","B.Ú. ",OFFSET(List1!J$5,tisk!A99,0)))</f>
        <v>Okres Šumperk
Právní forma
Obec, městská část hlavního města Prahy
IČO 00303500
 B.Ú. xxxxxxxx</v>
      </c>
      <c r="D98" s="5" t="str">
        <f ca="1">IF(B100="","",OFFSET(List1!L$5,tisk!A99,0))</f>
        <v>Celková rekonstrukce VO v Úsově etapa II.</v>
      </c>
      <c r="E98" s="108"/>
      <c r="F98" s="35"/>
      <c r="G98" s="110"/>
      <c r="H98" s="112"/>
      <c r="I98" s="111"/>
      <c r="J98" s="111"/>
      <c r="K98" s="111"/>
      <c r="L98" s="111"/>
      <c r="M98" s="110"/>
      <c r="N98" s="110"/>
      <c r="O98" s="108"/>
      <c r="P98" s="108"/>
    </row>
    <row r="99" spans="1:16" s="2" customFormat="1" ht="45" x14ac:dyDescent="0.25">
      <c r="A99" s="39">
        <f>ROW()/3-1</f>
        <v>32</v>
      </c>
      <c r="B99" s="111"/>
      <c r="C99" s="3"/>
      <c r="D99" s="5" t="str">
        <f ca="1">IF(B100="","",CONCATENATE("Dotace bude použita na:",OFFSET(List1!M$5,tisk!A99,0)))</f>
        <v>Dotace bude použita na:nákup el. materiálu (vedení), sloupy, montáž a demontáž a pokládku vedení.</v>
      </c>
      <c r="E99" s="108"/>
      <c r="F99" s="36" t="str">
        <f ca="1">IF(B100="","",OFFSET(List1!P$5,tisk!A99,0))</f>
        <v>12/2021</v>
      </c>
      <c r="G99" s="110"/>
      <c r="H99" s="112"/>
      <c r="I99" s="111"/>
      <c r="J99" s="111"/>
      <c r="K99" s="111"/>
      <c r="L99" s="111"/>
      <c r="M99" s="110"/>
      <c r="N99" s="110"/>
      <c r="O99" s="108"/>
      <c r="P99" s="108"/>
    </row>
    <row r="100" spans="1:16" s="2" customFormat="1" ht="60" x14ac:dyDescent="0.25">
      <c r="A100" s="39"/>
      <c r="B100" s="111">
        <v>33</v>
      </c>
      <c r="C100" s="3" t="str">
        <f ca="1">IF(B103="","",CONCATENATE(OFFSET(List1!C$5,tisk!A102,0),"
",OFFSET(List1!D$5,tisk!A102,0),"
",OFFSET(List1!E$5,tisk!A102,0),"
",OFFSET(List1!F$5,tisk!A102,0)))</f>
        <v>Obec Oskava
Oskava 112
Oskava
78801</v>
      </c>
      <c r="D100" s="59" t="str">
        <f ca="1">IF(B103="","",OFFSET(List1!K$5,tisk!A102,0))</f>
        <v>Rekonstrukce veřejného osvětlení a rozhlasu v Oskavě</v>
      </c>
      <c r="E100" s="108">
        <f ca="1">IF(B103="","",OFFSET(List1!N$5,tisk!A102,0))</f>
        <v>6160487</v>
      </c>
      <c r="F100" s="36" t="str">
        <f ca="1">IF(B103="","",OFFSET(List1!O$5,tisk!A102,0))</f>
        <v>1/2021</v>
      </c>
      <c r="G100" s="110">
        <f ca="1">IF(B103="","",OFFSET(List1!Q$5,tisk!A102,0))</f>
        <v>500000</v>
      </c>
      <c r="H100" s="112" t="str">
        <f ca="1">IF(B103="","",OFFSET(List1!R$5,tisk!A102,0))</f>
        <v>31.12.2021</v>
      </c>
      <c r="I100" s="111">
        <f ca="1">IF(B103="","",OFFSET(List1!S$5,tisk!A102,0))</f>
        <v>120</v>
      </c>
      <c r="J100" s="111">
        <f ca="1">IF(B103="","",OFFSET(List1!T$5,tisk!A102,0))</f>
        <v>140</v>
      </c>
      <c r="K100" s="111">
        <f ca="1">IF(B103="","",OFFSET(List1!U$5,tisk!A102,0))</f>
        <v>150</v>
      </c>
      <c r="L100" s="111">
        <f ca="1">IF(B103="","",OFFSET(List1!V$5,tisk!A102,0))</f>
        <v>410</v>
      </c>
      <c r="M100" s="110">
        <f ca="1">IF(B103="","",OFFSET(List1!W$5,tisk!A102,0))</f>
        <v>500000</v>
      </c>
      <c r="N100" s="110">
        <v>0</v>
      </c>
      <c r="O100" s="108" t="str">
        <f ca="1">IF(B103="","",OFFSET(List1!X$5,tisk!A102,0))</f>
        <v>INV</v>
      </c>
      <c r="P100" s="108" t="s">
        <v>1271</v>
      </c>
    </row>
    <row r="101" spans="1:16" s="2" customFormat="1" ht="105" x14ac:dyDescent="0.25">
      <c r="A101" s="39"/>
      <c r="B101" s="111"/>
      <c r="C101" s="3" t="str">
        <f ca="1">IF(B103="","",CONCATENATE("Okres ",OFFSET(List1!G$5,tisk!A102,0),"
","Právní forma","
",OFFSET(List1!H$5,tisk!A102,0),"
","IČO ",OFFSET(List1!I$5,tisk!A102,0),"
 ","B.Ú. ",OFFSET(List1!J$5,tisk!A102,0)))</f>
        <v>Okres Šumperk
Právní forma
Obec, městská část hlavního města Prahy
IČO 00303101
 B.Ú. xxxxxxxx</v>
      </c>
      <c r="D101" s="5" t="str">
        <f ca="1">IF(B103="","",OFFSET(List1!L$5,tisk!A102,0))</f>
        <v>V tomto roce provede ČEZ v centrální části obce Oskava výměnu nadzemních rozvodů elektřiny za kabelové a odstraní elektrické sloupy. Obec musí vybudovat nové sloupy a kabelová připojení pro veřejné osvětlení i veřejný rozhlas a přeinstalovat je.</v>
      </c>
      <c r="E101" s="108"/>
      <c r="F101" s="35"/>
      <c r="G101" s="110"/>
      <c r="H101" s="112"/>
      <c r="I101" s="111"/>
      <c r="J101" s="111"/>
      <c r="K101" s="111"/>
      <c r="L101" s="111"/>
      <c r="M101" s="110"/>
      <c r="N101" s="110"/>
      <c r="O101" s="108"/>
      <c r="P101" s="108"/>
    </row>
    <row r="102" spans="1:16" s="2" customFormat="1" ht="45" x14ac:dyDescent="0.25">
      <c r="A102" s="39">
        <f>ROW()/3-1</f>
        <v>33</v>
      </c>
      <c r="B102" s="111"/>
      <c r="C102" s="3"/>
      <c r="D102" s="5" t="str">
        <f ca="1">IF(B103="","",CONCATENATE("Dotace bude použita na:",OFFSET(List1!M$5,tisk!A102,0)))</f>
        <v>Dotace bude použita na:rekonstrukci veřejného osvětlení a veřejného rozhlasu v Oskavě.</v>
      </c>
      <c r="E102" s="108"/>
      <c r="F102" s="36" t="str">
        <f ca="1">IF(B103="","",OFFSET(List1!P$5,tisk!A102,0))</f>
        <v>12/2021</v>
      </c>
      <c r="G102" s="110"/>
      <c r="H102" s="112"/>
      <c r="I102" s="111"/>
      <c r="J102" s="111"/>
      <c r="K102" s="111"/>
      <c r="L102" s="111"/>
      <c r="M102" s="110"/>
      <c r="N102" s="110"/>
      <c r="O102" s="108"/>
      <c r="P102" s="108"/>
    </row>
    <row r="103" spans="1:16" s="2" customFormat="1" ht="60" x14ac:dyDescent="0.25">
      <c r="A103" s="39"/>
      <c r="B103" s="111">
        <v>34</v>
      </c>
      <c r="C103" s="3" t="str">
        <f ca="1">IF(B106="","",CONCATENATE(OFFSET(List1!C$5,tisk!A105,0),"
",OFFSET(List1!D$5,tisk!A105,0),"
",OFFSET(List1!E$5,tisk!A105,0),"
",OFFSET(List1!F$5,tisk!A105,0)))</f>
        <v>Obec Doloplazy
Doloplazy 82
Doloplazy
78356</v>
      </c>
      <c r="D103" s="59" t="str">
        <f ca="1">IF(B106="","",OFFSET(List1!K$5,tisk!A105,0))</f>
        <v>Rekonstruce veřejného osvětlení obce Doloplazy - II. etapa</v>
      </c>
      <c r="E103" s="108">
        <f ca="1">IF(B106="","",OFFSET(List1!N$5,tisk!A105,0))</f>
        <v>3500000</v>
      </c>
      <c r="F103" s="36" t="str">
        <f ca="1">IF(B106="","",OFFSET(List1!O$5,tisk!A105,0))</f>
        <v>1/2021</v>
      </c>
      <c r="G103" s="110">
        <f ca="1">IF(B106="","",OFFSET(List1!Q$5,tisk!A105,0))</f>
        <v>500000</v>
      </c>
      <c r="H103" s="112" t="str">
        <f ca="1">IF(B106="","",OFFSET(List1!R$5,tisk!A105,0))</f>
        <v>31.12.2021</v>
      </c>
      <c r="I103" s="111">
        <f ca="1">IF(B106="","",OFFSET(List1!S$5,tisk!A105,0))</f>
        <v>120</v>
      </c>
      <c r="J103" s="111">
        <f ca="1">IF(B106="","",OFFSET(List1!T$5,tisk!A105,0))</f>
        <v>140</v>
      </c>
      <c r="K103" s="111">
        <f ca="1">IF(B106="","",OFFSET(List1!U$5,tisk!A105,0))</f>
        <v>150</v>
      </c>
      <c r="L103" s="111">
        <f ca="1">IF(B106="","",OFFSET(List1!V$5,tisk!A105,0))</f>
        <v>410</v>
      </c>
      <c r="M103" s="110">
        <f ca="1">IF(B106="","",OFFSET(List1!W$5,tisk!A105,0))</f>
        <v>500000</v>
      </c>
      <c r="N103" s="109">
        <v>0</v>
      </c>
      <c r="O103" s="108" t="str">
        <f ca="1">IF(B106="","",OFFSET(List1!X$5,tisk!A105,0))</f>
        <v>INV</v>
      </c>
      <c r="P103" s="108" t="s">
        <v>1271</v>
      </c>
    </row>
    <row r="104" spans="1:16" s="2" customFormat="1" ht="105" x14ac:dyDescent="0.25">
      <c r="A104" s="39"/>
      <c r="B104" s="111"/>
      <c r="C104" s="3" t="str">
        <f ca="1">IF(B106="","",CONCATENATE("Okres ",OFFSET(List1!G$5,tisk!A105,0),"
","Právní forma","
",OFFSET(List1!H$5,tisk!A105,0),"
","IČO ",OFFSET(List1!I$5,tisk!A105,0),"
 ","B.Ú. ",OFFSET(List1!J$5,tisk!A105,0)))</f>
        <v>Okres Olomouc
Právní forma
Obec, městská část hlavního města Prahy
IČO 00534927
 B.Ú. xxxxxxxx</v>
      </c>
      <c r="D104" s="5" t="str">
        <f ca="1">IF(B106="","",OFFSET(List1!L$5,tisk!A105,0))</f>
        <v>Při rekonstrukci vedení elektrické energie firmou ČEZ Distribuce v obci Doloplazy, dojde k demontáži současného veřejného osvětlení. Z toho důvodu musí současně obec vybudovat nové osvětlení a to i podél krajské komunikace II. třídy č. 436.</v>
      </c>
      <c r="E104" s="108"/>
      <c r="F104" s="35"/>
      <c r="G104" s="110"/>
      <c r="H104" s="112"/>
      <c r="I104" s="111"/>
      <c r="J104" s="111"/>
      <c r="K104" s="111"/>
      <c r="L104" s="111"/>
      <c r="M104" s="110"/>
      <c r="N104" s="110"/>
      <c r="O104" s="108"/>
      <c r="P104" s="108"/>
    </row>
    <row r="105" spans="1:16" s="2" customFormat="1" ht="60" x14ac:dyDescent="0.25">
      <c r="A105" s="39">
        <f>ROW()/3-1</f>
        <v>34</v>
      </c>
      <c r="B105" s="111"/>
      <c r="C105" s="3"/>
      <c r="D105" s="5" t="str">
        <f ca="1">IF(B106="","",CONCATENATE("Dotace bude použita na:",OFFSET(List1!M$5,tisk!A105,0)))</f>
        <v>Dotace bude použita na:pokládku propojovacích kabelů, instalaci sloupů veřejného osvětlení s led svítidly, instalaci rozvodných a ovládacích prvků.</v>
      </c>
      <c r="E105" s="108"/>
      <c r="F105" s="36" t="str">
        <f ca="1">IF(B106="","",OFFSET(List1!P$5,tisk!A105,0))</f>
        <v>12/2021</v>
      </c>
      <c r="G105" s="110"/>
      <c r="H105" s="112"/>
      <c r="I105" s="111"/>
      <c r="J105" s="111"/>
      <c r="K105" s="111"/>
      <c r="L105" s="111"/>
      <c r="M105" s="110"/>
      <c r="N105" s="110"/>
      <c r="O105" s="108"/>
      <c r="P105" s="108"/>
    </row>
    <row r="106" spans="1:16" s="2" customFormat="1" ht="60" x14ac:dyDescent="0.25">
      <c r="A106" s="39"/>
      <c r="B106" s="111">
        <v>35</v>
      </c>
      <c r="C106" s="3" t="str">
        <f ca="1">IF(B109="","",CONCATENATE(OFFSET(List1!C$5,tisk!A108,0),"
",OFFSET(List1!D$5,tisk!A108,0),"
",OFFSET(List1!E$5,tisk!A108,0),"
",OFFSET(List1!F$5,tisk!A108,0)))</f>
        <v>Obec Suchonice
Suchonice 29
Suchonice
78357</v>
      </c>
      <c r="D106" s="59" t="str">
        <f ca="1">IF(B109="","",OFFSET(List1!K$5,tisk!A108,0))</f>
        <v>Oprava místních komunikací v obci Suchonice - cesta ke hřbitovu a autobusové točny na návsi</v>
      </c>
      <c r="E106" s="108">
        <f ca="1">IF(B109="","",OFFSET(List1!N$5,tisk!A108,0))</f>
        <v>1300000</v>
      </c>
      <c r="F106" s="36" t="str">
        <f ca="1">IF(B109="","",OFFSET(List1!O$5,tisk!A108,0))</f>
        <v>1/2021</v>
      </c>
      <c r="G106" s="110">
        <f ca="1">IF(B109="","",OFFSET(List1!Q$5,tisk!A108,0))</f>
        <v>500000</v>
      </c>
      <c r="H106" s="112" t="str">
        <f ca="1">IF(B109="","",OFFSET(List1!R$5,tisk!A108,0))</f>
        <v>31.12.2021</v>
      </c>
      <c r="I106" s="111">
        <f ca="1">IF(B109="","",OFFSET(List1!S$5,tisk!A108,0))</f>
        <v>150</v>
      </c>
      <c r="J106" s="111">
        <f ca="1">IF(B109="","",OFFSET(List1!T$5,tisk!A108,0))</f>
        <v>125</v>
      </c>
      <c r="K106" s="111">
        <f ca="1">IF(B109="","",OFFSET(List1!U$5,tisk!A108,0))</f>
        <v>130</v>
      </c>
      <c r="L106" s="111">
        <f ca="1">IF(B109="","",OFFSET(List1!V$5,tisk!A108,0))</f>
        <v>405</v>
      </c>
      <c r="M106" s="110">
        <f ca="1">IF(B109="","",OFFSET(List1!W$5,tisk!A108,0))</f>
        <v>500000</v>
      </c>
      <c r="N106" s="110">
        <v>0</v>
      </c>
      <c r="O106" s="108" t="str">
        <f ca="1">IF(B109="","",OFFSET(List1!X$5,tisk!A108,0))</f>
        <v>NEINV</v>
      </c>
      <c r="P106" s="108" t="s">
        <v>1271</v>
      </c>
    </row>
    <row r="107" spans="1:16" s="2" customFormat="1" ht="90" x14ac:dyDescent="0.25">
      <c r="A107" s="39"/>
      <c r="B107" s="111"/>
      <c r="C107" s="3" t="str">
        <f ca="1">IF(B109="","",CONCATENATE("Okres ",OFFSET(List1!G$5,tisk!A108,0),"
","Právní forma","
",OFFSET(List1!H$5,tisk!A108,0),"
","IČO ",OFFSET(List1!I$5,tisk!A108,0),"
 ","B.Ú. ",OFFSET(List1!J$5,tisk!A108,0)))</f>
        <v>Okres Olomouc
Právní forma
Obec, městská část hlavního města Prahy
IČO 44936362
 B.Ú. xxxxxxxx</v>
      </c>
      <c r="D107" s="5" t="str">
        <f ca="1">IF(B109="","",OFFSET(List1!L$5,tisk!A108,0))</f>
        <v>Oprava místních komunikací - cesta ke hřbitovu, část parc. č. 480 a část parc. č. 497 a autobusové točny část pozemku parc. č. 477/1 vše v k.ú. Suchonice.</v>
      </c>
      <c r="E107" s="108"/>
      <c r="F107" s="35"/>
      <c r="G107" s="110"/>
      <c r="H107" s="112"/>
      <c r="I107" s="111"/>
      <c r="J107" s="111"/>
      <c r="K107" s="111"/>
      <c r="L107" s="111"/>
      <c r="M107" s="110"/>
      <c r="N107" s="110"/>
      <c r="O107" s="108"/>
      <c r="P107" s="108"/>
    </row>
    <row r="108" spans="1:16" s="2" customFormat="1" ht="135" x14ac:dyDescent="0.25">
      <c r="A108" s="39">
        <f>ROW()/3-1</f>
        <v>35</v>
      </c>
      <c r="B108" s="111"/>
      <c r="C108" s="3"/>
      <c r="D108" s="5" t="str">
        <f ca="1">IF(B109="","",CONCATENATE("Dotace bude použita na:",OFFSET(List1!M$5,tisk!A108,0)))</f>
        <v>Dotace bude použita na:opravu dvou místních komunikací:
 - cesta ke hřbitovu zpevněna kamenivem a upravena tak, aby vznikla celoplošná obrusná vrstva  
 - autobusová točna bude vyrovnána vrstvou asfaltového betonu a na ni bude položena další vrstva asfaltového betonu.</v>
      </c>
      <c r="E108" s="108"/>
      <c r="F108" s="36" t="str">
        <f ca="1">IF(B109="","",OFFSET(List1!P$5,tisk!A108,0))</f>
        <v>12/2021</v>
      </c>
      <c r="G108" s="110"/>
      <c r="H108" s="112"/>
      <c r="I108" s="111"/>
      <c r="J108" s="111"/>
      <c r="K108" s="111"/>
      <c r="L108" s="111"/>
      <c r="M108" s="110"/>
      <c r="N108" s="110"/>
      <c r="O108" s="108"/>
      <c r="P108" s="108"/>
    </row>
    <row r="109" spans="1:16" s="2" customFormat="1" ht="60" x14ac:dyDescent="0.25">
      <c r="A109" s="39"/>
      <c r="B109" s="111">
        <v>36</v>
      </c>
      <c r="C109" s="3" t="str">
        <f ca="1">IF(B112="","",CONCATENATE(OFFSET(List1!C$5,tisk!A111,0),"
",OFFSET(List1!D$5,tisk!A111,0),"
",OFFSET(List1!E$5,tisk!A111,0),"
",OFFSET(List1!F$5,tisk!A111,0)))</f>
        <v>Obec Měrotín
Měrotín 19
Měrotín
78324</v>
      </c>
      <c r="D109" s="59" t="str">
        <f ca="1">IF(B112="","",OFFSET(List1!K$5,tisk!A111,0))</f>
        <v>Revitalizace veřejného prostranství v obci Měrotín</v>
      </c>
      <c r="E109" s="108">
        <f ca="1">IF(B112="","",OFFSET(List1!N$5,tisk!A111,0))</f>
        <v>2073194</v>
      </c>
      <c r="F109" s="36" t="str">
        <f ca="1">IF(B112="","",OFFSET(List1!O$5,tisk!A111,0))</f>
        <v>1/2021</v>
      </c>
      <c r="G109" s="110">
        <f ca="1">IF(B112="","",OFFSET(List1!Q$5,tisk!A111,0))</f>
        <v>500000</v>
      </c>
      <c r="H109" s="112" t="str">
        <f ca="1">IF(B112="","",OFFSET(List1!R$5,tisk!A111,0))</f>
        <v>31.12.2021</v>
      </c>
      <c r="I109" s="111">
        <f ca="1">IF(B112="","",OFFSET(List1!S$5,tisk!A111,0))</f>
        <v>130</v>
      </c>
      <c r="J109" s="111">
        <f ca="1">IF(B112="","",OFFSET(List1!T$5,tisk!A111,0))</f>
        <v>125</v>
      </c>
      <c r="K109" s="111">
        <f ca="1">IF(B112="","",OFFSET(List1!U$5,tisk!A111,0))</f>
        <v>150</v>
      </c>
      <c r="L109" s="111">
        <f ca="1">IF(B112="","",OFFSET(List1!V$5,tisk!A111,0))</f>
        <v>405</v>
      </c>
      <c r="M109" s="110">
        <f ca="1">IF(B112="","",OFFSET(List1!W$5,tisk!A111,0))</f>
        <v>500000</v>
      </c>
      <c r="N109" s="109">
        <v>0</v>
      </c>
      <c r="O109" s="108" t="str">
        <f ca="1">IF(B112="","",OFFSET(List1!X$5,tisk!A111,0))</f>
        <v>INV</v>
      </c>
      <c r="P109" s="108" t="s">
        <v>1271</v>
      </c>
    </row>
    <row r="110" spans="1:16" s="2" customFormat="1" ht="105" x14ac:dyDescent="0.25">
      <c r="A110" s="39"/>
      <c r="B110" s="111"/>
      <c r="C110" s="3" t="str">
        <f ca="1">IF(B112="","",CONCATENATE("Okres ",OFFSET(List1!G$5,tisk!A111,0),"
","Právní forma","
",OFFSET(List1!H$5,tisk!A111,0),"
","IČO ",OFFSET(List1!I$5,tisk!A111,0),"
 ","B.Ú. ",OFFSET(List1!J$5,tisk!A111,0)))</f>
        <v>Okres Olomouc
Právní forma
Obec, městská část hlavního města Prahy
IČO 00635341
 B.Ú. xxxxxxxx</v>
      </c>
      <c r="D110" s="5" t="str">
        <f ca="1">IF(B112="","",OFFSET(List1!L$5,tisk!A111,0))</f>
        <v>V rámci realizace PD dojde k rekonstrukci aut. zastávky - aut. zálivu včetně nové čekárny, demolice stávajícího objektu a k výstavbě parkovacích ploch před obecními budovami sloužící široké veřejnosti a výsadby zeleně dle PD.</v>
      </c>
      <c r="E110" s="108"/>
      <c r="F110" s="35"/>
      <c r="G110" s="110"/>
      <c r="H110" s="112"/>
      <c r="I110" s="111"/>
      <c r="J110" s="111"/>
      <c r="K110" s="111"/>
      <c r="L110" s="111"/>
      <c r="M110" s="110"/>
      <c r="N110" s="110"/>
      <c r="O110" s="108"/>
      <c r="P110" s="108"/>
    </row>
    <row r="111" spans="1:16" s="2" customFormat="1" ht="133.15" customHeight="1" x14ac:dyDescent="0.25">
      <c r="A111" s="39">
        <f>ROW()/3-1</f>
        <v>36</v>
      </c>
      <c r="B111" s="111"/>
      <c r="C111" s="3"/>
      <c r="D111" s="5" t="str">
        <f ca="1">IF(B112="","",CONCATENATE("Dotace bude použita na:",OFFSET(List1!M$5,tisk!A111,0)))</f>
        <v>Dotace bude použita na:rekonstrukci autobusového zálivu, výstavbu nové čekárny, demolici stávajícího autobusového přístřešku a  objektu bývalé váhy, výstavbu nových parkovacích ploch a výsadbu zeleně.</v>
      </c>
      <c r="E111" s="108"/>
      <c r="F111" s="36" t="str">
        <f ca="1">IF(B112="","",OFFSET(List1!P$5,tisk!A111,0))</f>
        <v>12/2021</v>
      </c>
      <c r="G111" s="110"/>
      <c r="H111" s="112"/>
      <c r="I111" s="111"/>
      <c r="J111" s="111"/>
      <c r="K111" s="111"/>
      <c r="L111" s="111"/>
      <c r="M111" s="110"/>
      <c r="N111" s="110"/>
      <c r="O111" s="108"/>
      <c r="P111" s="108"/>
    </row>
    <row r="112" spans="1:16" s="2" customFormat="1" ht="60" x14ac:dyDescent="0.25">
      <c r="A112" s="39"/>
      <c r="B112" s="111">
        <v>37</v>
      </c>
      <c r="C112" s="3" t="str">
        <f ca="1">IF(B115="","",CONCATENATE(OFFSET(List1!C$5,tisk!A114,0),"
",OFFSET(List1!D$5,tisk!A114,0),"
",OFFSET(List1!E$5,tisk!A114,0),"
",OFFSET(List1!F$5,tisk!A114,0)))</f>
        <v>Obec Postřelmůvek
Postřelmůvek 73
Zábřeh
789 01</v>
      </c>
      <c r="D112" s="59" t="str">
        <f ca="1">IF(B115="","",OFFSET(List1!K$5,tisk!A114,0))</f>
        <v>Oprava kaple sv. Michala v Postřelmůvku</v>
      </c>
      <c r="E112" s="108">
        <f ca="1">IF(B115="","",OFFSET(List1!N$5,tisk!A114,0))</f>
        <v>700000</v>
      </c>
      <c r="F112" s="36" t="str">
        <f ca="1">IF(B115="","",OFFSET(List1!O$5,tisk!A114,0))</f>
        <v>1/2021</v>
      </c>
      <c r="G112" s="110">
        <f ca="1">IF(B115="","",OFFSET(List1!Q$5,tisk!A114,0))</f>
        <v>280000</v>
      </c>
      <c r="H112" s="112" t="str">
        <f ca="1">IF(B115="","",OFFSET(List1!R$5,tisk!A114,0))</f>
        <v>31.12.2021</v>
      </c>
      <c r="I112" s="111">
        <f ca="1">IF(B115="","",OFFSET(List1!S$5,tisk!A114,0))</f>
        <v>160</v>
      </c>
      <c r="J112" s="111">
        <f ca="1">IF(B115="","",OFFSET(List1!T$5,tisk!A114,0))</f>
        <v>125</v>
      </c>
      <c r="K112" s="111">
        <f ca="1">IF(B115="","",OFFSET(List1!U$5,tisk!A114,0))</f>
        <v>120</v>
      </c>
      <c r="L112" s="111">
        <f ca="1">IF(B115="","",OFFSET(List1!V$5,tisk!A114,0))</f>
        <v>405</v>
      </c>
      <c r="M112" s="110">
        <f ca="1">IF(B115="","",OFFSET(List1!W$5,tisk!A114,0))</f>
        <v>280000</v>
      </c>
      <c r="N112" s="110">
        <v>0</v>
      </c>
      <c r="O112" s="108" t="str">
        <f ca="1">IF(B115="","",OFFSET(List1!X$5,tisk!A114,0))</f>
        <v>NEINV</v>
      </c>
      <c r="P112" s="108" t="s">
        <v>1271</v>
      </c>
    </row>
    <row r="113" spans="1:16" s="2" customFormat="1" ht="108" customHeight="1" x14ac:dyDescent="0.25">
      <c r="A113" s="39"/>
      <c r="B113" s="111"/>
      <c r="C113" s="3" t="str">
        <f ca="1">IF(B115="","",CONCATENATE("Okres ",OFFSET(List1!G$5,tisk!A114,0),"
","Právní forma","
",OFFSET(List1!H$5,tisk!A114,0),"
","IČO ",OFFSET(List1!I$5,tisk!A114,0),"
 ","B.Ú. ",OFFSET(List1!J$5,tisk!A114,0)))</f>
        <v>Okres Šumperk
Právní forma
Obec, městská část hlavního města Prahy
IČO 00635961
 B.Ú. xxxxxxxx</v>
      </c>
      <c r="D113" s="5" t="str">
        <f ca="1">IF(B115="","",OFFSET(List1!L$5,tisk!A114,0))</f>
        <v>Oprava obvodového pláště obecní budovy: nátěr krytiny střešní konstrukce, sanace obvodových stěn ocelovými táhly, výměna výplní stavebních otvorů (okna+dveře), nová probarvená fasáda, úprava odvodnění spodní stavby, instalace nových fasádních hodin.</v>
      </c>
      <c r="E113" s="108"/>
      <c r="F113" s="35"/>
      <c r="G113" s="110"/>
      <c r="H113" s="112"/>
      <c r="I113" s="111"/>
      <c r="J113" s="111"/>
      <c r="K113" s="111"/>
      <c r="L113" s="111"/>
      <c r="M113" s="110"/>
      <c r="N113" s="110"/>
      <c r="O113" s="108"/>
      <c r="P113" s="108"/>
    </row>
    <row r="114" spans="1:16" s="2" customFormat="1" ht="98.65" customHeight="1" x14ac:dyDescent="0.25">
      <c r="A114" s="39">
        <f>ROW()/3-1</f>
        <v>37</v>
      </c>
      <c r="B114" s="111"/>
      <c r="C114" s="3"/>
      <c r="D114" s="5" t="str">
        <f ca="1">IF(B115="","",CONCATENATE("Dotace bude použita na:",OFFSET(List1!M$5,tisk!A114,0)))</f>
        <v>Dotace bude použita na:lokální opravy vnější fasádní omítky, zpevnění kleneb nad okenními otvory, srovnání obvodových stěn, plošnou úpravu stěn probarvenou silikonovou omítkou.</v>
      </c>
      <c r="E114" s="108"/>
      <c r="F114" s="36" t="str">
        <f ca="1">IF(B115="","",OFFSET(List1!P$5,tisk!A114,0))</f>
        <v>12/2021</v>
      </c>
      <c r="G114" s="110"/>
      <c r="H114" s="112"/>
      <c r="I114" s="111"/>
      <c r="J114" s="111"/>
      <c r="K114" s="111"/>
      <c r="L114" s="111"/>
      <c r="M114" s="110"/>
      <c r="N114" s="110"/>
      <c r="O114" s="108"/>
      <c r="P114" s="108"/>
    </row>
    <row r="115" spans="1:16" s="2" customFormat="1" ht="60" x14ac:dyDescent="0.25">
      <c r="A115" s="39"/>
      <c r="B115" s="111">
        <v>38</v>
      </c>
      <c r="C115" s="3" t="str">
        <f ca="1">IF(B118="","",CONCATENATE(OFFSET(List1!C$5,tisk!A117,0),"
",OFFSET(List1!D$5,tisk!A117,0),"
",OFFSET(List1!E$5,tisk!A117,0),"
",OFFSET(List1!F$5,tisk!A117,0)))</f>
        <v>Obec Paršovice
Paršovice 98
Paršovice
75355</v>
      </c>
      <c r="D115" s="59" t="str">
        <f ca="1">IF(B118="","",OFFSET(List1!K$5,tisk!A117,0))</f>
        <v>„k.ú.Paršovice – Obnova MK 17c na parc. č. 1566, zpevněné plochy na parc. č. 2344 a chodníkové plochy 20d  na parc. č. 168/2“</v>
      </c>
      <c r="E115" s="108">
        <f ca="1">IF(B118="","",OFFSET(List1!N$5,tisk!A117,0))</f>
        <v>1044834</v>
      </c>
      <c r="F115" s="36" t="str">
        <f ca="1">IF(B118="","",OFFSET(List1!O$5,tisk!A117,0))</f>
        <v>1/2021</v>
      </c>
      <c r="G115" s="110">
        <f ca="1">IF(B118="","",OFFSET(List1!Q$5,tisk!A117,0))</f>
        <v>417933</v>
      </c>
      <c r="H115" s="112" t="str">
        <f ca="1">IF(B118="","",OFFSET(List1!R$5,tisk!A117,0))</f>
        <v>31.12.2021</v>
      </c>
      <c r="I115" s="111">
        <f ca="1">IF(B118="","",OFFSET(List1!S$5,tisk!A117,0))</f>
        <v>160</v>
      </c>
      <c r="J115" s="111">
        <f ca="1">IF(B118="","",OFFSET(List1!T$5,tisk!A117,0))</f>
        <v>120</v>
      </c>
      <c r="K115" s="111">
        <f ca="1">IF(B118="","",OFFSET(List1!U$5,tisk!A117,0))</f>
        <v>125</v>
      </c>
      <c r="L115" s="111">
        <f ca="1">IF(B118="","",OFFSET(List1!V$5,tisk!A117,0))</f>
        <v>405</v>
      </c>
      <c r="M115" s="110">
        <f ca="1">IF(B118="","",OFFSET(List1!W$5,tisk!A117,0))</f>
        <v>417933</v>
      </c>
      <c r="N115" s="109">
        <v>0</v>
      </c>
      <c r="O115" s="108" t="str">
        <f ca="1">IF(B118="","",OFFSET(List1!X$5,tisk!A117,0))</f>
        <v>NEINV</v>
      </c>
      <c r="P115" s="108" t="s">
        <v>1271</v>
      </c>
    </row>
    <row r="116" spans="1:16" s="2" customFormat="1" ht="90" x14ac:dyDescent="0.25">
      <c r="A116" s="39"/>
      <c r="B116" s="111"/>
      <c r="C116" s="3" t="str">
        <f ca="1">IF(B118="","",CONCATENATE("Okres ",OFFSET(List1!G$5,tisk!A117,0),"
","Právní forma","
",OFFSET(List1!H$5,tisk!A117,0),"
","IČO ",OFFSET(List1!I$5,tisk!A117,0),"
 ","B.Ú. ",OFFSET(List1!J$5,tisk!A117,0)))</f>
        <v>Okres Přerov
Právní forma
Obec, městská část hlavního města Prahy
IČO 00636461
 B.Ú. xxxxxxxx</v>
      </c>
      <c r="D116" s="5" t="str">
        <f ca="1">IF(B118="","",OFFSET(List1!L$5,tisk!A117,0))</f>
        <v>Předmětem projektu je oprava místních komunikací včetně chodníkových ploch v obci Paršovice.</v>
      </c>
      <c r="E116" s="108"/>
      <c r="F116" s="35"/>
      <c r="G116" s="110"/>
      <c r="H116" s="112"/>
      <c r="I116" s="111"/>
      <c r="J116" s="111"/>
      <c r="K116" s="111"/>
      <c r="L116" s="111"/>
      <c r="M116" s="110"/>
      <c r="N116" s="110"/>
      <c r="O116" s="108"/>
      <c r="P116" s="108"/>
    </row>
    <row r="117" spans="1:16" s="2" customFormat="1" ht="75" x14ac:dyDescent="0.25">
      <c r="A117" s="39">
        <f>ROW()/3-1</f>
        <v>38</v>
      </c>
      <c r="B117" s="111"/>
      <c r="C117" s="3"/>
      <c r="D117" s="5" t="str">
        <f ca="1">IF(B118="","",CONCATENATE("Dotace bude použita na:",OFFSET(List1!M$5,tisk!A117,0)))</f>
        <v>Dotace bude použita na:nákup materiálu a stavební práce vyplývající z obnovy místních komunikací a chodníku včetně všech uznatelných nákladů s obnovou souvisejících.</v>
      </c>
      <c r="E117" s="108"/>
      <c r="F117" s="36" t="str">
        <f ca="1">IF(B118="","",OFFSET(List1!P$5,tisk!A117,0))</f>
        <v>12/2021</v>
      </c>
      <c r="G117" s="110"/>
      <c r="H117" s="112"/>
      <c r="I117" s="111"/>
      <c r="J117" s="111"/>
      <c r="K117" s="111"/>
      <c r="L117" s="111"/>
      <c r="M117" s="110"/>
      <c r="N117" s="110"/>
      <c r="O117" s="108"/>
      <c r="P117" s="108"/>
    </row>
    <row r="118" spans="1:16" s="2" customFormat="1" ht="60" x14ac:dyDescent="0.25">
      <c r="A118" s="39"/>
      <c r="B118" s="111">
        <v>39</v>
      </c>
      <c r="C118" s="3" t="str">
        <f ca="1">IF(B121="","",CONCATENATE(OFFSET(List1!C$5,tisk!A120,0),"
",OFFSET(List1!D$5,tisk!A120,0),"
",OFFSET(List1!E$5,tisk!A120,0),"
",OFFSET(List1!F$5,tisk!A120,0)))</f>
        <v>Obec Haňovice
Haňovice 62
Haňovice
78321</v>
      </c>
      <c r="D118" s="59" t="str">
        <f ca="1">IF(B121="","",OFFSET(List1!K$5,tisk!A120,0))</f>
        <v>Rekonstrukce místní komunikace Haňovice - Kluzov etapa E.</v>
      </c>
      <c r="E118" s="108">
        <f ca="1">IF(B121="","",OFFSET(List1!N$5,tisk!A120,0))</f>
        <v>788135</v>
      </c>
      <c r="F118" s="36" t="str">
        <f ca="1">IF(B121="","",OFFSET(List1!O$5,tisk!A120,0))</f>
        <v>6/2021</v>
      </c>
      <c r="G118" s="110">
        <f ca="1">IF(B121="","",OFFSET(List1!Q$5,tisk!A120,0))</f>
        <v>314000</v>
      </c>
      <c r="H118" s="112" t="str">
        <f ca="1">IF(B121="","",OFFSET(List1!R$5,tisk!A120,0))</f>
        <v>31.12.2021</v>
      </c>
      <c r="I118" s="111">
        <f ca="1">IF(B121="","",OFFSET(List1!S$5,tisk!A120,0))</f>
        <v>160</v>
      </c>
      <c r="J118" s="111">
        <f ca="1">IF(B121="","",OFFSET(List1!T$5,tisk!A120,0))</f>
        <v>120</v>
      </c>
      <c r="K118" s="111">
        <f ca="1">IF(B121="","",OFFSET(List1!U$5,tisk!A120,0))</f>
        <v>125</v>
      </c>
      <c r="L118" s="111">
        <f ca="1">IF(B121="","",OFFSET(List1!V$5,tisk!A120,0))</f>
        <v>405</v>
      </c>
      <c r="M118" s="110">
        <f ca="1">IF(B121="","",OFFSET(List1!W$5,tisk!A120,0))</f>
        <v>314000</v>
      </c>
      <c r="N118" s="110">
        <v>0</v>
      </c>
      <c r="O118" s="108" t="str">
        <f ca="1">IF(B121="","",OFFSET(List1!X$5,tisk!A120,0))</f>
        <v>INV</v>
      </c>
      <c r="P118" s="108" t="s">
        <v>1271</v>
      </c>
    </row>
    <row r="119" spans="1:16" s="2" customFormat="1" ht="105" x14ac:dyDescent="0.25">
      <c r="A119" s="39"/>
      <c r="B119" s="111"/>
      <c r="C119" s="3" t="str">
        <f ca="1">IF(B121="","",CONCATENATE("Okres ",OFFSET(List1!G$5,tisk!A120,0),"
","Právní forma","
",OFFSET(List1!H$5,tisk!A120,0),"
","IČO ",OFFSET(List1!I$5,tisk!A120,0),"
 ","B.Ú. ",OFFSET(List1!J$5,tisk!A120,0)))</f>
        <v>Okres Olomouc
Právní forma
Obec, městská část hlavního města Prahy
IČO 00635723
 B.Ú. xxxxxxxx</v>
      </c>
      <c r="D119" s="5" t="str">
        <f ca="1">IF(B121="","",OFFSET(List1!L$5,tisk!A120,0))</f>
        <v>Jedná se o kompletní rekonstrukci komunikace v centu Kluzova o délce 0,090 km. Oprava vychází ze společného projektu obce a SSOK. Tato komunikace musí být hotová před plánovanou opravou silnice III/3734, která je SSOK plánována na rok 2022.</v>
      </c>
      <c r="E119" s="108"/>
      <c r="F119" s="35"/>
      <c r="G119" s="110"/>
      <c r="H119" s="112"/>
      <c r="I119" s="111"/>
      <c r="J119" s="111"/>
      <c r="K119" s="111"/>
      <c r="L119" s="111"/>
      <c r="M119" s="110"/>
      <c r="N119" s="110"/>
      <c r="O119" s="108"/>
      <c r="P119" s="108"/>
    </row>
    <row r="120" spans="1:16" s="2" customFormat="1" ht="84.6" customHeight="1" x14ac:dyDescent="0.25">
      <c r="A120" s="39">
        <f>ROW()/3-1</f>
        <v>39</v>
      </c>
      <c r="B120" s="111"/>
      <c r="C120" s="3"/>
      <c r="D120" s="5" t="str">
        <f ca="1">IF(B121="","",CONCATENATE("Dotace bude použita na:",OFFSET(List1!M$5,tisk!A120,0)))</f>
        <v>Dotace bude použita na:zemní práce a komunikace.</v>
      </c>
      <c r="E120" s="108"/>
      <c r="F120" s="36" t="str">
        <f ca="1">IF(B121="","",OFFSET(List1!P$5,tisk!A120,0))</f>
        <v>11/2021</v>
      </c>
      <c r="G120" s="110"/>
      <c r="H120" s="112"/>
      <c r="I120" s="111"/>
      <c r="J120" s="111"/>
      <c r="K120" s="111"/>
      <c r="L120" s="111"/>
      <c r="M120" s="110"/>
      <c r="N120" s="110"/>
      <c r="O120" s="108"/>
      <c r="P120" s="108"/>
    </row>
    <row r="121" spans="1:16" s="2" customFormat="1" ht="60" x14ac:dyDescent="0.25">
      <c r="A121" s="39"/>
      <c r="B121" s="111">
        <v>40</v>
      </c>
      <c r="C121" s="3" t="str">
        <f ca="1">IF(B124="","",CONCATENATE(OFFSET(List1!C$5,tisk!A123,0),"
",OFFSET(List1!D$5,tisk!A123,0),"
",OFFSET(List1!E$5,tisk!A123,0),"
",OFFSET(List1!F$5,tisk!A123,0)))</f>
        <v>Obec Dlouhomilov
Dlouhomilov 138
Dlouhomilov
78976</v>
      </c>
      <c r="D121" s="59" t="str">
        <f ca="1">IF(B124="","",OFFSET(List1!K$5,tisk!A123,0))</f>
        <v>Rekonstrukce objektu staré pošty na víceúčelový dům v obci Dlouhomilov</v>
      </c>
      <c r="E121" s="108">
        <f ca="1">IF(B124="","",OFFSET(List1!N$5,tisk!A123,0))</f>
        <v>450921</v>
      </c>
      <c r="F121" s="36" t="str">
        <f ca="1">IF(B124="","",OFFSET(List1!O$5,tisk!A123,0))</f>
        <v>3/2021</v>
      </c>
      <c r="G121" s="110">
        <f ca="1">IF(B124="","",OFFSET(List1!Q$5,tisk!A123,0))</f>
        <v>180368</v>
      </c>
      <c r="H121" s="112" t="str">
        <f ca="1">IF(B124="","",OFFSET(List1!R$5,tisk!A123,0))</f>
        <v>31.12.2021</v>
      </c>
      <c r="I121" s="111">
        <f ca="1">IF(B124="","",OFFSET(List1!S$5,tisk!A123,0))</f>
        <v>110</v>
      </c>
      <c r="J121" s="111">
        <f ca="1">IF(B124="","",OFFSET(List1!T$5,tisk!A123,0))</f>
        <v>120</v>
      </c>
      <c r="K121" s="111">
        <f ca="1">IF(B124="","",OFFSET(List1!U$5,tisk!A123,0))</f>
        <v>175</v>
      </c>
      <c r="L121" s="111">
        <f ca="1">IF(B124="","",OFFSET(List1!V$5,tisk!A123,0))</f>
        <v>405</v>
      </c>
      <c r="M121" s="110">
        <f ca="1">IF(B124="","",OFFSET(List1!W$5,tisk!A123,0))</f>
        <v>180368</v>
      </c>
      <c r="N121" s="109">
        <v>0</v>
      </c>
      <c r="O121" s="108" t="str">
        <f ca="1">IF(B124="","",OFFSET(List1!X$5,tisk!A123,0))</f>
        <v>INV</v>
      </c>
      <c r="P121" s="108" t="s">
        <v>1271</v>
      </c>
    </row>
    <row r="122" spans="1:16" s="2" customFormat="1" ht="90" x14ac:dyDescent="0.25">
      <c r="A122" s="39"/>
      <c r="B122" s="111"/>
      <c r="C122" s="3" t="str">
        <f ca="1">IF(B124="","",CONCATENATE("Okres ",OFFSET(List1!G$5,tisk!A123,0),"
","Právní forma","
",OFFSET(List1!H$5,tisk!A123,0),"
","IČO ",OFFSET(List1!I$5,tisk!A123,0),"
 ","B.Ú. ",OFFSET(List1!J$5,tisk!A123,0)))</f>
        <v>Okres Šumperk
Právní forma
Obec, městská část hlavního města Prahy
IČO 00302490
 B.Ú. xxxxxxxx</v>
      </c>
      <c r="D122" s="5" t="str">
        <f ca="1">IF(B124="","",OFFSET(List1!L$5,tisk!A123,0))</f>
        <v>Projekt je zaměřen na provedení instalací vedoucí k dokončení rekonstrukce objektu bývalé pošty a vytvoření víceúčelového domu s cílem podpory komunitního a spolkového života v obci.</v>
      </c>
      <c r="E122" s="108"/>
      <c r="F122" s="35"/>
      <c r="G122" s="110"/>
      <c r="H122" s="112"/>
      <c r="I122" s="111"/>
      <c r="J122" s="111"/>
      <c r="K122" s="111"/>
      <c r="L122" s="111"/>
      <c r="M122" s="110"/>
      <c r="N122" s="110"/>
      <c r="O122" s="108"/>
      <c r="P122" s="108"/>
    </row>
    <row r="123" spans="1:16" s="2" customFormat="1" ht="105" x14ac:dyDescent="0.25">
      <c r="A123" s="39">
        <f>ROW()/3-1</f>
        <v>40</v>
      </c>
      <c r="B123" s="111"/>
      <c r="C123" s="3"/>
      <c r="D123" s="5" t="str">
        <f ca="1">IF(B124="","",CONCATENATE("Dotace bude použita na:",OFFSET(List1!M$5,tisk!A123,0)))</f>
        <v>Dotace bude použita na:dodání a instalaci ústředního vytápění včetně strojovny kotelny, včetně komínu, venkovní kanalizace, vnitřní vodoinstalace, zdravotechniky, včetně potřebných napojení a zařizovacích předmětů.</v>
      </c>
      <c r="E123" s="108"/>
      <c r="F123" s="36" t="str">
        <f ca="1">IF(B124="","",OFFSET(List1!P$5,tisk!A123,0))</f>
        <v>11/2021</v>
      </c>
      <c r="G123" s="110"/>
      <c r="H123" s="112"/>
      <c r="I123" s="111"/>
      <c r="J123" s="111"/>
      <c r="K123" s="111"/>
      <c r="L123" s="111"/>
      <c r="M123" s="110"/>
      <c r="N123" s="110"/>
      <c r="O123" s="108"/>
      <c r="P123" s="108"/>
    </row>
    <row r="124" spans="1:16" s="2" customFormat="1" ht="60" x14ac:dyDescent="0.25">
      <c r="A124" s="39"/>
      <c r="B124" s="111">
        <v>41</v>
      </c>
      <c r="C124" s="3" t="str">
        <f ca="1">IF(B127="","",CONCATENATE(OFFSET(List1!C$5,tisk!A126,0),"
",OFFSET(List1!D$5,tisk!A126,0),"
",OFFSET(List1!E$5,tisk!A126,0),"
",OFFSET(List1!F$5,tisk!A126,0)))</f>
        <v>Obec Partutovice
Partutovice 61
Partutovice
75301</v>
      </c>
      <c r="D124" s="59" t="str">
        <f ca="1">IF(B127="","",OFFSET(List1!K$5,tisk!A126,0))</f>
        <v>Stavební úpravy sociálního zařízení ZŠ</v>
      </c>
      <c r="E124" s="108">
        <f ca="1">IF(B127="","",OFFSET(List1!N$5,tisk!A126,0))</f>
        <v>768262</v>
      </c>
      <c r="F124" s="36" t="str">
        <f ca="1">IF(B127="","",OFFSET(List1!O$5,tisk!A126,0))</f>
        <v>1/2021</v>
      </c>
      <c r="G124" s="110">
        <f ca="1">IF(B127="","",OFFSET(List1!Q$5,tisk!A126,0))</f>
        <v>307304</v>
      </c>
      <c r="H124" s="112" t="str">
        <f ca="1">IF(B127="","",OFFSET(List1!R$5,tisk!A126,0))</f>
        <v>31.12.2021</v>
      </c>
      <c r="I124" s="111">
        <f ca="1">IF(B127="","",OFFSET(List1!S$5,tisk!A126,0))</f>
        <v>160</v>
      </c>
      <c r="J124" s="111">
        <f ca="1">IF(B127="","",OFFSET(List1!T$5,tisk!A126,0))</f>
        <v>120</v>
      </c>
      <c r="K124" s="111">
        <f ca="1">IF(B127="","",OFFSET(List1!U$5,tisk!A126,0))</f>
        <v>125</v>
      </c>
      <c r="L124" s="111">
        <f ca="1">IF(B127="","",OFFSET(List1!V$5,tisk!A126,0))</f>
        <v>405</v>
      </c>
      <c r="M124" s="110">
        <f ca="1">IF(B127="","",OFFSET(List1!W$5,tisk!A126,0))</f>
        <v>307304</v>
      </c>
      <c r="N124" s="110">
        <v>0</v>
      </c>
      <c r="O124" s="108" t="str">
        <f ca="1">IF(B127="","",OFFSET(List1!X$5,tisk!A126,0))</f>
        <v>NEINV</v>
      </c>
      <c r="P124" s="108" t="s">
        <v>1271</v>
      </c>
    </row>
    <row r="125" spans="1:16" s="2" customFormat="1" ht="90" x14ac:dyDescent="0.25">
      <c r="A125" s="39"/>
      <c r="B125" s="111"/>
      <c r="C125" s="3" t="str">
        <f ca="1">IF(B127="","",CONCATENATE("Okres ",OFFSET(List1!G$5,tisk!A126,0),"
","Právní forma","
",OFFSET(List1!H$5,tisk!A126,0),"
","IČO ",OFFSET(List1!I$5,tisk!A126,0),"
 ","B.Ú. ",OFFSET(List1!J$5,tisk!A126,0)))</f>
        <v>Okres Přerov
Právní forma
Obec, městská část hlavního města Prahy
IČO 00301701
 B.Ú. xxxxxxxx</v>
      </c>
      <c r="D125" s="5" t="str">
        <f ca="1">IF(B127="","",OFFSET(List1!L$5,tisk!A126,0))</f>
        <v>Sociální zařízení ZŠ Partutovice.</v>
      </c>
      <c r="E125" s="108"/>
      <c r="F125" s="35"/>
      <c r="G125" s="110"/>
      <c r="H125" s="112"/>
      <c r="I125" s="111"/>
      <c r="J125" s="111"/>
      <c r="K125" s="111"/>
      <c r="L125" s="111"/>
      <c r="M125" s="110"/>
      <c r="N125" s="110"/>
      <c r="O125" s="108"/>
      <c r="P125" s="108"/>
    </row>
    <row r="126" spans="1:16" s="2" customFormat="1" ht="58.5" customHeight="1" x14ac:dyDescent="0.25">
      <c r="A126" s="39">
        <f>ROW()/3-1</f>
        <v>41</v>
      </c>
      <c r="B126" s="111"/>
      <c r="C126" s="3"/>
      <c r="D126" s="5" t="str">
        <f ca="1">IF(B127="","",CONCATENATE("Dotace bude použita na:",OFFSET(List1!M$5,tisk!A126,0)))</f>
        <v>Dotace bude použita na:stavební výdaje na úpravu sociálního zařízení v ZŠ Partutovice.</v>
      </c>
      <c r="E126" s="108"/>
      <c r="F126" s="36" t="str">
        <f ca="1">IF(B127="","",OFFSET(List1!P$5,tisk!A126,0))</f>
        <v>12/2021</v>
      </c>
      <c r="G126" s="110"/>
      <c r="H126" s="112"/>
      <c r="I126" s="111"/>
      <c r="J126" s="111"/>
      <c r="K126" s="111"/>
      <c r="L126" s="111"/>
      <c r="M126" s="110"/>
      <c r="N126" s="110"/>
      <c r="O126" s="108"/>
      <c r="P126" s="108"/>
    </row>
    <row r="127" spans="1:16" s="2" customFormat="1" ht="60" x14ac:dyDescent="0.25">
      <c r="A127" s="39"/>
      <c r="B127" s="111">
        <v>42</v>
      </c>
      <c r="C127" s="3" t="str">
        <f ca="1">IF(B130="","",CONCATENATE(OFFSET(List1!C$5,tisk!A129,0),"
",OFFSET(List1!D$5,tisk!A129,0),"
",OFFSET(List1!E$5,tisk!A129,0),"
",OFFSET(List1!F$5,tisk!A129,0)))</f>
        <v>Obec Mořice
Mořice 68
Mořice
79828</v>
      </c>
      <c r="D127" s="59" t="str">
        <f ca="1">IF(B130="","",OFFSET(List1!K$5,tisk!A129,0))</f>
        <v>Zvýšení bezpečnosti pěší dopravy - plochy podél silnice II/433 Malá strana</v>
      </c>
      <c r="E127" s="108">
        <f ca="1">IF(B130="","",OFFSET(List1!N$5,tisk!A129,0))</f>
        <v>1132772</v>
      </c>
      <c r="F127" s="36" t="str">
        <f ca="1">IF(B130="","",OFFSET(List1!O$5,tisk!A129,0))</f>
        <v>6/2021</v>
      </c>
      <c r="G127" s="110">
        <f ca="1">IF(B130="","",OFFSET(List1!Q$5,tisk!A129,0))</f>
        <v>453108</v>
      </c>
      <c r="H127" s="112" t="str">
        <f ca="1">IF(B130="","",OFFSET(List1!R$5,tisk!A129,0))</f>
        <v>31.12.2021</v>
      </c>
      <c r="I127" s="111">
        <f ca="1">IF(B130="","",OFFSET(List1!S$5,tisk!A129,0))</f>
        <v>130</v>
      </c>
      <c r="J127" s="111">
        <f ca="1">IF(B130="","",OFFSET(List1!T$5,tisk!A129,0))</f>
        <v>125</v>
      </c>
      <c r="K127" s="111">
        <f ca="1">IF(B130="","",OFFSET(List1!U$5,tisk!A129,0))</f>
        <v>150</v>
      </c>
      <c r="L127" s="111">
        <f ca="1">IF(B130="","",OFFSET(List1!V$5,tisk!A129,0))</f>
        <v>405</v>
      </c>
      <c r="M127" s="110">
        <f ca="1">IF(B130="","",OFFSET(List1!W$5,tisk!A129,0))</f>
        <v>453108</v>
      </c>
      <c r="N127" s="109">
        <v>0</v>
      </c>
      <c r="O127" s="108" t="str">
        <f ca="1">IF(B130="","",OFFSET(List1!X$5,tisk!A129,0))</f>
        <v>INV</v>
      </c>
      <c r="P127" s="108" t="s">
        <v>1271</v>
      </c>
    </row>
    <row r="128" spans="1:16" s="2" customFormat="1" ht="90" x14ac:dyDescent="0.25">
      <c r="A128" s="39"/>
      <c r="B128" s="111"/>
      <c r="C128" s="3" t="str">
        <f ca="1">IF(B130="","",CONCATENATE("Okres ",OFFSET(List1!G$5,tisk!A129,0),"
","Právní forma","
",OFFSET(List1!H$5,tisk!A129,0),"
","IČO ",OFFSET(List1!I$5,tisk!A129,0),"
 ","B.Ú. ",OFFSET(List1!J$5,tisk!A129,0)))</f>
        <v>Okres Prostějov
Právní forma
Obec, městská část hlavního města Prahy
IČO 00288462
 B.Ú. xxxxxxxx</v>
      </c>
      <c r="D128" s="5" t="str">
        <f ca="1">IF(B130="","",OFFSET(List1!L$5,tisk!A129,0))</f>
        <v>Jedná se o rekonstrukci chodníku a sjezdů podél místní komunikace u rodinných domů p. č. 4 v k. ú. Mořice. Nové povrchy budou uzpůsobeny bezbariérovými prvky.</v>
      </c>
      <c r="E128" s="108"/>
      <c r="F128" s="35"/>
      <c r="G128" s="110"/>
      <c r="H128" s="112"/>
      <c r="I128" s="111"/>
      <c r="J128" s="111"/>
      <c r="K128" s="111"/>
      <c r="L128" s="111"/>
      <c r="M128" s="110"/>
      <c r="N128" s="110"/>
      <c r="O128" s="108"/>
      <c r="P128" s="108"/>
    </row>
    <row r="129" spans="1:16" s="2" customFormat="1" ht="81.75" customHeight="1" x14ac:dyDescent="0.25">
      <c r="A129" s="39">
        <f>ROW()/3-1</f>
        <v>42</v>
      </c>
      <c r="B129" s="111"/>
      <c r="C129" s="3"/>
      <c r="D129" s="5" t="str">
        <f ca="1">IF(B130="","",CONCATENATE("Dotace bude použita na:",OFFSET(List1!M$5,tisk!A129,0)))</f>
        <v>Dotace bude použita na:rekonstrukci chodníku a sjezdů podél místní komunikace u rodinných domů. Nové povrchy budou uzpůsobeny bezbariérovými prvky.</v>
      </c>
      <c r="E129" s="108"/>
      <c r="F129" s="36" t="str">
        <f ca="1">IF(B130="","",OFFSET(List1!P$5,tisk!A129,0))</f>
        <v>11/2021</v>
      </c>
      <c r="G129" s="110"/>
      <c r="H129" s="112"/>
      <c r="I129" s="111"/>
      <c r="J129" s="111"/>
      <c r="K129" s="111"/>
      <c r="L129" s="111"/>
      <c r="M129" s="110"/>
      <c r="N129" s="110"/>
      <c r="O129" s="108"/>
      <c r="P129" s="108"/>
    </row>
    <row r="130" spans="1:16" s="2" customFormat="1" ht="60" x14ac:dyDescent="0.25">
      <c r="A130" s="39"/>
      <c r="B130" s="111">
        <v>43</v>
      </c>
      <c r="C130" s="3" t="str">
        <f ca="1">IF(B133="","",CONCATENATE(OFFSET(List1!C$5,tisk!A132,0),"
",OFFSET(List1!D$5,tisk!A132,0),"
",OFFSET(List1!E$5,tisk!A132,0),"
",OFFSET(List1!F$5,tisk!A132,0)))</f>
        <v>Obec Hvozd
Hvozd 90
Hvozd
79855</v>
      </c>
      <c r="D130" s="59" t="str">
        <f ca="1">IF(B133="","",OFFSET(List1!K$5,tisk!A132,0))</f>
        <v>Rekonstrukce chodníků a parkoviště ve Hvozdě</v>
      </c>
      <c r="E130" s="108">
        <f ca="1">IF(B133="","",OFFSET(List1!N$5,tisk!A132,0))</f>
        <v>1000000</v>
      </c>
      <c r="F130" s="36" t="str">
        <f ca="1">IF(B133="","",OFFSET(List1!O$5,tisk!A132,0))</f>
        <v>1/2021</v>
      </c>
      <c r="G130" s="110">
        <f ca="1">IF(B133="","",OFFSET(List1!Q$5,tisk!A132,0))</f>
        <v>400000</v>
      </c>
      <c r="H130" s="112" t="str">
        <f ca="1">IF(B133="","",OFFSET(List1!R$5,tisk!A132,0))</f>
        <v>31.12.2021</v>
      </c>
      <c r="I130" s="111">
        <f ca="1">IF(B133="","",OFFSET(List1!S$5,tisk!A132,0))</f>
        <v>110</v>
      </c>
      <c r="J130" s="111">
        <f ca="1">IF(B133="","",OFFSET(List1!T$5,tisk!A132,0))</f>
        <v>120</v>
      </c>
      <c r="K130" s="111">
        <f ca="1">IF(B133="","",OFFSET(List1!U$5,tisk!A132,0))</f>
        <v>175</v>
      </c>
      <c r="L130" s="111">
        <f ca="1">IF(B133="","",OFFSET(List1!V$5,tisk!A132,0))</f>
        <v>405</v>
      </c>
      <c r="M130" s="110">
        <f ca="1">IF(B133="","",OFFSET(List1!W$5,tisk!A132,0))</f>
        <v>400000</v>
      </c>
      <c r="N130" s="110">
        <v>0</v>
      </c>
      <c r="O130" s="108" t="str">
        <f ca="1">IF(B133="","",OFFSET(List1!X$5,tisk!A132,0))</f>
        <v>INV</v>
      </c>
      <c r="P130" s="108" t="s">
        <v>1271</v>
      </c>
    </row>
    <row r="131" spans="1:16" s="2" customFormat="1" ht="90" x14ac:dyDescent="0.25">
      <c r="A131" s="39"/>
      <c r="B131" s="111"/>
      <c r="C131" s="3" t="str">
        <f ca="1">IF(B133="","",CONCATENATE("Okres ",OFFSET(List1!G$5,tisk!A132,0),"
","Právní forma","
",OFFSET(List1!H$5,tisk!A132,0),"
","IČO ",OFFSET(List1!I$5,tisk!A132,0),"
 ","B.Ú. ",OFFSET(List1!J$5,tisk!A132,0)))</f>
        <v>Okres Prostějov
Právní forma
Obec, městská část hlavního města Prahy
IČO 00288306
 B.Ú. xxxxxxxx</v>
      </c>
      <c r="D131" s="5" t="str">
        <f ca="1">IF(B133="","",OFFSET(List1!L$5,tisk!A132,0))</f>
        <v>Vybudování chodníku od silnice k nové zástavbě a nového povrchu na parkovišti před hasičskou zbrojnicí.</v>
      </c>
      <c r="E131" s="108"/>
      <c r="F131" s="35"/>
      <c r="G131" s="110"/>
      <c r="H131" s="112"/>
      <c r="I131" s="111"/>
      <c r="J131" s="111"/>
      <c r="K131" s="111"/>
      <c r="L131" s="111"/>
      <c r="M131" s="110"/>
      <c r="N131" s="110"/>
      <c r="O131" s="108"/>
      <c r="P131" s="108"/>
    </row>
    <row r="132" spans="1:16" s="2" customFormat="1" ht="73.150000000000006" customHeight="1" x14ac:dyDescent="0.25">
      <c r="A132" s="39">
        <f>ROW()/3-1</f>
        <v>43</v>
      </c>
      <c r="B132" s="111"/>
      <c r="C132" s="3"/>
      <c r="D132" s="5" t="str">
        <f ca="1">IF(B133="","",CONCATENATE("Dotace bude použita na:",OFFSET(List1!M$5,tisk!A132,0)))</f>
        <v>Dotace bude použita na:náklady na vybudování chodníku a úpravu okolního terénu, dále urovnání terénu, silniční obruby, kanalizační vpustě a nový povrch parkoviště.</v>
      </c>
      <c r="E132" s="108"/>
      <c r="F132" s="36" t="str">
        <f ca="1">IF(B133="","",OFFSET(List1!P$5,tisk!A132,0))</f>
        <v>12/2021</v>
      </c>
      <c r="G132" s="110"/>
      <c r="H132" s="112"/>
      <c r="I132" s="111"/>
      <c r="J132" s="111"/>
      <c r="K132" s="111"/>
      <c r="L132" s="111"/>
      <c r="M132" s="110"/>
      <c r="N132" s="110"/>
      <c r="O132" s="108"/>
      <c r="P132" s="108"/>
    </row>
    <row r="133" spans="1:16" s="2" customFormat="1" ht="60" x14ac:dyDescent="0.25">
      <c r="A133" s="39"/>
      <c r="B133" s="111">
        <v>44</v>
      </c>
      <c r="C133" s="3" t="str">
        <f ca="1">IF(B136="","",CONCATENATE(OFFSET(List1!C$5,tisk!A135,0),"
",OFFSET(List1!D$5,tisk!A135,0),"
",OFFSET(List1!E$5,tisk!A135,0),"
",OFFSET(List1!F$5,tisk!A135,0)))</f>
        <v>Obec Lesnice
Lesnice 46
Lesnice
78901</v>
      </c>
      <c r="D133" s="59" t="str">
        <f ca="1">IF(B136="","",OFFSET(List1!K$5,tisk!A135,0))</f>
        <v>Veřejné osvětlení Lesnice</v>
      </c>
      <c r="E133" s="108">
        <f ca="1">IF(B136="","",OFFSET(List1!N$5,tisk!A135,0))</f>
        <v>1012591</v>
      </c>
      <c r="F133" s="36" t="str">
        <f ca="1">IF(B136="","",OFFSET(List1!O$5,tisk!A135,0))</f>
        <v>1/2021</v>
      </c>
      <c r="G133" s="110">
        <f ca="1">IF(B136="","",OFFSET(List1!Q$5,tisk!A135,0))</f>
        <v>405036</v>
      </c>
      <c r="H133" s="112" t="str">
        <f ca="1">IF(B136="","",OFFSET(List1!R$5,tisk!A135,0))</f>
        <v>31.12.2021</v>
      </c>
      <c r="I133" s="111">
        <f ca="1">IF(B136="","",OFFSET(List1!S$5,tisk!A135,0))</f>
        <v>110</v>
      </c>
      <c r="J133" s="111">
        <f ca="1">IF(B136="","",OFFSET(List1!T$5,tisk!A135,0))</f>
        <v>120</v>
      </c>
      <c r="K133" s="111">
        <f ca="1">IF(B136="","",OFFSET(List1!U$5,tisk!A135,0))</f>
        <v>175</v>
      </c>
      <c r="L133" s="111">
        <f ca="1">IF(B136="","",OFFSET(List1!V$5,tisk!A135,0))</f>
        <v>405</v>
      </c>
      <c r="M133" s="110">
        <f ca="1">IF(B136="","",OFFSET(List1!W$5,tisk!A135,0))</f>
        <v>405036</v>
      </c>
      <c r="N133" s="109">
        <v>0</v>
      </c>
      <c r="O133" s="108" t="str">
        <f ca="1">IF(B136="","",OFFSET(List1!X$5,tisk!A135,0))</f>
        <v>INV</v>
      </c>
      <c r="P133" s="108" t="s">
        <v>1271</v>
      </c>
    </row>
    <row r="134" spans="1:16" s="2" customFormat="1" ht="90" x14ac:dyDescent="0.25">
      <c r="A134" s="39"/>
      <c r="B134" s="111"/>
      <c r="C134" s="3" t="str">
        <f ca="1">IF(B136="","",CONCATENATE("Okres ",OFFSET(List1!G$5,tisk!A135,0),"
","Právní forma","
",OFFSET(List1!H$5,tisk!A135,0),"
","IČO ",OFFSET(List1!I$5,tisk!A135,0),"
 ","B.Ú. ",OFFSET(List1!J$5,tisk!A135,0)))</f>
        <v>Okres Šumperk
Právní forma
Obec, městská část hlavního města Prahy
IČO 00302872
 B.Ú. xxxxxxxx</v>
      </c>
      <c r="D134" s="5" t="str">
        <f ca="1">IF(B136="","",OFFSET(List1!L$5,tisk!A135,0))</f>
        <v>Předmětem projektu je vybudování nového veřejného osvětlení  v Lesnici v lokalitě U hřbitova.</v>
      </c>
      <c r="E134" s="108"/>
      <c r="F134" s="35"/>
      <c r="G134" s="110"/>
      <c r="H134" s="112"/>
      <c r="I134" s="111"/>
      <c r="J134" s="111"/>
      <c r="K134" s="111"/>
      <c r="L134" s="111"/>
      <c r="M134" s="110"/>
      <c r="N134" s="110"/>
      <c r="O134" s="108"/>
      <c r="P134" s="108"/>
    </row>
    <row r="135" spans="1:16" s="2" customFormat="1" ht="65.25" customHeight="1" x14ac:dyDescent="0.25">
      <c r="A135" s="39">
        <f>ROW()/3-1</f>
        <v>44</v>
      </c>
      <c r="B135" s="111"/>
      <c r="C135" s="3"/>
      <c r="D135" s="5" t="str">
        <f ca="1">IF(B136="","",CONCATENATE("Dotace bude použita na:",OFFSET(List1!M$5,tisk!A135,0)))</f>
        <v>Dotace bude použita na:vybudování nového veřejného osvětlení.</v>
      </c>
      <c r="E135" s="108"/>
      <c r="F135" s="36" t="str">
        <f ca="1">IF(B136="","",OFFSET(List1!P$5,tisk!A135,0))</f>
        <v>12/2021</v>
      </c>
      <c r="G135" s="110"/>
      <c r="H135" s="112"/>
      <c r="I135" s="111"/>
      <c r="J135" s="111"/>
      <c r="K135" s="111"/>
      <c r="L135" s="111"/>
      <c r="M135" s="110"/>
      <c r="N135" s="110"/>
      <c r="O135" s="108"/>
      <c r="P135" s="108"/>
    </row>
    <row r="136" spans="1:16" s="2" customFormat="1" ht="60" x14ac:dyDescent="0.25">
      <c r="A136" s="39"/>
      <c r="B136" s="111">
        <v>45</v>
      </c>
      <c r="C136" s="3" t="str">
        <f ca="1">IF(B139="","",CONCATENATE(OFFSET(List1!C$5,tisk!A138,0),"
",OFFSET(List1!D$5,tisk!A138,0),"
",OFFSET(List1!E$5,tisk!A138,0),"
",OFFSET(List1!F$5,tisk!A138,0)))</f>
        <v>Město Vidnava
Mírové náměstí 80
Vidnava
79055</v>
      </c>
      <c r="D136" s="59" t="str">
        <f ca="1">IF(B139="","",OFFSET(List1!K$5,tisk!A138,0))</f>
        <v>Oprava chodníků v památkové zóně Vidnavy</v>
      </c>
      <c r="E136" s="108">
        <f ca="1">IF(B139="","",OFFSET(List1!N$5,tisk!A138,0))</f>
        <v>1989271</v>
      </c>
      <c r="F136" s="36" t="str">
        <f ca="1">IF(B139="","",OFFSET(List1!O$5,tisk!A138,0))</f>
        <v>6/2021</v>
      </c>
      <c r="G136" s="110">
        <f ca="1">IF(B139="","",OFFSET(List1!Q$5,tisk!A138,0))</f>
        <v>500000</v>
      </c>
      <c r="H136" s="112" t="str">
        <f ca="1">IF(B139="","",OFFSET(List1!R$5,tisk!A138,0))</f>
        <v>31.12.2021</v>
      </c>
      <c r="I136" s="111">
        <f ca="1">IF(B139="","",OFFSET(List1!S$5,tisk!A138,0))</f>
        <v>100</v>
      </c>
      <c r="J136" s="111">
        <f ca="1">IF(B139="","",OFFSET(List1!T$5,tisk!A138,0))</f>
        <v>130</v>
      </c>
      <c r="K136" s="111">
        <f ca="1">IF(B139="","",OFFSET(List1!U$5,tisk!A138,0))</f>
        <v>175</v>
      </c>
      <c r="L136" s="111">
        <f ca="1">IF(B139="","",OFFSET(List1!V$5,tisk!A138,0))</f>
        <v>405</v>
      </c>
      <c r="M136" s="110">
        <f ca="1">IF(B139="","",OFFSET(List1!W$5,tisk!A138,0))</f>
        <v>500000</v>
      </c>
      <c r="N136" s="110">
        <v>0</v>
      </c>
      <c r="O136" s="108" t="str">
        <f ca="1">IF(B139="","",OFFSET(List1!X$5,tisk!A138,0))</f>
        <v>NEINV</v>
      </c>
      <c r="P136" s="108" t="s">
        <v>1271</v>
      </c>
    </row>
    <row r="137" spans="1:16" s="2" customFormat="1" ht="122.25" customHeight="1" x14ac:dyDescent="0.25">
      <c r="A137" s="39"/>
      <c r="B137" s="111"/>
      <c r="C137" s="3" t="str">
        <f ca="1">IF(B139="","",CONCATENATE("Okres ",OFFSET(List1!G$5,tisk!A138,0),"
","Právní forma","
",OFFSET(List1!H$5,tisk!A138,0),"
","IČO ",OFFSET(List1!I$5,tisk!A138,0),"
 ","B.Ú. ",OFFSET(List1!J$5,tisk!A138,0)))</f>
        <v>Okres Jeseník
Právní forma
Obec, městská část hlavního města Prahy
IČO 00303585
 B.Ú. xxxxxxxx</v>
      </c>
      <c r="D137" s="5" t="str">
        <f ca="1">IF(B139="","",OFFSET(List1!L$5,tisk!A138,0))</f>
        <v>Oprava chodníků v městské památkové zóně Vidnavy podél krajské, hl. příjezdové komunikace v ul. Hrdinů je nutná. Chodníky nevyhovují bezpečnostním podm. Výměna dlažby proběhne dle závazného stanoviska za novou betonovou šedou dlažbu o rozm. 15x15 cm.</v>
      </c>
      <c r="E137" s="108"/>
      <c r="F137" s="35"/>
      <c r="G137" s="110"/>
      <c r="H137" s="112"/>
      <c r="I137" s="111"/>
      <c r="J137" s="111"/>
      <c r="K137" s="111"/>
      <c r="L137" s="111"/>
      <c r="M137" s="110"/>
      <c r="N137" s="110"/>
      <c r="O137" s="108"/>
      <c r="P137" s="108"/>
    </row>
    <row r="138" spans="1:16" s="2" customFormat="1" ht="90" x14ac:dyDescent="0.25">
      <c r="A138" s="39">
        <f>ROW()/3-1</f>
        <v>45</v>
      </c>
      <c r="B138" s="111"/>
      <c r="C138" s="3"/>
      <c r="D138" s="5" t="str">
        <f ca="1">IF(B139="","",CONCATENATE("Dotace bude použita na:",OFFSET(List1!M$5,tisk!A138,0)))</f>
        <v>Dotace bude použita na:opravu chodníků - výměna stávající chodníkové dlažby v ul. Hrdinů ve Vidnavě (u komunikace II/457) za novou betonovou dlažbu dle platného závazného stanoviska.</v>
      </c>
      <c r="E138" s="108"/>
      <c r="F138" s="36" t="str">
        <f ca="1">IF(B139="","",OFFSET(List1!P$5,tisk!A138,0))</f>
        <v>12/2021</v>
      </c>
      <c r="G138" s="110"/>
      <c r="H138" s="112"/>
      <c r="I138" s="111"/>
      <c r="J138" s="111"/>
      <c r="K138" s="111"/>
      <c r="L138" s="111"/>
      <c r="M138" s="110"/>
      <c r="N138" s="110"/>
      <c r="O138" s="108"/>
      <c r="P138" s="108"/>
    </row>
    <row r="139" spans="1:16" s="2" customFormat="1" ht="60" x14ac:dyDescent="0.25">
      <c r="A139" s="39"/>
      <c r="B139" s="111">
        <v>46</v>
      </c>
      <c r="C139" s="3" t="str">
        <f ca="1">IF(B142="","",CONCATENATE(OFFSET(List1!C$5,tisk!A141,0),"
",OFFSET(List1!D$5,tisk!A141,0),"
",OFFSET(List1!E$5,tisk!A141,0),"
",OFFSET(List1!F$5,tisk!A141,0)))</f>
        <v>Obec Dolní Studénky
Dolní Studénky 99
Dolní Studénky
78820</v>
      </c>
      <c r="D139" s="59" t="str">
        <f ca="1">IF(B142="","",OFFSET(List1!K$5,tisk!A141,0))</f>
        <v>Úprava okolí zámku Třemešek v obci Dolní Studénky</v>
      </c>
      <c r="E139" s="108">
        <f ca="1">IF(B142="","",OFFSET(List1!N$5,tisk!A141,0))</f>
        <v>1274130</v>
      </c>
      <c r="F139" s="36" t="str">
        <f ca="1">IF(B142="","",OFFSET(List1!O$5,tisk!A141,0))</f>
        <v>2/2021</v>
      </c>
      <c r="G139" s="110">
        <f ca="1">IF(B142="","",OFFSET(List1!Q$5,tisk!A141,0))</f>
        <v>500000</v>
      </c>
      <c r="H139" s="112" t="str">
        <f ca="1">IF(B142="","",OFFSET(List1!R$5,tisk!A141,0))</f>
        <v>31.12.2021</v>
      </c>
      <c r="I139" s="111">
        <f ca="1">IF(B142="","",OFFSET(List1!S$5,tisk!A141,0))</f>
        <v>100</v>
      </c>
      <c r="J139" s="111">
        <f ca="1">IF(B142="","",OFFSET(List1!T$5,tisk!A141,0))</f>
        <v>155</v>
      </c>
      <c r="K139" s="111">
        <f ca="1">IF(B142="","",OFFSET(List1!U$5,tisk!A141,0))</f>
        <v>150</v>
      </c>
      <c r="L139" s="111">
        <f ca="1">IF(B142="","",OFFSET(List1!V$5,tisk!A141,0))</f>
        <v>405</v>
      </c>
      <c r="M139" s="110">
        <f ca="1">IF(B142="","",OFFSET(List1!W$5,tisk!A141,0))</f>
        <v>500000</v>
      </c>
      <c r="N139" s="109">
        <v>0</v>
      </c>
      <c r="O139" s="108" t="str">
        <f ca="1">IF(B142="","",OFFSET(List1!X$5,tisk!A141,0))</f>
        <v>INV/NEINV</v>
      </c>
      <c r="P139" s="108" t="s">
        <v>1271</v>
      </c>
    </row>
    <row r="140" spans="1:16" s="2" customFormat="1" ht="112.9" customHeight="1" x14ac:dyDescent="0.25">
      <c r="A140" s="39"/>
      <c r="B140" s="111"/>
      <c r="C140" s="3" t="str">
        <f ca="1">IF(B142="","",CONCATENATE("Okres ",OFFSET(List1!G$5,tisk!A141,0),"
","Právní forma","
",OFFSET(List1!H$5,tisk!A141,0),"
","IČO ",OFFSET(List1!I$5,tisk!A141,0),"
 ","B.Ú. ",OFFSET(List1!J$5,tisk!A141,0)))</f>
        <v>Okres Šumperk
Právní forma
Obec, městská část hlavního města Prahy
IČO 00635936
 B.Ú. xxxxxxxx</v>
      </c>
      <c r="D140" s="5" t="str">
        <f ca="1">IF(B142="","",OFFSET(List1!L$5,tisk!A141,0))</f>
        <v>V rámci projektu bude vydlážděna plocha u zámku (okapový chodník, terasa, přístupové chodníky), udělán mlatový chodníček,  vykácena a osazena nová liniová zeleň, provedeno nové veřejné osvětlení (parkoviště a příjezdová cesta) a opravena opěrná zídka.</v>
      </c>
      <c r="E140" s="108"/>
      <c r="F140" s="35"/>
      <c r="G140" s="110"/>
      <c r="H140" s="112"/>
      <c r="I140" s="111"/>
      <c r="J140" s="111"/>
      <c r="K140" s="111"/>
      <c r="L140" s="111"/>
      <c r="M140" s="110"/>
      <c r="N140" s="110"/>
      <c r="O140" s="108"/>
      <c r="P140" s="108"/>
    </row>
    <row r="141" spans="1:16" s="2" customFormat="1" ht="150" x14ac:dyDescent="0.25">
      <c r="A141" s="39">
        <f>ROW()/3-1</f>
        <v>46</v>
      </c>
      <c r="B141" s="111"/>
      <c r="C141" s="3"/>
      <c r="D141" s="5" t="str">
        <f ca="1">IF(B142="","",CONCATENATE("Dotace bude použita na:",OFFSET(List1!M$5,tisk!A141,0)))</f>
        <v>Dotace bude použita na:veřejné osvětlení podél příjezdové cesty a parkoviště
- Pochozí a pojezdový chodník (přístup k terase, stání pro zásobování a přístup do RC) včetně obrub
- Mlatový chodník včetně obrub
-Dláždění terasy včetně obrub- Vykácení a osazení nové liniové zeleně, včetně terénních úprav, oprava opěrné zdi.</v>
      </c>
      <c r="E141" s="108"/>
      <c r="F141" s="36" t="str">
        <f ca="1">IF(B142="","",OFFSET(List1!P$5,tisk!A141,0))</f>
        <v>12/2021</v>
      </c>
      <c r="G141" s="110"/>
      <c r="H141" s="112"/>
      <c r="I141" s="111"/>
      <c r="J141" s="111"/>
      <c r="K141" s="111"/>
      <c r="L141" s="111"/>
      <c r="M141" s="110"/>
      <c r="N141" s="110"/>
      <c r="O141" s="108"/>
      <c r="P141" s="108"/>
    </row>
    <row r="142" spans="1:16" s="2" customFormat="1" ht="60" x14ac:dyDescent="0.25">
      <c r="A142" s="39"/>
      <c r="B142" s="111">
        <v>47</v>
      </c>
      <c r="C142" s="3" t="str">
        <f ca="1">IF(B145="","",CONCATENATE(OFFSET(List1!C$5,tisk!A144,0),"
",OFFSET(List1!D$5,tisk!A144,0),"
",OFFSET(List1!E$5,tisk!A144,0),"
",OFFSET(List1!F$5,tisk!A144,0)))</f>
        <v>Obec Šléglov
Šléglov 1
Šléglov
78825</v>
      </c>
      <c r="D142" s="59" t="str">
        <f ca="1">IF(B145="","",OFFSET(List1!K$5,tisk!A144,0))</f>
        <v>Dostavba VO Šléglov</v>
      </c>
      <c r="E142" s="108">
        <f ca="1">IF(B145="","",OFFSET(List1!N$5,tisk!A144,0))</f>
        <v>386587</v>
      </c>
      <c r="F142" s="36" t="str">
        <f ca="1">IF(B145="","",OFFSET(List1!O$5,tisk!A144,0))</f>
        <v>1/2021</v>
      </c>
      <c r="G142" s="110">
        <f ca="1">IF(B145="","",OFFSET(List1!Q$5,tisk!A144,0))</f>
        <v>154634</v>
      </c>
      <c r="H142" s="112" t="str">
        <f ca="1">IF(B145="","",OFFSET(List1!R$5,tisk!A144,0))</f>
        <v>31.12.2021</v>
      </c>
      <c r="I142" s="111">
        <f ca="1">IF(B145="","",OFFSET(List1!S$5,tisk!A144,0))</f>
        <v>180</v>
      </c>
      <c r="J142" s="111">
        <f ca="1">IF(B145="","",OFFSET(List1!T$5,tisk!A144,0))</f>
        <v>120</v>
      </c>
      <c r="K142" s="111">
        <f ca="1">IF(B145="","",OFFSET(List1!U$5,tisk!A144,0))</f>
        <v>100</v>
      </c>
      <c r="L142" s="111">
        <f ca="1">IF(B145="","",OFFSET(List1!V$5,tisk!A144,0))</f>
        <v>400</v>
      </c>
      <c r="M142" s="110">
        <f ca="1">IF(B145="","",OFFSET(List1!W$5,tisk!A144,0))</f>
        <v>154634</v>
      </c>
      <c r="N142" s="110">
        <v>0</v>
      </c>
      <c r="O142" s="108" t="str">
        <f ca="1">IF(B145="","",OFFSET(List1!X$5,tisk!A144,0))</f>
        <v>INV</v>
      </c>
      <c r="P142" s="108" t="s">
        <v>1271</v>
      </c>
    </row>
    <row r="143" spans="1:16" s="2" customFormat="1" ht="90" x14ac:dyDescent="0.25">
      <c r="A143" s="39"/>
      <c r="B143" s="111"/>
      <c r="C143" s="3" t="str">
        <f ca="1">IF(B145="","",CONCATENATE("Okres ",OFFSET(List1!G$5,tisk!A144,0),"
","Právní forma","
",OFFSET(List1!H$5,tisk!A144,0),"
","IČO ",OFFSET(List1!I$5,tisk!A144,0),"
 ","B.Ú. ",OFFSET(List1!J$5,tisk!A144,0)))</f>
        <v>Okres Šumperk
Právní forma
Obec, městská část hlavního města Prahy
IČO 00853097
 B.Ú. xxxxxxxx</v>
      </c>
      <c r="D143" s="5" t="str">
        <f ca="1">IF(B145="","",OFFSET(List1!L$5,tisk!A144,0))</f>
        <v>Rozšíření veřejného osvětlení v obci-podél místní komunikace ke hřbitovu a 3 nemovitostem-o  5 lamp. Nyní je zde tma.</v>
      </c>
      <c r="E143" s="108"/>
      <c r="F143" s="35"/>
      <c r="G143" s="110"/>
      <c r="H143" s="112"/>
      <c r="I143" s="111"/>
      <c r="J143" s="111"/>
      <c r="K143" s="111"/>
      <c r="L143" s="111"/>
      <c r="M143" s="110"/>
      <c r="N143" s="110"/>
      <c r="O143" s="108"/>
      <c r="P143" s="108"/>
    </row>
    <row r="144" spans="1:16" s="2" customFormat="1" ht="30" x14ac:dyDescent="0.25">
      <c r="A144" s="39">
        <f>ROW()/3-1</f>
        <v>47</v>
      </c>
      <c r="B144" s="111"/>
      <c r="C144" s="3"/>
      <c r="D144" s="5" t="str">
        <f ca="1">IF(B145="","",CONCATENATE("Dotace bude použita na:",OFFSET(List1!M$5,tisk!A144,0)))</f>
        <v>Dotace bude použita na:materiál, ostatní výkony, výkopy, ostatní náklady, revize.</v>
      </c>
      <c r="E144" s="108"/>
      <c r="F144" s="36" t="str">
        <f ca="1">IF(B145="","",OFFSET(List1!P$5,tisk!A144,0))</f>
        <v>12/2021</v>
      </c>
      <c r="G144" s="110"/>
      <c r="H144" s="112"/>
      <c r="I144" s="111"/>
      <c r="J144" s="111"/>
      <c r="K144" s="111"/>
      <c r="L144" s="111"/>
      <c r="M144" s="110"/>
      <c r="N144" s="110"/>
      <c r="O144" s="108"/>
      <c r="P144" s="108"/>
    </row>
    <row r="145" spans="1:16" s="2" customFormat="1" ht="60" x14ac:dyDescent="0.25">
      <c r="A145" s="39"/>
      <c r="B145" s="111">
        <v>48</v>
      </c>
      <c r="C145" s="3" t="str">
        <f ca="1">IF(B148="","",CONCATENATE(OFFSET(List1!C$5,tisk!A147,0),"
",OFFSET(List1!D$5,tisk!A147,0),"
",OFFSET(List1!E$5,tisk!A147,0),"
",OFFSET(List1!F$5,tisk!A147,0)))</f>
        <v>Obec Čelechovice
Čelechovice 38
Čelechovice
75103</v>
      </c>
      <c r="D145" s="59" t="str">
        <f ca="1">IF(B148="","",OFFSET(List1!K$5,tisk!A147,0))</f>
        <v>Rekonstrukce střechy na budově obecního úřadu</v>
      </c>
      <c r="E145" s="108">
        <f ca="1">IF(B148="","",OFFSET(List1!N$5,tisk!A147,0))</f>
        <v>450000</v>
      </c>
      <c r="F145" s="36" t="str">
        <f ca="1">IF(B148="","",OFFSET(List1!O$5,tisk!A147,0))</f>
        <v>1/2021</v>
      </c>
      <c r="G145" s="110">
        <f ca="1">IF(B148="","",OFFSET(List1!Q$5,tisk!A147,0))</f>
        <v>180000</v>
      </c>
      <c r="H145" s="112" t="str">
        <f ca="1">IF(B148="","",OFFSET(List1!R$5,tisk!A147,0))</f>
        <v>31.12.2021</v>
      </c>
      <c r="I145" s="111">
        <f ca="1">IF(B148="","",OFFSET(List1!S$5,tisk!A147,0))</f>
        <v>180</v>
      </c>
      <c r="J145" s="111">
        <f ca="1">IF(B148="","",OFFSET(List1!T$5,tisk!A147,0))</f>
        <v>130</v>
      </c>
      <c r="K145" s="111">
        <f ca="1">IF(B148="","",OFFSET(List1!U$5,tisk!A147,0))</f>
        <v>90</v>
      </c>
      <c r="L145" s="111">
        <f ca="1">IF(B148="","",OFFSET(List1!V$5,tisk!A147,0))</f>
        <v>400</v>
      </c>
      <c r="M145" s="110">
        <f ca="1">IF(B148="","",OFFSET(List1!W$5,tisk!A147,0))</f>
        <v>180000</v>
      </c>
      <c r="N145" s="109">
        <v>0</v>
      </c>
      <c r="O145" s="108" t="str">
        <f ca="1">IF(B148="","",OFFSET(List1!X$5,tisk!A147,0))</f>
        <v>INV</v>
      </c>
      <c r="P145" s="108" t="s">
        <v>1271</v>
      </c>
    </row>
    <row r="146" spans="1:16" s="2" customFormat="1" ht="90" x14ac:dyDescent="0.25">
      <c r="A146" s="39"/>
      <c r="B146" s="111"/>
      <c r="C146" s="3" t="str">
        <f ca="1">IF(B148="","",CONCATENATE("Okres ",OFFSET(List1!G$5,tisk!A147,0),"
","Právní forma","
",OFFSET(List1!H$5,tisk!A147,0),"
","IČO ",OFFSET(List1!I$5,tisk!A147,0),"
 ","B.Ú. ",OFFSET(List1!J$5,tisk!A147,0)))</f>
        <v>Okres Přerov
Právní forma
Obec, městská část hlavního města Prahy
IČO 00636185
 B.Ú. xxxxxxxx</v>
      </c>
      <c r="D146" s="5" t="str">
        <f ca="1">IF(B148="","",OFFSET(List1!L$5,tisk!A147,0))</f>
        <v>Rekonstrukce střechy na budově obecního úřadu.</v>
      </c>
      <c r="E146" s="108"/>
      <c r="F146" s="35"/>
      <c r="G146" s="110"/>
      <c r="H146" s="112"/>
      <c r="I146" s="111"/>
      <c r="J146" s="111"/>
      <c r="K146" s="111"/>
      <c r="L146" s="111"/>
      <c r="M146" s="110"/>
      <c r="N146" s="110"/>
      <c r="O146" s="108"/>
      <c r="P146" s="108"/>
    </row>
    <row r="147" spans="1:16" s="2" customFormat="1" ht="30" x14ac:dyDescent="0.25">
      <c r="A147" s="39">
        <f>ROW()/3-1</f>
        <v>48</v>
      </c>
      <c r="B147" s="111"/>
      <c r="C147" s="3"/>
      <c r="D147" s="5" t="str">
        <f ca="1">IF(B148="","",CONCATENATE("Dotace bude použita na:",OFFSET(List1!M$5,tisk!A147,0)))</f>
        <v>Dotace bude použita na:rekonstrukci střechy na budově obecního úřadu.</v>
      </c>
      <c r="E147" s="108"/>
      <c r="F147" s="36" t="str">
        <f ca="1">IF(B148="","",OFFSET(List1!P$5,tisk!A147,0))</f>
        <v>12/2021</v>
      </c>
      <c r="G147" s="110"/>
      <c r="H147" s="112"/>
      <c r="I147" s="111"/>
      <c r="J147" s="111"/>
      <c r="K147" s="111"/>
      <c r="L147" s="111"/>
      <c r="M147" s="110"/>
      <c r="N147" s="110"/>
      <c r="O147" s="108"/>
      <c r="P147" s="108"/>
    </row>
    <row r="148" spans="1:16" s="2" customFormat="1" ht="60" x14ac:dyDescent="0.25">
      <c r="A148" s="39"/>
      <c r="B148" s="111">
        <v>49</v>
      </c>
      <c r="C148" s="3" t="str">
        <f ca="1">IF(B151="","",CONCATENATE(OFFSET(List1!C$5,tisk!A150,0),"
",OFFSET(List1!D$5,tisk!A150,0),"
",OFFSET(List1!E$5,tisk!A150,0),"
",OFFSET(List1!F$5,tisk!A150,0)))</f>
        <v>Obec Radkovy
Radkovy 38
Radkovy
75114</v>
      </c>
      <c r="D148" s="59" t="str">
        <f ca="1">IF(B151="","",OFFSET(List1!K$5,tisk!A150,0))</f>
        <v>Oprava vnitřních prostor obecního úřadu Radkovy</v>
      </c>
      <c r="E148" s="108">
        <f ca="1">IF(B151="","",OFFSET(List1!N$5,tisk!A150,0))</f>
        <v>1968032</v>
      </c>
      <c r="F148" s="36" t="str">
        <f ca="1">IF(B151="","",OFFSET(List1!O$5,tisk!A150,0))</f>
        <v>1/2021</v>
      </c>
      <c r="G148" s="110">
        <f ca="1">IF(B151="","",OFFSET(List1!Q$5,tisk!A150,0))</f>
        <v>500000</v>
      </c>
      <c r="H148" s="112" t="str">
        <f ca="1">IF(B151="","",OFFSET(List1!R$5,tisk!A150,0))</f>
        <v>31.12.2021</v>
      </c>
      <c r="I148" s="111">
        <f ca="1">IF(B151="","",OFFSET(List1!S$5,tisk!A150,0))</f>
        <v>180</v>
      </c>
      <c r="J148" s="111">
        <f ca="1">IF(B151="","",OFFSET(List1!T$5,tisk!A150,0))</f>
        <v>125</v>
      </c>
      <c r="K148" s="111">
        <f ca="1">IF(B151="","",OFFSET(List1!U$5,tisk!A150,0))</f>
        <v>95</v>
      </c>
      <c r="L148" s="111">
        <f ca="1">IF(B151="","",OFFSET(List1!V$5,tisk!A150,0))</f>
        <v>400</v>
      </c>
      <c r="M148" s="110">
        <f ca="1">IF(B151="","",OFFSET(List1!W$5,tisk!A150,0))</f>
        <v>500000</v>
      </c>
      <c r="N148" s="110">
        <v>0</v>
      </c>
      <c r="O148" s="108" t="str">
        <f ca="1">IF(B151="","",OFFSET(List1!X$5,tisk!A150,0))</f>
        <v>NEINV</v>
      </c>
      <c r="P148" s="108" t="s">
        <v>1271</v>
      </c>
    </row>
    <row r="149" spans="1:16" s="2" customFormat="1" ht="90" x14ac:dyDescent="0.25">
      <c r="A149" s="39"/>
      <c r="B149" s="111"/>
      <c r="C149" s="3" t="str">
        <f ca="1">IF(B151="","",CONCATENATE("Okres ",OFFSET(List1!G$5,tisk!A150,0),"
","Právní forma","
",OFFSET(List1!H$5,tisk!A150,0),"
","IČO ",OFFSET(List1!I$5,tisk!A150,0),"
 ","B.Ú. ",OFFSET(List1!J$5,tisk!A150,0)))</f>
        <v>Okres Přerov
Právní forma
Obec, městská část hlavního města Prahy
IČO 00636517
 B.Ú. xxxxxxxx</v>
      </c>
      <c r="D149" s="5" t="str">
        <f ca="1">IF(B151="","",OFFSET(List1!L$5,tisk!A150,0))</f>
        <v>Předmětem projektu je oprava vnitřních prostor obecního úřadu v obci Radkovy. Prostory jsou původní, poslední opravy probíhaly cca v 70. letech 20. století. Prostory úplně postrádají ústřední topení, elektroinstalace je zastaralá.</v>
      </c>
      <c r="E149" s="108"/>
      <c r="F149" s="35"/>
      <c r="G149" s="110"/>
      <c r="H149" s="112"/>
      <c r="I149" s="111"/>
      <c r="J149" s="111"/>
      <c r="K149" s="111"/>
      <c r="L149" s="111"/>
      <c r="M149" s="110"/>
      <c r="N149" s="110"/>
      <c r="O149" s="108"/>
      <c r="P149" s="108"/>
    </row>
    <row r="150" spans="1:16" s="2" customFormat="1" ht="45" x14ac:dyDescent="0.25">
      <c r="A150" s="39">
        <f>ROW()/3-1</f>
        <v>49</v>
      </c>
      <c r="B150" s="111"/>
      <c r="C150" s="3"/>
      <c r="D150" s="5" t="str">
        <f ca="1">IF(B151="","",CONCATENATE("Dotace bude použita na:",OFFSET(List1!M$5,tisk!A150,0)))</f>
        <v>Dotace bude použita na:opravu vnitřních prostor obecního úřadu - stavební práce a dodávky.</v>
      </c>
      <c r="E150" s="108"/>
      <c r="F150" s="36" t="str">
        <f ca="1">IF(B151="","",OFFSET(List1!P$5,tisk!A150,0))</f>
        <v>12/2021</v>
      </c>
      <c r="G150" s="110"/>
      <c r="H150" s="112"/>
      <c r="I150" s="111"/>
      <c r="J150" s="111"/>
      <c r="K150" s="111"/>
      <c r="L150" s="111"/>
      <c r="M150" s="110"/>
      <c r="N150" s="110"/>
      <c r="O150" s="108"/>
      <c r="P150" s="108"/>
    </row>
    <row r="151" spans="1:16" s="2" customFormat="1" ht="60" x14ac:dyDescent="0.25">
      <c r="A151" s="39"/>
      <c r="B151" s="111">
        <v>50</v>
      </c>
      <c r="C151" s="3" t="str">
        <f ca="1">IF(B154="","",CONCATENATE(OFFSET(List1!C$5,tisk!A153,0),"
",OFFSET(List1!D$5,tisk!A153,0),"
",OFFSET(List1!E$5,tisk!A153,0),"
",OFFSET(List1!F$5,tisk!A153,0)))</f>
        <v>Obec Křtomil
Křtomil 60
Křtomil
75114</v>
      </c>
      <c r="D151" s="59" t="str">
        <f ca="1">IF(B154="","",OFFSET(List1!K$5,tisk!A153,0))</f>
        <v>Vybudování odstavné plochy na Záhumení ve Křtomili</v>
      </c>
      <c r="E151" s="108">
        <f ca="1">IF(B154="","",OFFSET(List1!N$5,tisk!A153,0))</f>
        <v>443520</v>
      </c>
      <c r="F151" s="36" t="str">
        <f ca="1">IF(B154="","",OFFSET(List1!O$5,tisk!A153,0))</f>
        <v>1/2021</v>
      </c>
      <c r="G151" s="110">
        <f ca="1">IF(B154="","",OFFSET(List1!Q$5,tisk!A153,0))</f>
        <v>177408</v>
      </c>
      <c r="H151" s="112" t="str">
        <f ca="1">IF(B154="","",OFFSET(List1!R$5,tisk!A153,0))</f>
        <v>31.12.2021</v>
      </c>
      <c r="I151" s="111">
        <f ca="1">IF(B154="","",OFFSET(List1!S$5,tisk!A153,0))</f>
        <v>110</v>
      </c>
      <c r="J151" s="111">
        <f ca="1">IF(B154="","",OFFSET(List1!T$5,tisk!A153,0))</f>
        <v>120</v>
      </c>
      <c r="K151" s="111">
        <f ca="1">IF(B154="","",OFFSET(List1!U$5,tisk!A153,0))</f>
        <v>170</v>
      </c>
      <c r="L151" s="111">
        <f ca="1">IF(B154="","",OFFSET(List1!V$5,tisk!A153,0))</f>
        <v>400</v>
      </c>
      <c r="M151" s="110">
        <f ca="1">IF(B154="","",OFFSET(List1!W$5,tisk!A153,0))</f>
        <v>177408</v>
      </c>
      <c r="N151" s="109">
        <v>0</v>
      </c>
      <c r="O151" s="108" t="str">
        <f ca="1">IF(B154="","",OFFSET(List1!X$5,tisk!A153,0))</f>
        <v>INV</v>
      </c>
      <c r="P151" s="108" t="s">
        <v>1271</v>
      </c>
    </row>
    <row r="152" spans="1:16" s="2" customFormat="1" ht="90" x14ac:dyDescent="0.25">
      <c r="A152" s="39"/>
      <c r="B152" s="111"/>
      <c r="C152" s="3" t="str">
        <f ca="1">IF(B154="","",CONCATENATE("Okres ",OFFSET(List1!G$5,tisk!A153,0),"
","Právní forma","
",OFFSET(List1!H$5,tisk!A153,0),"
","IČO ",OFFSET(List1!I$5,tisk!A153,0),"
 ","B.Ú. ",OFFSET(List1!J$5,tisk!A153,0)))</f>
        <v>Okres Přerov
Právní forma
Obec, městská část hlavního města Prahy
IČO 00636312
 B.Ú. xxxxxxxx</v>
      </c>
      <c r="D152" s="5" t="str">
        <f ca="1">IF(B154="","",OFFSET(List1!L$5,tisk!A153,0))</f>
        <v>Předmětem žádosti je vybudování odstavné zpevněné plochy ze zatravňovacích tvárnic na  Záhumení ve Křtomili. Ta bude zároveň sloužit  i jako spojná přístupová cesta pro občany bydlící poblíž.</v>
      </c>
      <c r="E152" s="108"/>
      <c r="F152" s="35"/>
      <c r="G152" s="110"/>
      <c r="H152" s="112"/>
      <c r="I152" s="111"/>
      <c r="J152" s="111"/>
      <c r="K152" s="111"/>
      <c r="L152" s="111"/>
      <c r="M152" s="110"/>
      <c r="N152" s="110"/>
      <c r="O152" s="108"/>
      <c r="P152" s="108"/>
    </row>
    <row r="153" spans="1:16" s="2" customFormat="1" ht="74.25" customHeight="1" x14ac:dyDescent="0.25">
      <c r="A153" s="39">
        <f>ROW()/3-1</f>
        <v>50</v>
      </c>
      <c r="B153" s="111"/>
      <c r="C153" s="3"/>
      <c r="D153" s="5" t="str">
        <f ca="1">IF(B154="","",CONCATENATE("Dotace bude použita na:",OFFSET(List1!M$5,tisk!A153,0)))</f>
        <v>Dotace bude použita na:zemní práce, odstranění původních povrchů, zakládání a zhutnění podloží, přesun hmot, stavební materiál, osazení obrubníků a pokládku zatravňovací dlažby a další stavební práce.</v>
      </c>
      <c r="E153" s="108"/>
      <c r="F153" s="36" t="str">
        <f ca="1">IF(B154="","",OFFSET(List1!P$5,tisk!A153,0))</f>
        <v>12/2021</v>
      </c>
      <c r="G153" s="110"/>
      <c r="H153" s="112"/>
      <c r="I153" s="111"/>
      <c r="J153" s="111"/>
      <c r="K153" s="111"/>
      <c r="L153" s="111"/>
      <c r="M153" s="110"/>
      <c r="N153" s="110"/>
      <c r="O153" s="108"/>
      <c r="P153" s="108"/>
    </row>
    <row r="154" spans="1:16" s="2" customFormat="1" ht="60" x14ac:dyDescent="0.25">
      <c r="A154" s="39"/>
      <c r="B154" s="111">
        <v>51</v>
      </c>
      <c r="C154" s="3" t="str">
        <f ca="1">IF(B157="","",CONCATENATE(OFFSET(List1!C$5,tisk!A156,0),"
",OFFSET(List1!D$5,tisk!A156,0),"
",OFFSET(List1!E$5,tisk!A156,0),"
",OFFSET(List1!F$5,tisk!A156,0)))</f>
        <v>Obec Hoštejn
Hoštejn 20
Hoštejn
78901</v>
      </c>
      <c r="D154" s="59" t="str">
        <f ca="1">IF(B157="","",OFFSET(List1!K$5,tisk!A156,0))</f>
        <v>Oprava chodníků v Hoštejně - 2. etapa</v>
      </c>
      <c r="E154" s="108">
        <f ca="1">IF(B157="","",OFFSET(List1!N$5,tisk!A156,0))</f>
        <v>610000</v>
      </c>
      <c r="F154" s="36" t="str">
        <f ca="1">IF(B157="","",OFFSET(List1!O$5,tisk!A156,0))</f>
        <v>4/2021</v>
      </c>
      <c r="G154" s="110">
        <f ca="1">IF(B157="","",OFFSET(List1!Q$5,tisk!A156,0))</f>
        <v>244000</v>
      </c>
      <c r="H154" s="112" t="str">
        <f ca="1">IF(B157="","",OFFSET(List1!R$5,tisk!A156,0))</f>
        <v>31.12.2021</v>
      </c>
      <c r="I154" s="111">
        <f ca="1">IF(B157="","",OFFSET(List1!S$5,tisk!A156,0))</f>
        <v>110</v>
      </c>
      <c r="J154" s="111">
        <f ca="1">IF(B157="","",OFFSET(List1!T$5,tisk!A156,0))</f>
        <v>140</v>
      </c>
      <c r="K154" s="111">
        <f ca="1">IF(B157="","",OFFSET(List1!U$5,tisk!A156,0))</f>
        <v>150</v>
      </c>
      <c r="L154" s="111">
        <f ca="1">IF(B157="","",OFFSET(List1!V$5,tisk!A156,0))</f>
        <v>400</v>
      </c>
      <c r="M154" s="110">
        <f ca="1">IF(B157="","",OFFSET(List1!W$5,tisk!A156,0))</f>
        <v>244000</v>
      </c>
      <c r="N154" s="110">
        <v>0</v>
      </c>
      <c r="O154" s="108" t="str">
        <f ca="1">IF(B157="","",OFFSET(List1!X$5,tisk!A156,0))</f>
        <v>NEINV</v>
      </c>
      <c r="P154" s="108" t="s">
        <v>1271</v>
      </c>
    </row>
    <row r="155" spans="1:16" s="2" customFormat="1" ht="90" x14ac:dyDescent="0.25">
      <c r="A155" s="39"/>
      <c r="B155" s="111"/>
      <c r="C155" s="3" t="str">
        <f ca="1">IF(B157="","",CONCATENATE("Okres ",OFFSET(List1!G$5,tisk!A156,0),"
","Právní forma","
",OFFSET(List1!H$5,tisk!A156,0),"
","IČO ",OFFSET(List1!I$5,tisk!A156,0),"
 ","B.Ú. ",OFFSET(List1!J$5,tisk!A156,0)))</f>
        <v>Okres Šumperk
Právní forma
Obec, městská část hlavního města Prahy
IČO 00302589
 B.Ú. xxxxxxxx</v>
      </c>
      <c r="D155" s="5" t="str">
        <f ca="1">IF(B157="","",OFFSET(List1!L$5,tisk!A156,0))</f>
        <v>Oprava chodníků v Hoštejně po provedené rekonstrukci přilehlé silnice II/315.</v>
      </c>
      <c r="E155" s="108"/>
      <c r="F155" s="35"/>
      <c r="G155" s="110"/>
      <c r="H155" s="112"/>
      <c r="I155" s="111"/>
      <c r="J155" s="111"/>
      <c r="K155" s="111"/>
      <c r="L155" s="111"/>
      <c r="M155" s="110"/>
      <c r="N155" s="110"/>
      <c r="O155" s="108"/>
      <c r="P155" s="108"/>
    </row>
    <row r="156" spans="1:16" s="2" customFormat="1" ht="75.75" customHeight="1" x14ac:dyDescent="0.25">
      <c r="A156" s="39">
        <f>ROW()/3-1</f>
        <v>51</v>
      </c>
      <c r="B156" s="111"/>
      <c r="C156" s="3"/>
      <c r="D156" s="5" t="str">
        <f ca="1">IF(B157="","",CONCATENATE("Dotace bude použita na:",OFFSET(List1!M$5,tisk!A156,0)))</f>
        <v>Dotace bude použita na:doplnění podkladních vrstev pod dlažbou, nákup a položení nové dlažby, případnou výměnu poškozených obrubníků a související práce.</v>
      </c>
      <c r="E156" s="108"/>
      <c r="F156" s="36" t="str">
        <f ca="1">IF(B157="","",OFFSET(List1!P$5,tisk!A156,0))</f>
        <v>12/2021</v>
      </c>
      <c r="G156" s="110"/>
      <c r="H156" s="112"/>
      <c r="I156" s="111"/>
      <c r="J156" s="111"/>
      <c r="K156" s="111"/>
      <c r="L156" s="111"/>
      <c r="M156" s="110"/>
      <c r="N156" s="110"/>
      <c r="O156" s="108"/>
      <c r="P156" s="108"/>
    </row>
    <row r="157" spans="1:16" s="2" customFormat="1" ht="60" x14ac:dyDescent="0.25">
      <c r="A157" s="39"/>
      <c r="B157" s="111">
        <v>52</v>
      </c>
      <c r="C157" s="3" t="str">
        <f ca="1">IF(B160="","",CONCATENATE(OFFSET(List1!C$5,tisk!A159,0),"
",OFFSET(List1!D$5,tisk!A159,0),"
",OFFSET(List1!E$5,tisk!A159,0),"
",OFFSET(List1!F$5,tisk!A159,0)))</f>
        <v>Obec Citov
Citov 14/14
Citov
75103</v>
      </c>
      <c r="D157" s="59" t="str">
        <f ca="1">IF(B160="","",OFFSET(List1!K$5,tisk!A159,0))</f>
        <v>Revizalizace venkovního zázemí kulturního domu v Citově</v>
      </c>
      <c r="E157" s="108">
        <f ca="1">IF(B160="","",OFFSET(List1!N$5,tisk!A159,0))</f>
        <v>950000</v>
      </c>
      <c r="F157" s="36" t="str">
        <f ca="1">IF(B160="","",OFFSET(List1!O$5,tisk!A159,0))</f>
        <v>1/2021</v>
      </c>
      <c r="G157" s="110">
        <f ca="1">IF(B160="","",OFFSET(List1!Q$5,tisk!A159,0))</f>
        <v>380000</v>
      </c>
      <c r="H157" s="112" t="str">
        <f ca="1">IF(B160="","",OFFSET(List1!R$5,tisk!A159,0))</f>
        <v>31.12.2021</v>
      </c>
      <c r="I157" s="111">
        <f ca="1">IF(B160="","",OFFSET(List1!S$5,tisk!A159,0))</f>
        <v>130</v>
      </c>
      <c r="J157" s="111">
        <f ca="1">IF(B160="","",OFFSET(List1!T$5,tisk!A159,0))</f>
        <v>155</v>
      </c>
      <c r="K157" s="111">
        <f ca="1">IF(B160="","",OFFSET(List1!U$5,tisk!A159,0))</f>
        <v>115</v>
      </c>
      <c r="L157" s="111">
        <f ca="1">IF(B160="","",OFFSET(List1!V$5,tisk!A159,0))</f>
        <v>400</v>
      </c>
      <c r="M157" s="110">
        <f ca="1">IF(B160="","",OFFSET(List1!W$5,tisk!A159,0))</f>
        <v>380000</v>
      </c>
      <c r="N157" s="109">
        <v>0</v>
      </c>
      <c r="O157" s="108" t="str">
        <f ca="1">IF(B160="","",OFFSET(List1!X$5,tisk!A159,0))</f>
        <v>INV</v>
      </c>
      <c r="P157" s="108" t="s">
        <v>1271</v>
      </c>
    </row>
    <row r="158" spans="1:16" s="2" customFormat="1" ht="95.25" customHeight="1" x14ac:dyDescent="0.25">
      <c r="A158" s="39"/>
      <c r="B158" s="111"/>
      <c r="C158" s="3" t="str">
        <f ca="1">IF(B160="","",CONCATENATE("Okres ",OFFSET(List1!G$5,tisk!A159,0),"
","Právní forma","
",OFFSET(List1!H$5,tisk!A159,0),"
","IČO ",OFFSET(List1!I$5,tisk!A159,0),"
 ","B.Ú. ",OFFSET(List1!J$5,tisk!A159,0)))</f>
        <v>Okres Přerov
Právní forma
Obec, městská část hlavního města Prahy
IČO 00301116
 B.Ú. xxxxxxxx</v>
      </c>
      <c r="D158" s="5" t="str">
        <f ca="1">IF(B160="","",OFFSET(List1!L$5,tisk!A159,0))</f>
        <v>Projekt revitalizace venkovního zázemí kulturního domu v Citově řeší rozšíření zpevněných ploch pro konání kulturně společenských akcí ve dvorní části objektu a zajištění jeho lepší dopravní obslužnosti.</v>
      </c>
      <c r="E158" s="108"/>
      <c r="F158" s="35"/>
      <c r="G158" s="110"/>
      <c r="H158" s="112"/>
      <c r="I158" s="111"/>
      <c r="J158" s="111"/>
      <c r="K158" s="111"/>
      <c r="L158" s="111"/>
      <c r="M158" s="110"/>
      <c r="N158" s="110"/>
      <c r="O158" s="108"/>
      <c r="P158" s="108"/>
    </row>
    <row r="159" spans="1:16" s="2" customFormat="1" ht="93" customHeight="1" x14ac:dyDescent="0.25">
      <c r="A159" s="39">
        <f>ROW()/3-1</f>
        <v>52</v>
      </c>
      <c r="B159" s="111"/>
      <c r="C159" s="3"/>
      <c r="D159" s="5" t="str">
        <f ca="1">IF(B160="","",CONCATENATE("Dotace bude použita na:",OFFSET(List1!M$5,tisk!A159,0)))</f>
        <v>Dotace bude použita na:revitalizaci venkovního zázemí kulturního domu v Citově spočívající v rozšíření zpevněných ploch pro konání kulturně společenských akcí ve dvorní části objektu a k zajištění jeho dopravní obslužnosti.</v>
      </c>
      <c r="E159" s="108"/>
      <c r="F159" s="36" t="str">
        <f ca="1">IF(B160="","",OFFSET(List1!P$5,tisk!A159,0))</f>
        <v>12/2021</v>
      </c>
      <c r="G159" s="110"/>
      <c r="H159" s="112"/>
      <c r="I159" s="111"/>
      <c r="J159" s="111"/>
      <c r="K159" s="111"/>
      <c r="L159" s="111"/>
      <c r="M159" s="110"/>
      <c r="N159" s="110"/>
      <c r="O159" s="108"/>
      <c r="P159" s="108"/>
    </row>
    <row r="160" spans="1:16" s="2" customFormat="1" ht="60" x14ac:dyDescent="0.25">
      <c r="A160" s="39"/>
      <c r="B160" s="111">
        <v>53</v>
      </c>
      <c r="C160" s="3" t="str">
        <f ca="1">IF(B163="","",CONCATENATE(OFFSET(List1!C$5,tisk!A162,0),"
",OFFSET(List1!D$5,tisk!A162,0),"
",OFFSET(List1!E$5,tisk!A162,0),"
",OFFSET(List1!F$5,tisk!A162,0)))</f>
        <v>Obec Loučany
Loučany 749
Loučany
78344</v>
      </c>
      <c r="D160" s="59" t="str">
        <f ca="1">IF(B163="","",OFFSET(List1!K$5,tisk!A162,0))</f>
        <v>Renovace vybraných částí veřejného osvětlení v obci Loučany</v>
      </c>
      <c r="E160" s="108">
        <f ca="1">IF(B163="","",OFFSET(List1!N$5,tisk!A162,0))</f>
        <v>442385</v>
      </c>
      <c r="F160" s="36" t="str">
        <f ca="1">IF(B163="","",OFFSET(List1!O$5,tisk!A162,0))</f>
        <v>1/2021</v>
      </c>
      <c r="G160" s="110">
        <f ca="1">IF(B163="","",OFFSET(List1!Q$5,tisk!A162,0))</f>
        <v>176954</v>
      </c>
      <c r="H160" s="112" t="str">
        <f ca="1">IF(B163="","",OFFSET(List1!R$5,tisk!A162,0))</f>
        <v>31.12.2021</v>
      </c>
      <c r="I160" s="111">
        <f ca="1">IF(B163="","",OFFSET(List1!S$5,tisk!A162,0))</f>
        <v>140</v>
      </c>
      <c r="J160" s="111">
        <f ca="1">IF(B163="","",OFFSET(List1!T$5,tisk!A162,0))</f>
        <v>120</v>
      </c>
      <c r="K160" s="111">
        <f ca="1">IF(B163="","",OFFSET(List1!U$5,tisk!A162,0))</f>
        <v>140</v>
      </c>
      <c r="L160" s="111">
        <f ca="1">IF(B163="","",OFFSET(List1!V$5,tisk!A162,0))</f>
        <v>400</v>
      </c>
      <c r="M160" s="110">
        <f ca="1">IF(B163="","",OFFSET(List1!W$5,tisk!A162,0))</f>
        <v>176954</v>
      </c>
      <c r="N160" s="110">
        <v>0</v>
      </c>
      <c r="O160" s="108" t="str">
        <f ca="1">IF(B163="","",OFFSET(List1!X$5,tisk!A162,0))</f>
        <v>INV</v>
      </c>
      <c r="P160" s="108" t="s">
        <v>1271</v>
      </c>
    </row>
    <row r="161" spans="1:16" s="2" customFormat="1" ht="105" x14ac:dyDescent="0.25">
      <c r="A161" s="39"/>
      <c r="B161" s="111"/>
      <c r="C161" s="3" t="str">
        <f ca="1">IF(B163="","",CONCATENATE("Okres ",OFFSET(List1!G$5,tisk!A162,0),"
","Právní forma","
",OFFSET(List1!H$5,tisk!A162,0),"
","IČO ",OFFSET(List1!I$5,tisk!A162,0),"
 ","B.Ú. ",OFFSET(List1!J$5,tisk!A162,0)))</f>
        <v>Okres Olomouc
Právní forma
Obec, městská část hlavního města Prahy
IČO 00635651
 B.Ú. xxxxxxxx</v>
      </c>
      <c r="D161" s="5" t="str">
        <f ca="1">IF(B163="","",OFFSET(List1!L$5,tisk!A162,0))</f>
        <v>Projekt řeší rekonstrukci veřejného osvětlení v obci ve frekventovaných místech v Obci Loučany. V lokalitě dojde k nahrazení nevyhovujících parkových svítidel moderními LED uličními svítidly, zajišťující vyšší svítivost a nižší spotřebu energie.</v>
      </c>
      <c r="E161" s="108"/>
      <c r="F161" s="35"/>
      <c r="G161" s="110"/>
      <c r="H161" s="112"/>
      <c r="I161" s="111"/>
      <c r="J161" s="111"/>
      <c r="K161" s="111"/>
      <c r="L161" s="111"/>
      <c r="M161" s="110"/>
      <c r="N161" s="110"/>
      <c r="O161" s="108"/>
      <c r="P161" s="108"/>
    </row>
    <row r="162" spans="1:16" s="2" customFormat="1" ht="75" x14ac:dyDescent="0.25">
      <c r="A162" s="39">
        <f>ROW()/3-1</f>
        <v>53</v>
      </c>
      <c r="B162" s="111"/>
      <c r="C162" s="3"/>
      <c r="D162" s="5" t="str">
        <f ca="1">IF(B163="","",CONCATENATE("Dotace bude použita na:",OFFSET(List1!M$5,tisk!A162,0)))</f>
        <v>Dotace bude použita na:rekonstrukci veřejného osvětlení v obci Loučany (technické zhodnocení VO osazením nových svítidel, stožárových svorkovic a odstranění kabelových poruch).</v>
      </c>
      <c r="E162" s="108"/>
      <c r="F162" s="36" t="str">
        <f ca="1">IF(B163="","",OFFSET(List1!P$5,tisk!A162,0))</f>
        <v>12/2021</v>
      </c>
      <c r="G162" s="110"/>
      <c r="H162" s="112"/>
      <c r="I162" s="111"/>
      <c r="J162" s="111"/>
      <c r="K162" s="111"/>
      <c r="L162" s="111"/>
      <c r="M162" s="110"/>
      <c r="N162" s="110"/>
      <c r="O162" s="108"/>
      <c r="P162" s="108"/>
    </row>
    <row r="163" spans="1:16" s="2" customFormat="1" ht="60" x14ac:dyDescent="0.25">
      <c r="A163" s="39"/>
      <c r="B163" s="111">
        <v>54</v>
      </c>
      <c r="C163" s="3" t="str">
        <f ca="1">IF(B166="","",CONCATENATE(OFFSET(List1!C$5,tisk!A165,0),"
",OFFSET(List1!D$5,tisk!A165,0),"
",OFFSET(List1!E$5,tisk!A165,0),"
",OFFSET(List1!F$5,tisk!A165,0)))</f>
        <v>Obec Bystrovany
Šrámkova 115/9
Bystrovany
77900</v>
      </c>
      <c r="D163" s="59" t="str">
        <f ca="1">IF(B166="","",OFFSET(List1!K$5,tisk!A165,0))</f>
        <v>Rekonstrukce mostu přes náhon v Bystrovanech</v>
      </c>
      <c r="E163" s="108">
        <f ca="1">IF(B166="","",OFFSET(List1!N$5,tisk!A165,0))</f>
        <v>4879866</v>
      </c>
      <c r="F163" s="36" t="str">
        <f ca="1">IF(B166="","",OFFSET(List1!O$5,tisk!A165,0))</f>
        <v>1/2021</v>
      </c>
      <c r="G163" s="110">
        <f ca="1">IF(B166="","",OFFSET(List1!Q$5,tisk!A165,0))</f>
        <v>500000</v>
      </c>
      <c r="H163" s="112" t="str">
        <f ca="1">IF(B166="","",OFFSET(List1!R$5,tisk!A165,0))</f>
        <v>31.12.2021</v>
      </c>
      <c r="I163" s="111">
        <f ca="1">IF(B166="","",OFFSET(List1!S$5,tisk!A165,0))</f>
        <v>140</v>
      </c>
      <c r="J163" s="111">
        <f ca="1">IF(B166="","",OFFSET(List1!T$5,tisk!A165,0))</f>
        <v>110</v>
      </c>
      <c r="K163" s="111">
        <f ca="1">IF(B166="","",OFFSET(List1!U$5,tisk!A165,0))</f>
        <v>150</v>
      </c>
      <c r="L163" s="111">
        <f ca="1">IF(B166="","",OFFSET(List1!V$5,tisk!A165,0))</f>
        <v>400</v>
      </c>
      <c r="M163" s="110">
        <f ca="1">IF(B166="","",OFFSET(List1!W$5,tisk!A165,0))</f>
        <v>500000</v>
      </c>
      <c r="N163" s="109">
        <v>0</v>
      </c>
      <c r="O163" s="108" t="str">
        <f ca="1">IF(B166="","",OFFSET(List1!X$5,tisk!A165,0))</f>
        <v>INV</v>
      </c>
      <c r="P163" s="108" t="s">
        <v>1271</v>
      </c>
    </row>
    <row r="164" spans="1:16" s="2" customFormat="1" ht="100.15" customHeight="1" x14ac:dyDescent="0.25">
      <c r="A164" s="39"/>
      <c r="B164" s="111"/>
      <c r="C164" s="3" t="str">
        <f ca="1">IF(B166="","",CONCATENATE("Okres ",OFFSET(List1!G$5,tisk!A165,0),"
","Právní forma","
",OFFSET(List1!H$5,tisk!A165,0),"
","IČO ",OFFSET(List1!I$5,tisk!A165,0),"
 ","B.Ú. ",OFFSET(List1!J$5,tisk!A165,0)))</f>
        <v>Okres Olomouc
Právní forma
Obec, městská část hlavního města Prahy
IČO 48770078
 B.Ú. xxxxxxxx</v>
      </c>
      <c r="D164" s="5" t="str">
        <f ca="1">IF(B166="","",OFFSET(List1!L$5,tisk!A165,0))</f>
        <v>Rekonstrukce mostu přes náhon v Bystrovanech.</v>
      </c>
      <c r="E164" s="108"/>
      <c r="F164" s="35"/>
      <c r="G164" s="110"/>
      <c r="H164" s="112"/>
      <c r="I164" s="111"/>
      <c r="J164" s="111"/>
      <c r="K164" s="111"/>
      <c r="L164" s="111"/>
      <c r="M164" s="110"/>
      <c r="N164" s="110"/>
      <c r="O164" s="108"/>
      <c r="P164" s="108"/>
    </row>
    <row r="165" spans="1:16" s="2" customFormat="1" ht="30" x14ac:dyDescent="0.25">
      <c r="A165" s="39">
        <f>ROW()/3-1</f>
        <v>54</v>
      </c>
      <c r="B165" s="111"/>
      <c r="C165" s="3"/>
      <c r="D165" s="5" t="str">
        <f ca="1">IF(B166="","",CONCATENATE("Dotace bude použita na:",OFFSET(List1!M$5,tisk!A165,0)))</f>
        <v>Dotace bude použita na:rekonstrukci mostu.</v>
      </c>
      <c r="E165" s="108"/>
      <c r="F165" s="36" t="str">
        <f ca="1">IF(B166="","",OFFSET(List1!P$5,tisk!A165,0))</f>
        <v>12/2021</v>
      </c>
      <c r="G165" s="110"/>
      <c r="H165" s="112"/>
      <c r="I165" s="111"/>
      <c r="J165" s="111"/>
      <c r="K165" s="111"/>
      <c r="L165" s="111"/>
      <c r="M165" s="110"/>
      <c r="N165" s="110"/>
      <c r="O165" s="108"/>
      <c r="P165" s="108"/>
    </row>
    <row r="166" spans="1:16" s="2" customFormat="1" ht="75" x14ac:dyDescent="0.25">
      <c r="A166" s="39"/>
      <c r="B166" s="111">
        <v>55</v>
      </c>
      <c r="C166" s="3" t="str">
        <f ca="1">IF(B169="","",CONCATENATE(OFFSET(List1!C$5,tisk!A168,0),"
",OFFSET(List1!D$5,tisk!A168,0),"
",OFFSET(List1!E$5,tisk!A168,0),"
",OFFSET(List1!F$5,tisk!A168,0)))</f>
        <v>Obec Čechy pod Kosířem
náměstí Svobody 289
Čechy pod Kosířem
79858</v>
      </c>
      <c r="D166" s="59" t="str">
        <f ca="1">IF(B169="","",OFFSET(List1!K$5,tisk!A168,0))</f>
        <v>Oprava části chodníku v ulici Wolkerova - 2. etapa, Čechy pod Kosířem</v>
      </c>
      <c r="E166" s="108">
        <f ca="1">IF(B169="","",OFFSET(List1!N$5,tisk!A168,0))</f>
        <v>363019</v>
      </c>
      <c r="F166" s="36" t="str">
        <f ca="1">IF(B169="","",OFFSET(List1!O$5,tisk!A168,0))</f>
        <v>1/2021</v>
      </c>
      <c r="G166" s="110">
        <f ca="1">IF(B169="","",OFFSET(List1!Q$5,tisk!A168,0))</f>
        <v>145207</v>
      </c>
      <c r="H166" s="112" t="str">
        <f ca="1">IF(B169="","",OFFSET(List1!R$5,tisk!A168,0))</f>
        <v>31.12.2021</v>
      </c>
      <c r="I166" s="111">
        <f ca="1">IF(B169="","",OFFSET(List1!S$5,tisk!A168,0))</f>
        <v>120</v>
      </c>
      <c r="J166" s="111">
        <f ca="1">IF(B169="","",OFFSET(List1!T$5,tisk!A168,0))</f>
        <v>130</v>
      </c>
      <c r="K166" s="111">
        <f ca="1">IF(B169="","",OFFSET(List1!U$5,tisk!A168,0))</f>
        <v>150</v>
      </c>
      <c r="L166" s="111">
        <f ca="1">IF(B169="","",OFFSET(List1!V$5,tisk!A168,0))</f>
        <v>400</v>
      </c>
      <c r="M166" s="110">
        <f ca="1">IF(B169="","",OFFSET(List1!W$5,tisk!A168,0))</f>
        <v>145207</v>
      </c>
      <c r="N166" s="110">
        <v>0</v>
      </c>
      <c r="O166" s="108" t="str">
        <f ca="1">IF(B169="","",OFFSET(List1!X$5,tisk!A168,0))</f>
        <v>NEINV</v>
      </c>
      <c r="P166" s="108" t="s">
        <v>1271</v>
      </c>
    </row>
    <row r="167" spans="1:16" s="2" customFormat="1" ht="90" x14ac:dyDescent="0.25">
      <c r="A167" s="39"/>
      <c r="B167" s="111"/>
      <c r="C167" s="3" t="str">
        <f ca="1">IF(B169="","",CONCATENATE("Okres ",OFFSET(List1!G$5,tisk!A168,0),"
","Právní forma","
",OFFSET(List1!H$5,tisk!A168,0),"
","IČO ",OFFSET(List1!I$5,tisk!A168,0),"
 ","B.Ú. ",OFFSET(List1!J$5,tisk!A168,0)))</f>
        <v>Okres Prostějov
Právní forma
Obec, městská část hlavního města Prahy
IČO 00288128
 B.Ú. xxxxxxxx</v>
      </c>
      <c r="D167" s="5" t="str">
        <f ca="1">IF(B169="","",OFFSET(List1!L$5,tisk!A168,0))</f>
        <v>V rámci akce bude provedena rekonstrukce chodníku o délce cca 125 m, jež je pěší spojnicí východní části obce s centrem a stavbami občanské vybavenosti (Obecní úřad, pošta, ochod, autobusová zastávka).</v>
      </c>
      <c r="E167" s="108"/>
      <c r="F167" s="35"/>
      <c r="G167" s="110"/>
      <c r="H167" s="112"/>
      <c r="I167" s="111"/>
      <c r="J167" s="111"/>
      <c r="K167" s="111"/>
      <c r="L167" s="111"/>
      <c r="M167" s="110"/>
      <c r="N167" s="110"/>
      <c r="O167" s="108"/>
      <c r="P167" s="108"/>
    </row>
    <row r="168" spans="1:16" s="2" customFormat="1" ht="32.65" customHeight="1" x14ac:dyDescent="0.25">
      <c r="A168" s="39">
        <f>ROW()/3-1</f>
        <v>55</v>
      </c>
      <c r="B168" s="111"/>
      <c r="C168" s="3"/>
      <c r="D168" s="5" t="str">
        <f ca="1">IF(B169="","",CONCATENATE("Dotace bude použita na:",OFFSET(List1!M$5,tisk!A168,0)))</f>
        <v>Dotace bude použita na:stavební práce při opravě chodníkové trasy.</v>
      </c>
      <c r="E168" s="108"/>
      <c r="F168" s="36" t="str">
        <f ca="1">IF(B169="","",OFFSET(List1!P$5,tisk!A168,0))</f>
        <v>12/2021</v>
      </c>
      <c r="G168" s="110"/>
      <c r="H168" s="112"/>
      <c r="I168" s="111"/>
      <c r="J168" s="111"/>
      <c r="K168" s="111"/>
      <c r="L168" s="111"/>
      <c r="M168" s="110"/>
      <c r="N168" s="110"/>
      <c r="O168" s="108"/>
      <c r="P168" s="108"/>
    </row>
    <row r="169" spans="1:16" s="2" customFormat="1" ht="75" customHeight="1" x14ac:dyDescent="0.25">
      <c r="A169" s="39"/>
      <c r="B169" s="111">
        <v>56</v>
      </c>
      <c r="C169" s="3" t="str">
        <f ca="1">IF(B172="","",CONCATENATE(OFFSET(List1!C$5,tisk!A171,0),"
",OFFSET(List1!D$5,tisk!A171,0),"
",OFFSET(List1!E$5,tisk!A171,0),"
",OFFSET(List1!F$5,tisk!A171,0)))</f>
        <v>Obec Vitčice
Vitčice 31
Vitčice
79827</v>
      </c>
      <c r="D169" s="59" t="str">
        <f ca="1">IF(B172="","",OFFSET(List1!K$5,tisk!A171,0))</f>
        <v>OPRAVA POŽÁRNÍ NÁDRŽE A JEJÍHO OKOLÍ VE VITČICÍCH</v>
      </c>
      <c r="E169" s="108">
        <f ca="1">IF(B172="","",OFFSET(List1!N$5,tisk!A171,0))</f>
        <v>600000</v>
      </c>
      <c r="F169" s="36" t="str">
        <f ca="1">IF(B172="","",OFFSET(List1!O$5,tisk!A171,0))</f>
        <v>1/2021</v>
      </c>
      <c r="G169" s="110">
        <f ca="1">IF(B172="","",OFFSET(List1!Q$5,tisk!A171,0))</f>
        <v>240000</v>
      </c>
      <c r="H169" s="112" t="str">
        <f ca="1">IF(B172="","",OFFSET(List1!R$5,tisk!A171,0))</f>
        <v>31.12.2021</v>
      </c>
      <c r="I169" s="111">
        <f ca="1">IF(B172="","",OFFSET(List1!S$5,tisk!A171,0))</f>
        <v>130</v>
      </c>
      <c r="J169" s="111">
        <f ca="1">IF(B172="","",OFFSET(List1!T$5,tisk!A171,0))</f>
        <v>120</v>
      </c>
      <c r="K169" s="111">
        <f ca="1">IF(B172="","",OFFSET(List1!U$5,tisk!A171,0))</f>
        <v>145</v>
      </c>
      <c r="L169" s="111">
        <f ca="1">IF(B172="","",OFFSET(List1!V$5,tisk!A171,0))</f>
        <v>395</v>
      </c>
      <c r="M169" s="110">
        <f ca="1">IF(B172="","",OFFSET(List1!W$5,tisk!A171,0))</f>
        <v>240000</v>
      </c>
      <c r="N169" s="109">
        <v>0</v>
      </c>
      <c r="O169" s="108" t="str">
        <f ca="1">IF(B172="","",OFFSET(List1!X$5,tisk!A171,0))</f>
        <v>INV/NEINV</v>
      </c>
      <c r="P169" s="108" t="s">
        <v>1271</v>
      </c>
    </row>
    <row r="170" spans="1:16" s="2" customFormat="1" ht="90" x14ac:dyDescent="0.25">
      <c r="A170" s="39"/>
      <c r="B170" s="111"/>
      <c r="C170" s="3" t="str">
        <f ca="1">IF(B172="","",CONCATENATE("Okres ",OFFSET(List1!G$5,tisk!A171,0),"
","Právní forma","
",OFFSET(List1!H$5,tisk!A171,0),"
","IČO ",OFFSET(List1!I$5,tisk!A171,0),"
 ","B.Ú. ",OFFSET(List1!J$5,tisk!A171,0)))</f>
        <v>Okres Prostějov
Právní forma
Obec, městská část hlavního města Prahy
IČO 00600091
 B.Ú. xxxxxxxx</v>
      </c>
      <c r="D170" s="5" t="str">
        <f ca="1">IF(B172="","",OFFSET(List1!L$5,tisk!A171,0))</f>
        <v>Projekt řeší opravu stávající požární nádrže a přilehlé menší vodní plochy, která bude doplněna o filtraci.</v>
      </c>
      <c r="E170" s="108"/>
      <c r="F170" s="35"/>
      <c r="G170" s="110"/>
      <c r="H170" s="112"/>
      <c r="I170" s="111"/>
      <c r="J170" s="111"/>
      <c r="K170" s="111"/>
      <c r="L170" s="111"/>
      <c r="M170" s="110"/>
      <c r="N170" s="110"/>
      <c r="O170" s="108"/>
      <c r="P170" s="108"/>
    </row>
    <row r="171" spans="1:16" s="2" customFormat="1" ht="120" x14ac:dyDescent="0.25">
      <c r="A171" s="39">
        <f>ROW()/3-1</f>
        <v>56</v>
      </c>
      <c r="B171" s="111"/>
      <c r="C171" s="3"/>
      <c r="D171" s="5" t="str">
        <f ca="1">IF(B172="","",CONCATENATE("Dotace bude použita na:",OFFSET(List1!M$5,tisk!A171,0)))</f>
        <v>Dotace bude použita na:filtraci vody, elektromontážní práce, objekt na umístění technologie fitrace.Opravu stěn nádrže a na to navazující předláždění přilehlého okolí požární nádrže. Výměnu, popřípadě opravu skořepiny malé vodní nádrže. Oprava současných dřevěných prvků a laviček.</v>
      </c>
      <c r="E171" s="108"/>
      <c r="F171" s="36" t="str">
        <f ca="1">IF(B172="","",OFFSET(List1!P$5,tisk!A171,0))</f>
        <v>12/2021</v>
      </c>
      <c r="G171" s="110"/>
      <c r="H171" s="112"/>
      <c r="I171" s="111"/>
      <c r="J171" s="111"/>
      <c r="K171" s="111"/>
      <c r="L171" s="111"/>
      <c r="M171" s="110"/>
      <c r="N171" s="110"/>
      <c r="O171" s="108"/>
      <c r="P171" s="108"/>
    </row>
    <row r="172" spans="1:16" s="2" customFormat="1" ht="60" x14ac:dyDescent="0.25">
      <c r="A172" s="39"/>
      <c r="B172" s="111">
        <v>57</v>
      </c>
      <c r="C172" s="3" t="str">
        <f ca="1">IF(B175="","",CONCATENATE(OFFSET(List1!C$5,tisk!A174,0),"
",OFFSET(List1!D$5,tisk!A174,0),"
",OFFSET(List1!E$5,tisk!A174,0),"
",OFFSET(List1!F$5,tisk!A174,0)))</f>
        <v>Obec Klokočí
Klokočí 40
Klokočí
75361</v>
      </c>
      <c r="D172" s="59" t="str">
        <f ca="1">IF(B175="","",OFFSET(List1!K$5,tisk!A174,0))</f>
        <v>Renovace veřejného osvětlení obce Klokočí</v>
      </c>
      <c r="E172" s="108">
        <f ca="1">IF(B175="","",OFFSET(List1!N$5,tisk!A174,0))</f>
        <v>1113741</v>
      </c>
      <c r="F172" s="36" t="str">
        <f ca="1">IF(B175="","",OFFSET(List1!O$5,tisk!A174,0))</f>
        <v>1/2021</v>
      </c>
      <c r="G172" s="110">
        <f ca="1">IF(B175="","",OFFSET(List1!Q$5,tisk!A174,0))</f>
        <v>445400</v>
      </c>
      <c r="H172" s="112" t="str">
        <f ca="1">IF(B175="","",OFFSET(List1!R$5,tisk!A174,0))</f>
        <v>31.12.2021</v>
      </c>
      <c r="I172" s="111">
        <f ca="1">IF(B175="","",OFFSET(List1!S$5,tisk!A174,0))</f>
        <v>150</v>
      </c>
      <c r="J172" s="111">
        <f ca="1">IF(B175="","",OFFSET(List1!T$5,tisk!A174,0))</f>
        <v>120</v>
      </c>
      <c r="K172" s="111">
        <f ca="1">IF(B175="","",OFFSET(List1!U$5,tisk!A174,0))</f>
        <v>125</v>
      </c>
      <c r="L172" s="111">
        <f ca="1">IF(B175="","",OFFSET(List1!V$5,tisk!A174,0))</f>
        <v>395</v>
      </c>
      <c r="M172" s="110">
        <f ca="1">IF(B175="","",OFFSET(List1!W$5,tisk!A174,0))</f>
        <v>445400</v>
      </c>
      <c r="N172" s="110">
        <v>0</v>
      </c>
      <c r="O172" s="108" t="str">
        <f ca="1">IF(B175="","",OFFSET(List1!X$5,tisk!A174,0))</f>
        <v>INV</v>
      </c>
      <c r="P172" s="108" t="s">
        <v>1271</v>
      </c>
    </row>
    <row r="173" spans="1:16" s="2" customFormat="1" ht="90" x14ac:dyDescent="0.25">
      <c r="A173" s="39"/>
      <c r="B173" s="111"/>
      <c r="C173" s="3" t="str">
        <f ca="1">IF(B175="","",CONCATENATE("Okres ",OFFSET(List1!G$5,tisk!A174,0),"
","Právní forma","
",OFFSET(List1!H$5,tisk!A174,0),"
","IČO ",OFFSET(List1!I$5,tisk!A174,0),"
 ","B.Ú. ",OFFSET(List1!J$5,tisk!A174,0)))</f>
        <v>Okres Přerov
Právní forma
Obec, městská část hlavního města Prahy
IČO 00301361
 B.Ú. xxxxxxxx</v>
      </c>
      <c r="D173" s="5" t="str">
        <f ca="1">IF(B175="","",OFFSET(List1!L$5,tisk!A174,0))</f>
        <v>Projekt řeší  řeší výměnu části stávajících svítidel veřejného osvětlení, jejich doplnění a také rozšíření v nové zástavbě RD.</v>
      </c>
      <c r="E173" s="108"/>
      <c r="F173" s="35"/>
      <c r="G173" s="110"/>
      <c r="H173" s="112"/>
      <c r="I173" s="111"/>
      <c r="J173" s="111"/>
      <c r="K173" s="111"/>
      <c r="L173" s="111"/>
      <c r="M173" s="110"/>
      <c r="N173" s="110"/>
      <c r="O173" s="108"/>
      <c r="P173" s="108"/>
    </row>
    <row r="174" spans="1:16" s="2" customFormat="1" ht="127.5" customHeight="1" x14ac:dyDescent="0.25">
      <c r="A174" s="39">
        <f>ROW()/3-1</f>
        <v>57</v>
      </c>
      <c r="B174" s="111"/>
      <c r="C174" s="3"/>
      <c r="D174" s="5" t="str">
        <f ca="1">IF(B175="","",CONCATENATE("Dotace bude použita na:",OFFSET(List1!M$5,tisk!A174,0)))</f>
        <v>Dotace bude použita na:výdaje na rekonstrukci a rozšíření veřejného osvětlení.</v>
      </c>
      <c r="E174" s="108"/>
      <c r="F174" s="36" t="str">
        <f ca="1">IF(B175="","",OFFSET(List1!P$5,tisk!A174,0))</f>
        <v>12/2021</v>
      </c>
      <c r="G174" s="110"/>
      <c r="H174" s="112"/>
      <c r="I174" s="111"/>
      <c r="J174" s="111"/>
      <c r="K174" s="111"/>
      <c r="L174" s="111"/>
      <c r="M174" s="110"/>
      <c r="N174" s="110"/>
      <c r="O174" s="108"/>
      <c r="P174" s="108"/>
    </row>
    <row r="175" spans="1:16" s="2" customFormat="1" ht="60" x14ac:dyDescent="0.25">
      <c r="A175" s="39"/>
      <c r="B175" s="111">
        <v>58</v>
      </c>
      <c r="C175" s="3" t="str">
        <f ca="1">IF(B178="","",CONCATENATE(OFFSET(List1!C$5,tisk!A177,0),"
",OFFSET(List1!D$5,tisk!A177,0),"
",OFFSET(List1!E$5,tisk!A177,0),"
",OFFSET(List1!F$5,tisk!A177,0)))</f>
        <v>Obec Suchdol
Jednov 38
Suchdol
79845</v>
      </c>
      <c r="D175" s="59" t="str">
        <f ca="1">IF(B178="","",OFFSET(List1!K$5,tisk!A177,0))</f>
        <v>Rekonstrukce místní komunikace v obci Suchdol</v>
      </c>
      <c r="E175" s="108">
        <f ca="1">IF(B178="","",OFFSET(List1!N$5,tisk!A177,0))</f>
        <v>1600000</v>
      </c>
      <c r="F175" s="36" t="str">
        <f ca="1">IF(B178="","",OFFSET(List1!O$5,tisk!A177,0))</f>
        <v>1/2021</v>
      </c>
      <c r="G175" s="110">
        <f ca="1">IF(B178="","",OFFSET(List1!Q$5,tisk!A177,0))</f>
        <v>400000</v>
      </c>
      <c r="H175" s="112" t="str">
        <f ca="1">IF(B178="","",OFFSET(List1!R$5,tisk!A177,0))</f>
        <v>31.12.2021</v>
      </c>
      <c r="I175" s="111">
        <f ca="1">IF(B178="","",OFFSET(List1!S$5,tisk!A177,0))</f>
        <v>130</v>
      </c>
      <c r="J175" s="111">
        <f ca="1">IF(B178="","",OFFSET(List1!T$5,tisk!A177,0))</f>
        <v>120</v>
      </c>
      <c r="K175" s="111">
        <f ca="1">IF(B178="","",OFFSET(List1!U$5,tisk!A177,0))</f>
        <v>145</v>
      </c>
      <c r="L175" s="111">
        <f ca="1">IF(B178="","",OFFSET(List1!V$5,tisk!A177,0))</f>
        <v>395</v>
      </c>
      <c r="M175" s="110">
        <f ca="1">IF(B178="","",OFFSET(List1!W$5,tisk!A177,0))</f>
        <v>400000</v>
      </c>
      <c r="N175" s="109">
        <v>0</v>
      </c>
      <c r="O175" s="108" t="str">
        <f ca="1">IF(B178="","",OFFSET(List1!X$5,tisk!A177,0))</f>
        <v>INV</v>
      </c>
      <c r="P175" s="108" t="s">
        <v>1271</v>
      </c>
    </row>
    <row r="176" spans="1:16" s="2" customFormat="1" ht="107.25" customHeight="1" x14ac:dyDescent="0.25">
      <c r="A176" s="39"/>
      <c r="B176" s="111"/>
      <c r="C176" s="3" t="str">
        <f ca="1">IF(B178="","",CONCATENATE("Okres ",OFFSET(List1!G$5,tisk!A177,0),"
","Právní forma","
",OFFSET(List1!H$5,tisk!A177,0),"
","IČO ",OFFSET(List1!I$5,tisk!A177,0),"
 ","B.Ú. ",OFFSET(List1!J$5,tisk!A177,0)))</f>
        <v>Okres Prostějov
Právní forma
Obec, městská část hlavního města Prahy
IČO 00288837
 B.Ú. xxxxxxxx</v>
      </c>
      <c r="D176" s="5" t="str">
        <f ca="1">IF(B178="","",OFFSET(List1!L$5,tisk!A177,0))</f>
        <v>Jedná se o rekonstrukci místní komunikace v obci Suchdol - SO 101 MK Okály.  V současné době je komunikace štěrková, navíc zcela zničená výstavbou hloubkové kanalizace. Komunikace slouží jako jediná přístupová komunikace pro 30 osob, které zde bydlí.</v>
      </c>
      <c r="E176" s="108"/>
      <c r="F176" s="35"/>
      <c r="G176" s="110"/>
      <c r="H176" s="112"/>
      <c r="I176" s="111"/>
      <c r="J176" s="111"/>
      <c r="K176" s="111"/>
      <c r="L176" s="111"/>
      <c r="M176" s="110"/>
      <c r="N176" s="110"/>
      <c r="O176" s="108"/>
      <c r="P176" s="108"/>
    </row>
    <row r="177" spans="1:16" s="2" customFormat="1" ht="51.6" customHeight="1" x14ac:dyDescent="0.25">
      <c r="A177" s="39">
        <f>ROW()/3-1</f>
        <v>58</v>
      </c>
      <c r="B177" s="111"/>
      <c r="C177" s="3"/>
      <c r="D177" s="5" t="str">
        <f ca="1">IF(B178="","",CONCATENATE("Dotace bude použita na:",OFFSET(List1!M$5,tisk!A177,0)))</f>
        <v>Dotace bude použita na:stavební výdaje na rekonstrukci komunikace.</v>
      </c>
      <c r="E177" s="108"/>
      <c r="F177" s="36" t="str">
        <f ca="1">IF(B178="","",OFFSET(List1!P$5,tisk!A177,0))</f>
        <v>12/2021</v>
      </c>
      <c r="G177" s="110"/>
      <c r="H177" s="112"/>
      <c r="I177" s="111"/>
      <c r="J177" s="111"/>
      <c r="K177" s="111"/>
      <c r="L177" s="111"/>
      <c r="M177" s="110"/>
      <c r="N177" s="110"/>
      <c r="O177" s="108"/>
      <c r="P177" s="108"/>
    </row>
    <row r="178" spans="1:16" s="2" customFormat="1" ht="60" x14ac:dyDescent="0.25">
      <c r="A178" s="39"/>
      <c r="B178" s="111">
        <v>59</v>
      </c>
      <c r="C178" s="3" t="str">
        <f ca="1">IF(B181="","",CONCATENATE(OFFSET(List1!C$5,tisk!A180,0),"
",OFFSET(List1!D$5,tisk!A180,0),"
",OFFSET(List1!E$5,tisk!A180,0),"
",OFFSET(List1!F$5,tisk!A180,0)))</f>
        <v>Obec Město Libavá
Berounská 41
Město Libavá
78307</v>
      </c>
      <c r="D178" s="59" t="str">
        <f ca="1">IF(B181="","",OFFSET(List1!K$5,tisk!A180,0))</f>
        <v>Údržbové práce stávajícího parkoviště vnitrobloku ulice Domašovká</v>
      </c>
      <c r="E178" s="108">
        <f ca="1">IF(B181="","",OFFSET(List1!N$5,tisk!A180,0))</f>
        <v>4778503</v>
      </c>
      <c r="F178" s="36" t="str">
        <f ca="1">IF(B181="","",OFFSET(List1!O$5,tisk!A180,0))</f>
        <v>1/2021</v>
      </c>
      <c r="G178" s="110">
        <f ca="1">IF(B181="","",OFFSET(List1!Q$5,tisk!A180,0))</f>
        <v>500000</v>
      </c>
      <c r="H178" s="112" t="str">
        <f ca="1">IF(B181="","",OFFSET(List1!R$5,tisk!A180,0))</f>
        <v>31.12.2021</v>
      </c>
      <c r="I178" s="111">
        <f ca="1">IF(B181="","",OFFSET(List1!S$5,tisk!A180,0))</f>
        <v>160</v>
      </c>
      <c r="J178" s="111">
        <f ca="1">IF(B181="","",OFFSET(List1!T$5,tisk!A180,0))</f>
        <v>120</v>
      </c>
      <c r="K178" s="111">
        <f ca="1">IF(B181="","",OFFSET(List1!U$5,tisk!A180,0))</f>
        <v>115</v>
      </c>
      <c r="L178" s="111">
        <f ca="1">IF(B181="","",OFFSET(List1!V$5,tisk!A180,0))</f>
        <v>395</v>
      </c>
      <c r="M178" s="110">
        <f ca="1">IF(B181="","",OFFSET(List1!W$5,tisk!A180,0))</f>
        <v>500000</v>
      </c>
      <c r="N178" s="110">
        <v>0</v>
      </c>
      <c r="O178" s="108" t="str">
        <f ca="1">IF(B181="","",OFFSET(List1!X$5,tisk!A180,0))</f>
        <v>NEINV</v>
      </c>
      <c r="P178" s="108" t="s">
        <v>1271</v>
      </c>
    </row>
    <row r="179" spans="1:16" s="2" customFormat="1" ht="90" x14ac:dyDescent="0.25">
      <c r="A179" s="39"/>
      <c r="B179" s="111"/>
      <c r="C179" s="3" t="str">
        <f ca="1">IF(B181="","",CONCATENATE("Okres ",OFFSET(List1!G$5,tisk!A180,0),"
","Právní forma","
",OFFSET(List1!H$5,tisk!A180,0),"
","IČO ",OFFSET(List1!I$5,tisk!A180,0),"
 ","B.Ú. ",OFFSET(List1!J$5,tisk!A180,0)))</f>
        <v>Okres Olomouc
Právní forma
Obec, městská část hlavního města Prahy
IČO 04498704
 B.Ú. xxxxxxxx</v>
      </c>
      <c r="D179" s="5" t="str">
        <f ca="1">IF(B181="","",OFFSET(List1!L$5,tisk!A180,0))</f>
        <v>Jedná se o rekonstrukci a úpravu vnitrobloku ulice Domašovská obec Město Libavá</v>
      </c>
      <c r="E179" s="108"/>
      <c r="F179" s="35"/>
      <c r="G179" s="110"/>
      <c r="H179" s="112"/>
      <c r="I179" s="111"/>
      <c r="J179" s="111"/>
      <c r="K179" s="111"/>
      <c r="L179" s="111"/>
      <c r="M179" s="110"/>
      <c r="N179" s="110"/>
      <c r="O179" s="108"/>
      <c r="P179" s="108"/>
    </row>
    <row r="180" spans="1:16" s="2" customFormat="1" ht="45" x14ac:dyDescent="0.25">
      <c r="A180" s="39">
        <f>ROW()/3-1</f>
        <v>59</v>
      </c>
      <c r="B180" s="111"/>
      <c r="C180" s="3"/>
      <c r="D180" s="5" t="str">
        <f ca="1">IF(B181="","",CONCATENATE("Dotace bude použita na:",OFFSET(List1!M$5,tisk!A180,0)))</f>
        <v>Dotace bude použita na:údržbové práce stávajícího parkoviště vnitrobloku ul. Domašovská.</v>
      </c>
      <c r="E180" s="108"/>
      <c r="F180" s="36" t="str">
        <f ca="1">IF(B181="","",OFFSET(List1!P$5,tisk!A180,0))</f>
        <v>12/2021</v>
      </c>
      <c r="G180" s="110"/>
      <c r="H180" s="112"/>
      <c r="I180" s="111"/>
      <c r="J180" s="111"/>
      <c r="K180" s="111"/>
      <c r="L180" s="111"/>
      <c r="M180" s="110"/>
      <c r="N180" s="110"/>
      <c r="O180" s="108"/>
      <c r="P180" s="108"/>
    </row>
    <row r="181" spans="1:16" s="2" customFormat="1" ht="60" x14ac:dyDescent="0.25">
      <c r="A181" s="39"/>
      <c r="B181" s="111">
        <v>60</v>
      </c>
      <c r="C181" s="3" t="str">
        <f ca="1">IF(B184="","",CONCATENATE(OFFSET(List1!C$5,tisk!A183,0),"
",OFFSET(List1!D$5,tisk!A183,0),"
",OFFSET(List1!E$5,tisk!A183,0),"
",OFFSET(List1!F$5,tisk!A183,0)))</f>
        <v>Obec Charváty
Charváty 98
Charváty
78375</v>
      </c>
      <c r="D181" s="59" t="str">
        <f ca="1">IF(B184="","",OFFSET(List1!K$5,tisk!A183,0))</f>
        <v>Obnova a modernizace veřejného osvětlení místní části Drahlov</v>
      </c>
      <c r="E181" s="108">
        <f ca="1">IF(B184="","",OFFSET(List1!N$5,tisk!A183,0))</f>
        <v>2600000</v>
      </c>
      <c r="F181" s="36" t="str">
        <f ca="1">IF(B184="","",OFFSET(List1!O$5,tisk!A183,0))</f>
        <v>1/2021</v>
      </c>
      <c r="G181" s="110">
        <f ca="1">IF(B184="","",OFFSET(List1!Q$5,tisk!A183,0))</f>
        <v>500000</v>
      </c>
      <c r="H181" s="112" t="str">
        <f ca="1">IF(B184="","",OFFSET(List1!R$5,tisk!A183,0))</f>
        <v>31.12.2021</v>
      </c>
      <c r="I181" s="111">
        <f ca="1">IF(B184="","",OFFSET(List1!S$5,tisk!A183,0))</f>
        <v>120</v>
      </c>
      <c r="J181" s="111">
        <f ca="1">IF(B184="","",OFFSET(List1!T$5,tisk!A183,0))</f>
        <v>150</v>
      </c>
      <c r="K181" s="111">
        <f ca="1">IF(B184="","",OFFSET(List1!U$5,tisk!A183,0))</f>
        <v>125</v>
      </c>
      <c r="L181" s="111">
        <f ca="1">IF(B184="","",OFFSET(List1!V$5,tisk!A183,0))</f>
        <v>395</v>
      </c>
      <c r="M181" s="110">
        <f ca="1">IF(B184="","",OFFSET(List1!W$5,tisk!A183,0))</f>
        <v>500000</v>
      </c>
      <c r="N181" s="109">
        <v>0</v>
      </c>
      <c r="O181" s="108" t="str">
        <f ca="1">IF(B184="","",OFFSET(List1!X$5,tisk!A183,0))</f>
        <v>INV</v>
      </c>
      <c r="P181" s="108" t="s">
        <v>1271</v>
      </c>
    </row>
    <row r="182" spans="1:16" s="2" customFormat="1" ht="109.5" customHeight="1" x14ac:dyDescent="0.25">
      <c r="A182" s="39"/>
      <c r="B182" s="111"/>
      <c r="C182" s="3" t="str">
        <f ca="1">IF(B184="","",CONCATENATE("Okres ",OFFSET(List1!G$5,tisk!A183,0),"
","Právní forma","
",OFFSET(List1!H$5,tisk!A183,0),"
","IČO ",OFFSET(List1!I$5,tisk!A183,0),"
 ","B.Ú. ",OFFSET(List1!J$5,tisk!A183,0)))</f>
        <v>Okres Olomouc
Právní forma
Obec, městská část hlavního města Prahy
IČO 00635715
 B.Ú. xxxxxxxx</v>
      </c>
      <c r="D182" s="5" t="str">
        <f ca="1">IF(B184="","",OFFSET(List1!L$5,tisk!A183,0))</f>
        <v>Akce přímo souvisí s realizací uložení nadzemního vedeni NN společností ČEZ. Jelikož dojde k úplnému odstranění zařízení majetku ČEZ, musí obec zajistit vybudování nového veřejného osvětlení -  stožáry, výložníky apod.</v>
      </c>
      <c r="E182" s="108"/>
      <c r="F182" s="35"/>
      <c r="G182" s="110"/>
      <c r="H182" s="112"/>
      <c r="I182" s="111"/>
      <c r="J182" s="111"/>
      <c r="K182" s="111"/>
      <c r="L182" s="111"/>
      <c r="M182" s="110"/>
      <c r="N182" s="110"/>
      <c r="O182" s="108"/>
      <c r="P182" s="108"/>
    </row>
    <row r="183" spans="1:16" s="2" customFormat="1" ht="60" x14ac:dyDescent="0.25">
      <c r="A183" s="39">
        <f>ROW()/3-1</f>
        <v>60</v>
      </c>
      <c r="B183" s="111"/>
      <c r="C183" s="3"/>
      <c r="D183" s="5" t="str">
        <f ca="1">IF(B184="","",CONCATENATE("Dotace bude použita na:",OFFSET(List1!M$5,tisk!A183,0)))</f>
        <v>Dotace bude použita na:stožáry montážních prvků a příslušenství (svorky, výložníky apod.), kabelové zemní vedení VO a montážní práce.</v>
      </c>
      <c r="E183" s="108"/>
      <c r="F183" s="36" t="str">
        <f ca="1">IF(B184="","",OFFSET(List1!P$5,tisk!A183,0))</f>
        <v>12/2021</v>
      </c>
      <c r="G183" s="110"/>
      <c r="H183" s="112"/>
      <c r="I183" s="111"/>
      <c r="J183" s="111"/>
      <c r="K183" s="111"/>
      <c r="L183" s="111"/>
      <c r="M183" s="110"/>
      <c r="N183" s="110"/>
      <c r="O183" s="108"/>
      <c r="P183" s="108"/>
    </row>
    <row r="184" spans="1:16" s="2" customFormat="1" ht="75" customHeight="1" x14ac:dyDescent="0.25">
      <c r="A184" s="39"/>
      <c r="B184" s="111">
        <v>61</v>
      </c>
      <c r="C184" s="3" t="str">
        <f ca="1">IF(B187="","",CONCATENATE(OFFSET(List1!C$5,tisk!A186,0),"
",OFFSET(List1!D$5,tisk!A186,0),"
",OFFSET(List1!E$5,tisk!A186,0),"
",OFFSET(List1!F$5,tisk!A186,0)))</f>
        <v>Obec Radslavice
Na Návsi 103
Radslavice
75111</v>
      </c>
      <c r="D184" s="59" t="str">
        <f ca="1">IF(B187="","",OFFSET(List1!K$5,tisk!A186,0))</f>
        <v>Celoroční provoz a bezpečný přístup na střelnici v Radslavicích</v>
      </c>
      <c r="E184" s="108">
        <f ca="1">IF(B187="","",OFFSET(List1!N$5,tisk!A186,0))</f>
        <v>910000</v>
      </c>
      <c r="F184" s="36" t="str">
        <f ca="1">IF(B187="","",OFFSET(List1!O$5,tisk!A186,0))</f>
        <v>5/2021</v>
      </c>
      <c r="G184" s="110">
        <f ca="1">IF(B187="","",OFFSET(List1!Q$5,tisk!A186,0))</f>
        <v>364000</v>
      </c>
      <c r="H184" s="112" t="str">
        <f ca="1">IF(B187="","",OFFSET(List1!R$5,tisk!A186,0))</f>
        <v>31.12.2021</v>
      </c>
      <c r="I184" s="111">
        <f ca="1">IF(B187="","",OFFSET(List1!S$5,tisk!A186,0))</f>
        <v>70</v>
      </c>
      <c r="J184" s="111">
        <f ca="1">IF(B187="","",OFFSET(List1!T$5,tisk!A186,0))</f>
        <v>150</v>
      </c>
      <c r="K184" s="111">
        <f ca="1">IF(B187="","",OFFSET(List1!U$5,tisk!A186,0))</f>
        <v>175</v>
      </c>
      <c r="L184" s="111">
        <f ca="1">IF(B187="","",OFFSET(List1!V$5,tisk!A186,0))</f>
        <v>395</v>
      </c>
      <c r="M184" s="110">
        <f ca="1">IF(B187="","",OFFSET(List1!W$5,tisk!A186,0))</f>
        <v>364000</v>
      </c>
      <c r="N184" s="110">
        <v>0</v>
      </c>
      <c r="O184" s="108" t="str">
        <f ca="1">IF(B187="","",OFFSET(List1!X$5,tisk!A186,0))</f>
        <v>INV/NEINV</v>
      </c>
      <c r="P184" s="108" t="s">
        <v>1271</v>
      </c>
    </row>
    <row r="185" spans="1:16" s="2" customFormat="1" ht="102.75" customHeight="1" x14ac:dyDescent="0.25">
      <c r="A185" s="39"/>
      <c r="B185" s="111"/>
      <c r="C185" s="3" t="str">
        <f ca="1">IF(B187="","",CONCATENATE("Okres ",OFFSET(List1!G$5,tisk!A186,0),"
","Právní forma","
",OFFSET(List1!H$5,tisk!A186,0),"
","IČO ",OFFSET(List1!I$5,tisk!A186,0),"
 ","B.Ú. ",OFFSET(List1!J$5,tisk!A186,0)))</f>
        <v>Okres Přerov
Právní forma
Obec, městská část hlavního města Prahy
IČO 00301884
 B.Ú. xxxxxxxx</v>
      </c>
      <c r="D185" s="5" t="str">
        <f ca="1">IF(B187="","",OFFSET(List1!L$5,tisk!A186,0))</f>
        <v>Objekt střelnice byl vybudován pouze pro využití v letní sezoně a v současné době je ve velmi špatném stavu. Pro celoroční využívání je třeba zamezit energetickým ztrátám (zateplením a výměnou oken a dveří) a také zajistit osvětlení přístupové cesty.</v>
      </c>
      <c r="E185" s="108"/>
      <c r="F185" s="35"/>
      <c r="G185" s="110"/>
      <c r="H185" s="112"/>
      <c r="I185" s="111"/>
      <c r="J185" s="111"/>
      <c r="K185" s="111"/>
      <c r="L185" s="111"/>
      <c r="M185" s="110"/>
      <c r="N185" s="110"/>
      <c r="O185" s="108"/>
      <c r="P185" s="108"/>
    </row>
    <row r="186" spans="1:16" s="2" customFormat="1" ht="60" x14ac:dyDescent="0.25">
      <c r="A186" s="39">
        <f>ROW()/3-1</f>
        <v>61</v>
      </c>
      <c r="B186" s="111"/>
      <c r="C186" s="3"/>
      <c r="D186" s="5" t="str">
        <f ca="1">IF(B187="","",CONCATENATE("Dotace bude použita na:",OFFSET(List1!M$5,tisk!A186,0)))</f>
        <v>Dotace bude použita na:vybudování veřejného osvětlení na přístupové cestě, zateplení objektu střelnice, výměnu oken a dveří, opravu střechy.</v>
      </c>
      <c r="E186" s="108"/>
      <c r="F186" s="36" t="str">
        <f ca="1">IF(B187="","",OFFSET(List1!P$5,tisk!A186,0))</f>
        <v>12/2021</v>
      </c>
      <c r="G186" s="110"/>
      <c r="H186" s="112"/>
      <c r="I186" s="111"/>
      <c r="J186" s="111"/>
      <c r="K186" s="111"/>
      <c r="L186" s="111"/>
      <c r="M186" s="110"/>
      <c r="N186" s="110"/>
      <c r="O186" s="108"/>
      <c r="P186" s="108"/>
    </row>
    <row r="187" spans="1:16" s="2" customFormat="1" ht="60" x14ac:dyDescent="0.25">
      <c r="A187" s="39"/>
      <c r="B187" s="111">
        <v>62</v>
      </c>
      <c r="C187" s="3" t="str">
        <f ca="1">IF(B190="","",CONCATENATE(OFFSET(List1!C$5,tisk!A189,0),"
",OFFSET(List1!D$5,tisk!A189,0),"
",OFFSET(List1!E$5,tisk!A189,0),"
",OFFSET(List1!F$5,tisk!A189,0)))</f>
        <v>Obec Podolí
Podolí 33
Podolí
75116</v>
      </c>
      <c r="D187" s="59" t="str">
        <f ca="1">IF(B190="","",OFFSET(List1!K$5,tisk!A189,0))</f>
        <v>Úprava veřejného prostranství a oprava kaple v obci Podolí</v>
      </c>
      <c r="E187" s="108">
        <f ca="1">IF(B190="","",OFFSET(List1!N$5,tisk!A189,0))</f>
        <v>700000</v>
      </c>
      <c r="F187" s="36" t="str">
        <f ca="1">IF(B190="","",OFFSET(List1!O$5,tisk!A189,0))</f>
        <v>1/2021</v>
      </c>
      <c r="G187" s="110">
        <f ca="1">IF(B190="","",OFFSET(List1!Q$5,tisk!A189,0))</f>
        <v>280000</v>
      </c>
      <c r="H187" s="112" t="str">
        <f ca="1">IF(B190="","",OFFSET(List1!R$5,tisk!A189,0))</f>
        <v>31.12.2021</v>
      </c>
      <c r="I187" s="111">
        <f ca="1">IF(B190="","",OFFSET(List1!S$5,tisk!A189,0))</f>
        <v>180</v>
      </c>
      <c r="J187" s="111">
        <f ca="1">IF(B190="","",OFFSET(List1!T$5,tisk!A189,0))</f>
        <v>120</v>
      </c>
      <c r="K187" s="111">
        <f ca="1">IF(B190="","",OFFSET(List1!U$5,tisk!A189,0))</f>
        <v>90</v>
      </c>
      <c r="L187" s="111">
        <f ca="1">IF(B190="","",OFFSET(List1!V$5,tisk!A189,0))</f>
        <v>390</v>
      </c>
      <c r="M187" s="110">
        <f ca="1">IF(B190="","",OFFSET(List1!W$5,tisk!A189,0))</f>
        <v>280000</v>
      </c>
      <c r="N187" s="109">
        <v>0</v>
      </c>
      <c r="O187" s="108" t="str">
        <f ca="1">IF(B190="","",OFFSET(List1!X$5,tisk!A189,0))</f>
        <v>NEINV</v>
      </c>
      <c r="P187" s="108" t="s">
        <v>1271</v>
      </c>
    </row>
    <row r="188" spans="1:16" s="2" customFormat="1" ht="99" customHeight="1" x14ac:dyDescent="0.25">
      <c r="A188" s="39"/>
      <c r="B188" s="111"/>
      <c r="C188" s="3" t="str">
        <f ca="1">IF(B190="","",CONCATENATE("Okres ",OFFSET(List1!G$5,tisk!A189,0),"
","Právní forma","
",OFFSET(List1!H$5,tisk!A189,0),"
","IČO ",OFFSET(List1!I$5,tisk!A189,0),"
 ","B.Ú. ",OFFSET(List1!J$5,tisk!A189,0)))</f>
        <v>Okres Přerov
Právní forma
Obec, městská část hlavního města Prahy
IČO 00636479
 B.Ú. xxxxxxxx</v>
      </c>
      <c r="D188" s="5" t="str">
        <f ca="1">IF(B190="","",OFFSET(List1!L$5,tisk!A189,0))</f>
        <v>Předmětem projektu je úprava veřejného prostranství a to vysázením zeleně a obnova kaple v obci Podolí.</v>
      </c>
      <c r="E188" s="108"/>
      <c r="F188" s="35"/>
      <c r="G188" s="110"/>
      <c r="H188" s="112"/>
      <c r="I188" s="111"/>
      <c r="J188" s="111"/>
      <c r="K188" s="111"/>
      <c r="L188" s="111"/>
      <c r="M188" s="110"/>
      <c r="N188" s="110"/>
      <c r="O188" s="108"/>
      <c r="P188" s="108"/>
    </row>
    <row r="189" spans="1:16" s="2" customFormat="1" ht="45" x14ac:dyDescent="0.25">
      <c r="A189" s="39">
        <f>ROW()/3-1</f>
        <v>62</v>
      </c>
      <c r="B189" s="111"/>
      <c r="C189" s="3"/>
      <c r="D189" s="5" t="str">
        <f ca="1">IF(B190="","",CONCATENATE("Dotace bude použita na:",OFFSET(List1!M$5,tisk!A189,0)))</f>
        <v>Dotace bude použita na:realizaci výsadby veřejné zeleně a opravu prostor kaple.</v>
      </c>
      <c r="E189" s="108"/>
      <c r="F189" s="36" t="str">
        <f ca="1">IF(B190="","",OFFSET(List1!P$5,tisk!A189,0))</f>
        <v>12/2021</v>
      </c>
      <c r="G189" s="110"/>
      <c r="H189" s="112"/>
      <c r="I189" s="111"/>
      <c r="J189" s="111"/>
      <c r="K189" s="111"/>
      <c r="L189" s="111"/>
      <c r="M189" s="110"/>
      <c r="N189" s="110"/>
      <c r="O189" s="108"/>
      <c r="P189" s="108"/>
    </row>
    <row r="190" spans="1:16" s="2" customFormat="1" ht="60" x14ac:dyDescent="0.25">
      <c r="A190" s="39"/>
      <c r="B190" s="111">
        <v>63</v>
      </c>
      <c r="C190" s="3" t="str">
        <f ca="1">IF(B193="","",CONCATENATE(OFFSET(List1!C$5,tisk!A192,0),"
",OFFSET(List1!D$5,tisk!A192,0),"
",OFFSET(List1!E$5,tisk!A192,0),"
",OFFSET(List1!F$5,tisk!A192,0)))</f>
        <v>Obec Hradec-Nová Ves
Hradec-Nová Ves 12
Hradec-Nová Ves
79084</v>
      </c>
      <c r="D190" s="59" t="str">
        <f ca="1">IF(B193="","",OFFSET(List1!K$5,tisk!A192,0))</f>
        <v>Oprava místní komunikace 3c K Obchodu, Hradec-Nová Ves</v>
      </c>
      <c r="E190" s="108">
        <f ca="1">IF(B193="","",OFFSET(List1!N$5,tisk!A192,0))</f>
        <v>1300000</v>
      </c>
      <c r="F190" s="36" t="str">
        <f ca="1">IF(B193="","",OFFSET(List1!O$5,tisk!A192,0))</f>
        <v>3/2021</v>
      </c>
      <c r="G190" s="110">
        <f ca="1">IF(B193="","",OFFSET(List1!Q$5,tisk!A192,0))</f>
        <v>500000</v>
      </c>
      <c r="H190" s="112" t="str">
        <f ca="1">IF(B193="","",OFFSET(List1!R$5,tisk!A192,0))</f>
        <v>31.12.2021</v>
      </c>
      <c r="I190" s="111">
        <f ca="1">IF(B193="","",OFFSET(List1!S$5,tisk!A192,0))</f>
        <v>110</v>
      </c>
      <c r="J190" s="111">
        <f ca="1">IF(B193="","",OFFSET(List1!T$5,tisk!A192,0))</f>
        <v>130</v>
      </c>
      <c r="K190" s="111">
        <f ca="1">IF(B193="","",OFFSET(List1!U$5,tisk!A192,0))</f>
        <v>150</v>
      </c>
      <c r="L190" s="111">
        <f ca="1">IF(B193="","",OFFSET(List1!V$5,tisk!A192,0))</f>
        <v>390</v>
      </c>
      <c r="M190" s="110">
        <f ca="1">IF(B193="","",OFFSET(List1!W$5,tisk!A192,0))</f>
        <v>500000</v>
      </c>
      <c r="N190" s="110">
        <v>0</v>
      </c>
      <c r="O190" s="108" t="str">
        <f ca="1">IF(B193="","",OFFSET(List1!X$5,tisk!A192,0))</f>
        <v>NEINV</v>
      </c>
      <c r="P190" s="108" t="s">
        <v>1271</v>
      </c>
    </row>
    <row r="191" spans="1:16" s="2" customFormat="1" ht="95.25" customHeight="1" x14ac:dyDescent="0.25">
      <c r="A191" s="39"/>
      <c r="B191" s="111"/>
      <c r="C191" s="3" t="str">
        <f ca="1">IF(B193="","",CONCATENATE("Okres ",OFFSET(List1!G$5,tisk!A192,0),"
","Právní forma","
",OFFSET(List1!H$5,tisk!A192,0),"
","IČO ",OFFSET(List1!I$5,tisk!A192,0),"
 ","B.Ú. ",OFFSET(List1!J$5,tisk!A192,0)))</f>
        <v>Okres Jeseník
Právní forma
Obec, městská část hlavního města Prahy
IČO 00636011
 B.Ú. xxxxxxxx</v>
      </c>
      <c r="D191" s="5" t="str">
        <f ca="1">IF(B193="","",OFFSET(List1!L$5,tisk!A192,0))</f>
        <v>Celoplošná oprava místní komunikace 3c "K Obchodu" v délce cca 300 m, Hradec-Nová Ves.</v>
      </c>
      <c r="E191" s="108"/>
      <c r="F191" s="35"/>
      <c r="G191" s="110"/>
      <c r="H191" s="112"/>
      <c r="I191" s="111"/>
      <c r="J191" s="111"/>
      <c r="K191" s="111"/>
      <c r="L191" s="111"/>
      <c r="M191" s="110"/>
      <c r="N191" s="110"/>
      <c r="O191" s="108"/>
      <c r="P191" s="108"/>
    </row>
    <row r="192" spans="1:16" s="2" customFormat="1" ht="60" customHeight="1" x14ac:dyDescent="0.25">
      <c r="A192" s="39">
        <f>ROW()/3-1</f>
        <v>63</v>
      </c>
      <c r="B192" s="111"/>
      <c r="C192" s="3"/>
      <c r="D192" s="5" t="str">
        <f ca="1">IF(B193="","",CONCATENATE("Dotace bude použita na:",OFFSET(List1!M$5,tisk!A192,0)))</f>
        <v>Dotace bude použita na:stavební práce - oprava komunikace, položka dodávky -materiál pro živičné kryty komunikace (asfaltobeton ložný a obrusný).</v>
      </c>
      <c r="E192" s="108"/>
      <c r="F192" s="36" t="str">
        <f ca="1">IF(B193="","",OFFSET(List1!P$5,tisk!A192,0))</f>
        <v>12/2021</v>
      </c>
      <c r="G192" s="110"/>
      <c r="H192" s="112"/>
      <c r="I192" s="111"/>
      <c r="J192" s="111"/>
      <c r="K192" s="111"/>
      <c r="L192" s="111"/>
      <c r="M192" s="110"/>
      <c r="N192" s="110"/>
      <c r="O192" s="108"/>
      <c r="P192" s="108"/>
    </row>
    <row r="193" spans="1:16" s="2" customFormat="1" ht="60" x14ac:dyDescent="0.25">
      <c r="A193" s="39"/>
      <c r="B193" s="111">
        <v>64</v>
      </c>
      <c r="C193" s="3" t="str">
        <f ca="1">IF(B196="","",CONCATENATE(OFFSET(List1!C$5,tisk!A195,0),"
",OFFSET(List1!D$5,tisk!A195,0),"
",OFFSET(List1!E$5,tisk!A195,0),"
",OFFSET(List1!F$5,tisk!A195,0)))</f>
        <v>Obec Rakov
Rakov 34
Rakov
75354</v>
      </c>
      <c r="D193" s="59" t="str">
        <f ca="1">IF(B196="","",OFFSET(List1!K$5,tisk!A195,0))</f>
        <v>Oprava vnitřních prostor KD Rakov</v>
      </c>
      <c r="E193" s="108">
        <f ca="1">IF(B196="","",OFFSET(List1!N$5,tisk!A195,0))</f>
        <v>3654639</v>
      </c>
      <c r="F193" s="36" t="str">
        <f ca="1">IF(B196="","",OFFSET(List1!O$5,tisk!A195,0))</f>
        <v>1/2021</v>
      </c>
      <c r="G193" s="110">
        <f ca="1">IF(B196="","",OFFSET(List1!Q$5,tisk!A195,0))</f>
        <v>182731</v>
      </c>
      <c r="H193" s="112" t="str">
        <f ca="1">IF(B196="","",OFFSET(List1!R$5,tisk!A195,0))</f>
        <v>31.12.2021</v>
      </c>
      <c r="I193" s="111">
        <f ca="1">IF(B196="","",OFFSET(List1!S$5,tisk!A195,0))</f>
        <v>110</v>
      </c>
      <c r="J193" s="111">
        <f ca="1">IF(B196="","",OFFSET(List1!T$5,tisk!A195,0))</f>
        <v>130</v>
      </c>
      <c r="K193" s="111">
        <f ca="1">IF(B196="","",OFFSET(List1!U$5,tisk!A195,0))</f>
        <v>150</v>
      </c>
      <c r="L193" s="111">
        <f ca="1">IF(B196="","",OFFSET(List1!V$5,tisk!A195,0))</f>
        <v>390</v>
      </c>
      <c r="M193" s="110">
        <f ca="1">IF(B196="","",OFFSET(List1!W$5,tisk!A195,0))</f>
        <v>182731</v>
      </c>
      <c r="N193" s="109">
        <v>0</v>
      </c>
      <c r="O193" s="108" t="str">
        <f ca="1">IF(B196="","",OFFSET(List1!X$5,tisk!A195,0))</f>
        <v>NEINV</v>
      </c>
      <c r="P193" s="108" t="s">
        <v>1271</v>
      </c>
    </row>
    <row r="194" spans="1:16" s="2" customFormat="1" ht="105" x14ac:dyDescent="0.25">
      <c r="A194" s="39"/>
      <c r="B194" s="111"/>
      <c r="C194" s="3" t="str">
        <f ca="1">IF(B196="","",CONCATENATE("Okres ",OFFSET(List1!G$5,tisk!A195,0),"
","Právní forma","
",OFFSET(List1!H$5,tisk!A195,0),"
","IČO ",OFFSET(List1!I$5,tisk!A195,0),"
 ","B.Ú. ",OFFSET(List1!J$5,tisk!A195,0)))</f>
        <v>Okres Přerov
Právní forma
Obec, městská část hlavního města Prahy
IČO 00636541
 B.Ú. xxxxxxxx</v>
      </c>
      <c r="D194" s="5" t="str">
        <f ca="1">IF(B196="","",OFFSET(List1!L$5,tisk!A195,0))</f>
        <v>Předmětem dotace je oprava vnitřních prostor kulturního domu Rakov, která spočívá v následujících aktivitách rekonstrukce elektroinstalace KD, oprava dřevěné podlahy sálu, výměna topných těles na sále, stavební opravy a úpravy, malby a nátěry.</v>
      </c>
      <c r="E194" s="108"/>
      <c r="F194" s="35"/>
      <c r="G194" s="110"/>
      <c r="H194" s="112"/>
      <c r="I194" s="111"/>
      <c r="J194" s="111"/>
      <c r="K194" s="111"/>
      <c r="L194" s="111"/>
      <c r="M194" s="110"/>
      <c r="N194" s="110"/>
      <c r="O194" s="108"/>
      <c r="P194" s="108"/>
    </row>
    <row r="195" spans="1:16" s="2" customFormat="1" ht="75" x14ac:dyDescent="0.25">
      <c r="A195" s="39">
        <f>ROW()/3-1</f>
        <v>64</v>
      </c>
      <c r="B195" s="111"/>
      <c r="C195" s="3"/>
      <c r="D195" s="5" t="str">
        <f ca="1">IF(B196="","",CONCATENATE("Dotace bude použita na:",OFFSET(List1!M$5,tisk!A195,0)))</f>
        <v>Dotace bude použita na:na nákup materiálu a stavební práce vyplývající z opravy kulturního domu včetně všech uznatelných nákladů s opravou souvisejícími.</v>
      </c>
      <c r="E195" s="108"/>
      <c r="F195" s="36" t="str">
        <f ca="1">IF(B196="","",OFFSET(List1!P$5,tisk!A195,0))</f>
        <v>12/2021</v>
      </c>
      <c r="G195" s="110"/>
      <c r="H195" s="112"/>
      <c r="I195" s="111"/>
      <c r="J195" s="111"/>
      <c r="K195" s="111"/>
      <c r="L195" s="111"/>
      <c r="M195" s="110"/>
      <c r="N195" s="110"/>
      <c r="O195" s="108"/>
      <c r="P195" s="108"/>
    </row>
    <row r="196" spans="1:16" s="2" customFormat="1" ht="60" x14ac:dyDescent="0.25">
      <c r="A196" s="39"/>
      <c r="B196" s="111">
        <v>65</v>
      </c>
      <c r="C196" s="3" t="str">
        <f ca="1">IF(B199="","",CONCATENATE(OFFSET(List1!C$5,tisk!A198,0),"
",OFFSET(List1!D$5,tisk!A198,0),"
",OFFSET(List1!E$5,tisk!A198,0),"
",OFFSET(List1!F$5,tisk!A198,0)))</f>
        <v>Obec Vranovice-Kelčice
Kelčice 31
Vranovice-Kelčice
79808</v>
      </c>
      <c r="D196" s="59" t="str">
        <f ca="1">IF(B199="","",OFFSET(List1!K$5,tisk!A198,0))</f>
        <v>Rekonstrukce podlahy v budově "SALAŠ"</v>
      </c>
      <c r="E196" s="108">
        <f ca="1">IF(B199="","",OFFSET(List1!N$5,tisk!A198,0))</f>
        <v>200000</v>
      </c>
      <c r="F196" s="36" t="str">
        <f ca="1">IF(B199="","",OFFSET(List1!O$5,tisk!A198,0))</f>
        <v>1/2021</v>
      </c>
      <c r="G196" s="110">
        <f ca="1">IF(B199="","",OFFSET(List1!Q$5,tisk!A198,0))</f>
        <v>80000</v>
      </c>
      <c r="H196" s="112" t="str">
        <f ca="1">IF(B199="","",OFFSET(List1!R$5,tisk!A198,0))</f>
        <v>31.12.2021</v>
      </c>
      <c r="I196" s="111">
        <f ca="1">IF(B199="","",OFFSET(List1!S$5,tisk!A198,0))</f>
        <v>180</v>
      </c>
      <c r="J196" s="111">
        <f ca="1">IF(B199="","",OFFSET(List1!T$5,tisk!A198,0))</f>
        <v>110</v>
      </c>
      <c r="K196" s="111">
        <f ca="1">IF(B199="","",OFFSET(List1!U$5,tisk!A198,0))</f>
        <v>100</v>
      </c>
      <c r="L196" s="111">
        <f ca="1">IF(B199="","",OFFSET(List1!V$5,tisk!A198,0))</f>
        <v>390</v>
      </c>
      <c r="M196" s="110">
        <f ca="1">IF(B199="","",OFFSET(List1!W$5,tisk!A198,0))</f>
        <v>80000</v>
      </c>
      <c r="N196" s="110">
        <v>0</v>
      </c>
      <c r="O196" s="108" t="str">
        <f ca="1">IF(B199="","",OFFSET(List1!X$5,tisk!A198,0))</f>
        <v>NEINV</v>
      </c>
      <c r="P196" s="108" t="s">
        <v>1271</v>
      </c>
    </row>
    <row r="197" spans="1:16" s="2" customFormat="1" ht="108.6" customHeight="1" x14ac:dyDescent="0.25">
      <c r="A197" s="39"/>
      <c r="B197" s="111"/>
      <c r="C197" s="3" t="str">
        <f ca="1">IF(B199="","",CONCATENATE("Okres ",OFFSET(List1!G$5,tisk!A198,0),"
","Právní forma","
",OFFSET(List1!H$5,tisk!A198,0),"
","IČO ",OFFSET(List1!I$5,tisk!A198,0),"
 ","B.Ú. ",OFFSET(List1!J$5,tisk!A198,0)))</f>
        <v>Okres Prostějov
Právní forma
Obec, městská část hlavního města Prahy
IČO 00288926
 B.Ú. xxxxxxxx</v>
      </c>
      <c r="D197" s="5" t="str">
        <f ca="1">IF(B199="","",OFFSET(List1!L$5,tisk!A198,0))</f>
        <v>Celková rekonstrukce staré podlahy v budově Salaše cca 56m2. Zde vykonává svou činnost ČZS Vranovice-Kelčice a obec.</v>
      </c>
      <c r="E197" s="108"/>
      <c r="F197" s="35"/>
      <c r="G197" s="110"/>
      <c r="H197" s="112"/>
      <c r="I197" s="111"/>
      <c r="J197" s="111"/>
      <c r="K197" s="111"/>
      <c r="L197" s="111"/>
      <c r="M197" s="110"/>
      <c r="N197" s="110"/>
      <c r="O197" s="108"/>
      <c r="P197" s="108"/>
    </row>
    <row r="198" spans="1:16" s="2" customFormat="1" ht="63.75" customHeight="1" x14ac:dyDescent="0.25">
      <c r="A198" s="39">
        <f>ROW()/3-1</f>
        <v>65</v>
      </c>
      <c r="B198" s="111"/>
      <c r="C198" s="3"/>
      <c r="D198" s="5" t="str">
        <f ca="1">IF(B199="","",CONCATENATE("Dotace bude použita na:",OFFSET(List1!M$5,tisk!A198,0)))</f>
        <v>Dotace bude použita na:rekonstrukci podlahy.</v>
      </c>
      <c r="E198" s="108"/>
      <c r="F198" s="36" t="str">
        <f ca="1">IF(B199="","",OFFSET(List1!P$5,tisk!A198,0))</f>
        <v>12/2021</v>
      </c>
      <c r="G198" s="110"/>
      <c r="H198" s="112"/>
      <c r="I198" s="111"/>
      <c r="J198" s="111"/>
      <c r="K198" s="111"/>
      <c r="L198" s="111"/>
      <c r="M198" s="110"/>
      <c r="N198" s="110"/>
      <c r="O198" s="108"/>
      <c r="P198" s="108"/>
    </row>
    <row r="199" spans="1:16" s="2" customFormat="1" ht="60" x14ac:dyDescent="0.25">
      <c r="A199" s="39"/>
      <c r="B199" s="111">
        <v>66</v>
      </c>
      <c r="C199" s="3" t="str">
        <f ca="1">IF(B202="","",CONCATENATE(OFFSET(List1!C$5,tisk!A201,0),"
",OFFSET(List1!D$5,tisk!A201,0),"
",OFFSET(List1!E$5,tisk!A201,0),"
",OFFSET(List1!F$5,tisk!A201,0)))</f>
        <v>Obec Lukavice
Lukavice 47
Lukavice
78901</v>
      </c>
      <c r="D199" s="59" t="str">
        <f ca="1">IF(B202="","",OFFSET(List1!K$5,tisk!A201,0))</f>
        <v>Oprava chodníku v Lukavici z návsi k základní a mateřské škole</v>
      </c>
      <c r="E199" s="108">
        <f ca="1">IF(B202="","",OFFSET(List1!N$5,tisk!A201,0))</f>
        <v>896000</v>
      </c>
      <c r="F199" s="36" t="str">
        <f ca="1">IF(B202="","",OFFSET(List1!O$5,tisk!A201,0))</f>
        <v>1/2021</v>
      </c>
      <c r="G199" s="110">
        <f ca="1">IF(B202="","",OFFSET(List1!Q$5,tisk!A201,0))</f>
        <v>358400</v>
      </c>
      <c r="H199" s="112" t="str">
        <f ca="1">IF(B202="","",OFFSET(List1!R$5,tisk!A201,0))</f>
        <v>31.12.2021</v>
      </c>
      <c r="I199" s="111">
        <f ca="1">IF(B202="","",OFFSET(List1!S$5,tisk!A201,0))</f>
        <v>110</v>
      </c>
      <c r="J199" s="111">
        <f ca="1">IF(B202="","",OFFSET(List1!T$5,tisk!A201,0))</f>
        <v>130</v>
      </c>
      <c r="K199" s="111">
        <f ca="1">IF(B202="","",OFFSET(List1!U$5,tisk!A201,0))</f>
        <v>150</v>
      </c>
      <c r="L199" s="111">
        <f ca="1">IF(B202="","",OFFSET(List1!V$5,tisk!A201,0))</f>
        <v>390</v>
      </c>
      <c r="M199" s="110">
        <f ca="1">IF(B202="","",OFFSET(List1!W$5,tisk!A201,0))</f>
        <v>358400</v>
      </c>
      <c r="N199" s="109">
        <v>0</v>
      </c>
      <c r="O199" s="108" t="str">
        <f ca="1">IF(B202="","",OFFSET(List1!X$5,tisk!A201,0))</f>
        <v>NEINV</v>
      </c>
      <c r="P199" s="108" t="s">
        <v>1271</v>
      </c>
    </row>
    <row r="200" spans="1:16" s="2" customFormat="1" ht="108" customHeight="1" x14ac:dyDescent="0.25">
      <c r="A200" s="39"/>
      <c r="B200" s="111"/>
      <c r="C200" s="3" t="str">
        <f ca="1">IF(B202="","",CONCATENATE("Okres ",OFFSET(List1!G$5,tisk!A201,0),"
","Právní forma","
",OFFSET(List1!H$5,tisk!A201,0),"
","IČO ",OFFSET(List1!I$5,tisk!A201,0),"
 ","B.Ú. ",OFFSET(List1!J$5,tisk!A201,0)))</f>
        <v>Okres Šumperk
Právní forma
Obec, městská část hlavního města Prahy
IČO 00302961
 B.Ú. xxxxxxxx</v>
      </c>
      <c r="D200" s="5" t="str">
        <f ca="1">IF(B202="","",OFFSET(List1!L$5,tisk!A201,0))</f>
        <v>Oprava chodníku z návsi k základní a mateřské škole. Špatný technický stav, nebezpečí úrazu. Vysoce frekventovaný úsek směrem k hustě obydlené části obce, škole a školce i sportovnímu areálu, využívají i turisté při poznávání Olomouckého kraje.</v>
      </c>
      <c r="E200" s="108"/>
      <c r="F200" s="35"/>
      <c r="G200" s="110"/>
      <c r="H200" s="112"/>
      <c r="I200" s="111"/>
      <c r="J200" s="111"/>
      <c r="K200" s="111"/>
      <c r="L200" s="111"/>
      <c r="M200" s="110"/>
      <c r="N200" s="110"/>
      <c r="O200" s="108"/>
      <c r="P200" s="108"/>
    </row>
    <row r="201" spans="1:16" s="2" customFormat="1" ht="60" x14ac:dyDescent="0.25">
      <c r="A201" s="39">
        <f>ROW()/3-1</f>
        <v>66</v>
      </c>
      <c r="B201" s="111"/>
      <c r="C201" s="3"/>
      <c r="D201" s="5" t="str">
        <f ca="1">IF(B202="","",CONCATENATE("Dotace bude použita na:",OFFSET(List1!M$5,tisk!A201,0)))</f>
        <v>Dotace bude použita na:stavební práce související s opravou chodníku z návsi směrem k Základní a Mateřské škole v Lukavici.</v>
      </c>
      <c r="E201" s="108"/>
      <c r="F201" s="36" t="str">
        <f ca="1">IF(B202="","",OFFSET(List1!P$5,tisk!A201,0))</f>
        <v>12/2021</v>
      </c>
      <c r="G201" s="110"/>
      <c r="H201" s="112"/>
      <c r="I201" s="111"/>
      <c r="J201" s="111"/>
      <c r="K201" s="111"/>
      <c r="L201" s="111"/>
      <c r="M201" s="110"/>
      <c r="N201" s="110"/>
      <c r="O201" s="108"/>
      <c r="P201" s="108"/>
    </row>
    <row r="202" spans="1:16" s="2" customFormat="1" ht="60" x14ac:dyDescent="0.25">
      <c r="A202" s="39"/>
      <c r="B202" s="111">
        <v>67</v>
      </c>
      <c r="C202" s="3" t="str">
        <f ca="1">IF(B205="","",CONCATENATE(OFFSET(List1!C$5,tisk!A204,0),"
",OFFSET(List1!D$5,tisk!A204,0),"
",OFFSET(List1!E$5,tisk!A204,0),"
",OFFSET(List1!F$5,tisk!A204,0)))</f>
        <v>Obec Rouské
Rouské 64
Rouské
75353</v>
      </c>
      <c r="D202" s="59" t="str">
        <f ca="1">IF(B205="","",OFFSET(List1!K$5,tisk!A204,0))</f>
        <v>Vybudování parkoviště a chodníku včetně veřejné zeleně za kaplí Povýšení sv. Kříže v
Rouském</v>
      </c>
      <c r="E202" s="108">
        <f ca="1">IF(B205="","",OFFSET(List1!N$5,tisk!A204,0))</f>
        <v>763769</v>
      </c>
      <c r="F202" s="36" t="str">
        <f ca="1">IF(B205="","",OFFSET(List1!O$5,tisk!A204,0))</f>
        <v>1/2021</v>
      </c>
      <c r="G202" s="110">
        <f ca="1">IF(B205="","",OFFSET(List1!Q$5,tisk!A204,0))</f>
        <v>305507</v>
      </c>
      <c r="H202" s="112" t="str">
        <f ca="1">IF(B205="","",OFFSET(List1!R$5,tisk!A204,0))</f>
        <v>31.12.2021</v>
      </c>
      <c r="I202" s="111">
        <f ca="1">IF(B205="","",OFFSET(List1!S$5,tisk!A204,0))</f>
        <v>130</v>
      </c>
      <c r="J202" s="111">
        <f ca="1">IF(B205="","",OFFSET(List1!T$5,tisk!A204,0))</f>
        <v>160</v>
      </c>
      <c r="K202" s="111">
        <f ca="1">IF(B205="","",OFFSET(List1!U$5,tisk!A204,0))</f>
        <v>95</v>
      </c>
      <c r="L202" s="111">
        <f ca="1">IF(B205="","",OFFSET(List1!V$5,tisk!A204,0))</f>
        <v>385</v>
      </c>
      <c r="M202" s="110">
        <f ca="1">IF(B205="","",OFFSET(List1!W$5,tisk!A204,0))</f>
        <v>305507</v>
      </c>
      <c r="N202" s="110">
        <v>0</v>
      </c>
      <c r="O202" s="108" t="str">
        <f ca="1">IF(B205="","",OFFSET(List1!X$5,tisk!A204,0))</f>
        <v>INV</v>
      </c>
      <c r="P202" s="108" t="s">
        <v>1271</v>
      </c>
    </row>
    <row r="203" spans="1:16" s="2" customFormat="1" ht="101.65" customHeight="1" x14ac:dyDescent="0.25">
      <c r="A203" s="39"/>
      <c r="B203" s="111"/>
      <c r="C203" s="3" t="str">
        <f ca="1">IF(B205="","",CONCATENATE("Okres ",OFFSET(List1!G$5,tisk!A204,0),"
","Právní forma","
",OFFSET(List1!H$5,tisk!A204,0),"
","IČO ",OFFSET(List1!I$5,tisk!A204,0),"
 ","B.Ú. ",OFFSET(List1!J$5,tisk!A204,0)))</f>
        <v>Okres Přerov
Právní forma
Obec, městská část hlavního města Prahy
IČO 00636550
 B.Ú. xxxxxxxx</v>
      </c>
      <c r="D203" s="5" t="str">
        <f ca="1">IF(B205="","",OFFSET(List1!L$5,tisk!A204,0))</f>
        <v>Hlavním cílem projektu je vybudování parkoviště a chodníku včetně veřejné zeleně za kaplí Povýšení sv. Kříže v Rouském.</v>
      </c>
      <c r="E203" s="108"/>
      <c r="F203" s="35"/>
      <c r="G203" s="110"/>
      <c r="H203" s="112"/>
      <c r="I203" s="111"/>
      <c r="J203" s="111"/>
      <c r="K203" s="111"/>
      <c r="L203" s="111"/>
      <c r="M203" s="110"/>
      <c r="N203" s="110"/>
      <c r="O203" s="108"/>
      <c r="P203" s="108"/>
    </row>
    <row r="204" spans="1:16" s="2" customFormat="1" ht="90" x14ac:dyDescent="0.25">
      <c r="A204" s="39">
        <f>ROW()/3-1</f>
        <v>67</v>
      </c>
      <c r="B204" s="111"/>
      <c r="C204" s="3"/>
      <c r="D204" s="5" t="str">
        <f ca="1">IF(B205="","",CONCATENATE("Dotace bude použita na:",OFFSET(List1!M$5,tisk!A204,0)))</f>
        <v>Dotace bude použita na:na nákup materiálu a stavební práce vyplývající z vybudování parkoviště, chodníku a veřejné zeleně včetně všech uznatelných nákladů s vybudováním souvisejícími.</v>
      </c>
      <c r="E204" s="108"/>
      <c r="F204" s="36" t="str">
        <f ca="1">IF(B205="","",OFFSET(List1!P$5,tisk!A204,0))</f>
        <v>12/2021</v>
      </c>
      <c r="G204" s="110"/>
      <c r="H204" s="112"/>
      <c r="I204" s="111"/>
      <c r="J204" s="111"/>
      <c r="K204" s="111"/>
      <c r="L204" s="111"/>
      <c r="M204" s="110"/>
      <c r="N204" s="110"/>
      <c r="O204" s="108"/>
      <c r="P204" s="108"/>
    </row>
    <row r="205" spans="1:16" s="2" customFormat="1" ht="60" x14ac:dyDescent="0.25">
      <c r="A205" s="39"/>
      <c r="B205" s="111">
        <v>68</v>
      </c>
      <c r="C205" s="3" t="str">
        <f ca="1">IF(B208="","",CONCATENATE(OFFSET(List1!C$5,tisk!A207,0),"
",OFFSET(List1!D$5,tisk!A207,0),"
",OFFSET(List1!E$5,tisk!A207,0),"
",OFFSET(List1!F$5,tisk!A207,0)))</f>
        <v>Obec Ústín
Ústín 9
Ústín
783 46</v>
      </c>
      <c r="D205" s="59" t="str">
        <f ca="1">IF(B208="","",OFFSET(List1!K$5,tisk!A207,0))</f>
        <v>Rekonstrukce MŠ v Ústíně - sanace vlhkosti</v>
      </c>
      <c r="E205" s="108">
        <f ca="1">IF(B208="","",OFFSET(List1!N$5,tisk!A207,0))</f>
        <v>1985600</v>
      </c>
      <c r="F205" s="36" t="str">
        <f ca="1">IF(B208="","",OFFSET(List1!O$5,tisk!A207,0))</f>
        <v>1/2021</v>
      </c>
      <c r="G205" s="110">
        <f ca="1">IF(B208="","",OFFSET(List1!Q$5,tisk!A207,0))</f>
        <v>500000</v>
      </c>
      <c r="H205" s="112" t="str">
        <f ca="1">IF(B208="","",OFFSET(List1!R$5,tisk!A207,0))</f>
        <v>31.12.2021</v>
      </c>
      <c r="I205" s="111">
        <f ca="1">IF(B208="","",OFFSET(List1!S$5,tisk!A207,0))</f>
        <v>130</v>
      </c>
      <c r="J205" s="111">
        <f ca="1">IF(B208="","",OFFSET(List1!T$5,tisk!A207,0))</f>
        <v>130</v>
      </c>
      <c r="K205" s="111">
        <f ca="1">IF(B208="","",OFFSET(List1!U$5,tisk!A207,0))</f>
        <v>125</v>
      </c>
      <c r="L205" s="111">
        <f ca="1">IF(B208="","",OFFSET(List1!V$5,tisk!A207,0))</f>
        <v>385</v>
      </c>
      <c r="M205" s="110">
        <f ca="1">IF(B208="","",OFFSET(List1!W$5,tisk!A207,0))</f>
        <v>500000</v>
      </c>
      <c r="N205" s="109">
        <v>0</v>
      </c>
      <c r="O205" s="108" t="str">
        <f ca="1">IF(B208="","",OFFSET(List1!X$5,tisk!A207,0))</f>
        <v>INV</v>
      </c>
      <c r="P205" s="108" t="s">
        <v>1271</v>
      </c>
    </row>
    <row r="206" spans="1:16" s="2" customFormat="1" ht="90" x14ac:dyDescent="0.25">
      <c r="A206" s="39"/>
      <c r="B206" s="111"/>
      <c r="C206" s="3" t="str">
        <f ca="1">IF(B208="","",CONCATENATE("Okres ",OFFSET(List1!G$5,tisk!A207,0),"
","Právní forma","
",OFFSET(List1!H$5,tisk!A207,0),"
","IČO ",OFFSET(List1!I$5,tisk!A207,0),"
 ","B.Ú. ",OFFSET(List1!J$5,tisk!A207,0)))</f>
        <v>Okres Olomouc
Právní forma
Obec, městská část hlavního města Prahy
IČO 00635618
 B.Ú. xxxxxxxx</v>
      </c>
      <c r="D206" s="5" t="str">
        <f ca="1">IF(B208="","",OFFSET(List1!L$5,tisk!A207,0))</f>
        <v>Předmětem předkládaného projektu je rekonstrukce MŠ v Ústíně, konkrétně vyřešení havarijního stavu vlhkosti budovy v suterénu a v prostorech 1. NP.</v>
      </c>
      <c r="E206" s="108"/>
      <c r="F206" s="35"/>
      <c r="G206" s="110"/>
      <c r="H206" s="112"/>
      <c r="I206" s="111"/>
      <c r="J206" s="111"/>
      <c r="K206" s="111"/>
      <c r="L206" s="111"/>
      <c r="M206" s="110"/>
      <c r="N206" s="110"/>
      <c r="O206" s="108"/>
      <c r="P206" s="108"/>
    </row>
    <row r="207" spans="1:16" s="2" customFormat="1" ht="90" x14ac:dyDescent="0.25">
      <c r="A207" s="39">
        <f>ROW()/3-1</f>
        <v>68</v>
      </c>
      <c r="B207" s="111"/>
      <c r="C207" s="3"/>
      <c r="D207" s="5" t="str">
        <f ca="1">IF(B208="","",CONCATENATE("Dotace bude použita na:",OFFSET(List1!M$5,tisk!A207,0)))</f>
        <v>Dotace bude použita na:rekonstrukci MŠ v Ústíně - sanace vlhkosti (sanační práce, nové rozvody ÚT včetně otopného tělesa, vodoinstalace, elektroinstalace, stavební úprava prostor včetně sanačních omítek).</v>
      </c>
      <c r="E207" s="108"/>
      <c r="F207" s="36" t="str">
        <f ca="1">IF(B208="","",OFFSET(List1!P$5,tisk!A207,0))</f>
        <v>12/2021</v>
      </c>
      <c r="G207" s="110"/>
      <c r="H207" s="112"/>
      <c r="I207" s="111"/>
      <c r="J207" s="111"/>
      <c r="K207" s="111"/>
      <c r="L207" s="111"/>
      <c r="M207" s="110"/>
      <c r="N207" s="110"/>
      <c r="O207" s="108"/>
      <c r="P207" s="108"/>
    </row>
    <row r="208" spans="1:16" s="2" customFormat="1" ht="60" x14ac:dyDescent="0.25">
      <c r="A208" s="39"/>
      <c r="B208" s="111">
        <v>69</v>
      </c>
      <c r="C208" s="3" t="str">
        <f ca="1">IF(B211="","",CONCATENATE(OFFSET(List1!C$5,tisk!A210,0),"
",OFFSET(List1!D$5,tisk!A210,0),"
",OFFSET(List1!E$5,tisk!A210,0),"
",OFFSET(List1!F$5,tisk!A210,0)))</f>
        <v>Obec Vícov
Vícov 46
Vícov
79803</v>
      </c>
      <c r="D208" s="59" t="str">
        <f ca="1">IF(B211="","",OFFSET(List1!K$5,tisk!A210,0))</f>
        <v>Oprava fasády budovy Obecního úřadu ve Vícově</v>
      </c>
      <c r="E208" s="108">
        <f ca="1">IF(B211="","",OFFSET(List1!N$5,tisk!A210,0))</f>
        <v>511600</v>
      </c>
      <c r="F208" s="36" t="str">
        <f ca="1">IF(B211="","",OFFSET(List1!O$5,tisk!A210,0))</f>
        <v>1/2021</v>
      </c>
      <c r="G208" s="110">
        <f ca="1">IF(B211="","",OFFSET(List1!Q$5,tisk!A210,0))</f>
        <v>204000</v>
      </c>
      <c r="H208" s="112" t="str">
        <f ca="1">IF(B211="","",OFFSET(List1!R$5,tisk!A210,0))</f>
        <v>31.12.2021</v>
      </c>
      <c r="I208" s="111">
        <f ca="1">IF(B211="","",OFFSET(List1!S$5,tisk!A210,0))</f>
        <v>160</v>
      </c>
      <c r="J208" s="111">
        <f ca="1">IF(B211="","",OFFSET(List1!T$5,tisk!A210,0))</f>
        <v>130</v>
      </c>
      <c r="K208" s="111">
        <f ca="1">IF(B211="","",OFFSET(List1!U$5,tisk!A210,0))</f>
        <v>95</v>
      </c>
      <c r="L208" s="111">
        <f ca="1">IF(B211="","",OFFSET(List1!V$5,tisk!A210,0))</f>
        <v>385</v>
      </c>
      <c r="M208" s="110">
        <f ca="1">IF(B211="","",OFFSET(List1!W$5,tisk!A210,0))</f>
        <v>204000</v>
      </c>
      <c r="N208" s="110">
        <v>0</v>
      </c>
      <c r="O208" s="108" t="str">
        <f ca="1">IF(B211="","",OFFSET(List1!X$5,tisk!A210,0))</f>
        <v>NEINV</v>
      </c>
      <c r="P208" s="108" t="s">
        <v>1271</v>
      </c>
    </row>
    <row r="209" spans="1:16" s="2" customFormat="1" ht="90" x14ac:dyDescent="0.25">
      <c r="A209" s="39"/>
      <c r="B209" s="111"/>
      <c r="C209" s="3" t="str">
        <f ca="1">IF(B211="","",CONCATENATE("Okres ",OFFSET(List1!G$5,tisk!A210,0),"
","Právní forma","
",OFFSET(List1!H$5,tisk!A210,0),"
","IČO ",OFFSET(List1!I$5,tisk!A210,0),"
 ","B.Ú. ",OFFSET(List1!J$5,tisk!A210,0)))</f>
        <v>Okres Prostějov
Právní forma
Obec, městská část hlavního města Prahy
IČO 00288896
 B.Ú. xxxxxxxx</v>
      </c>
      <c r="D209" s="5" t="str">
        <f ca="1">IF(B211="","",OFFSET(List1!L$5,tisk!A210,0))</f>
        <v>Záměrem projektu je oprava fasády budovy Obecního úřadu ve Vícově, zahrnující opravu vnějších omítek a zajištění trvalého snížení vlhkosti nadzákladového zdiva budovy.</v>
      </c>
      <c r="E209" s="108"/>
      <c r="F209" s="35"/>
      <c r="G209" s="110"/>
      <c r="H209" s="112"/>
      <c r="I209" s="111"/>
      <c r="J209" s="111"/>
      <c r="K209" s="111"/>
      <c r="L209" s="111"/>
      <c r="M209" s="110"/>
      <c r="N209" s="110"/>
      <c r="O209" s="108"/>
      <c r="P209" s="108"/>
    </row>
    <row r="210" spans="1:16" s="2" customFormat="1" ht="30" x14ac:dyDescent="0.25">
      <c r="A210" s="39">
        <f>ROW()/3-1</f>
        <v>69</v>
      </c>
      <c r="B210" s="111"/>
      <c r="C210" s="3"/>
      <c r="D210" s="5" t="str">
        <f ca="1">IF(B211="","",CONCATENATE("Dotace bude použita na:",OFFSET(List1!M$5,tisk!A210,0)))</f>
        <v>Dotace bude použita na:úhradu materiálu a stavebních prací.</v>
      </c>
      <c r="E210" s="108"/>
      <c r="F210" s="36" t="str">
        <f ca="1">IF(B211="","",OFFSET(List1!P$5,tisk!A210,0))</f>
        <v>12/2021</v>
      </c>
      <c r="G210" s="110"/>
      <c r="H210" s="112"/>
      <c r="I210" s="111"/>
      <c r="J210" s="111"/>
      <c r="K210" s="111"/>
      <c r="L210" s="111"/>
      <c r="M210" s="110"/>
      <c r="N210" s="110"/>
      <c r="O210" s="108"/>
      <c r="P210" s="108"/>
    </row>
    <row r="211" spans="1:16" s="2" customFormat="1" ht="60" x14ac:dyDescent="0.25">
      <c r="A211" s="39"/>
      <c r="B211" s="111">
        <v>70</v>
      </c>
      <c r="C211" s="3" t="str">
        <f ca="1">IF(B214="","",CONCATENATE(OFFSET(List1!C$5,tisk!A213,0),"
",OFFSET(List1!D$5,tisk!A213,0),"
",OFFSET(List1!E$5,tisk!A213,0),"
",OFFSET(List1!F$5,tisk!A213,0)))</f>
        <v>Obec Chromeč
Chromeč 71
Chromeč
78901</v>
      </c>
      <c r="D211" s="59" t="str">
        <f ca="1">IF(B214="","",OFFSET(List1!K$5,tisk!A213,0))</f>
        <v>Vybudování chodníků a protipovodňová opatření - dešťová kanalizace obec Chromeč</v>
      </c>
      <c r="E211" s="108">
        <f ca="1">IF(B214="","",OFFSET(List1!N$5,tisk!A213,0))</f>
        <v>5057966</v>
      </c>
      <c r="F211" s="36" t="str">
        <f ca="1">IF(B214="","",OFFSET(List1!O$5,tisk!A213,0))</f>
        <v>1/2021</v>
      </c>
      <c r="G211" s="110">
        <f ca="1">IF(B214="","",OFFSET(List1!Q$5,tisk!A213,0))</f>
        <v>500000</v>
      </c>
      <c r="H211" s="112" t="str">
        <f ca="1">IF(B214="","",OFFSET(List1!R$5,tisk!A213,0))</f>
        <v>31.12.2021</v>
      </c>
      <c r="I211" s="111">
        <f ca="1">IF(B214="","",OFFSET(List1!S$5,tisk!A213,0))</f>
        <v>180</v>
      </c>
      <c r="J211" s="111">
        <f ca="1">IF(B214="","",OFFSET(List1!T$5,tisk!A213,0))</f>
        <v>95</v>
      </c>
      <c r="K211" s="111">
        <f ca="1">IF(B214="","",OFFSET(List1!U$5,tisk!A213,0))</f>
        <v>110</v>
      </c>
      <c r="L211" s="111">
        <f ca="1">IF(B214="","",OFFSET(List1!V$5,tisk!A213,0))</f>
        <v>385</v>
      </c>
      <c r="M211" s="110">
        <f ca="1">IF(B214="","",OFFSET(List1!W$5,tisk!A213,0))</f>
        <v>500000</v>
      </c>
      <c r="N211" s="109">
        <v>0</v>
      </c>
      <c r="O211" s="108" t="str">
        <f ca="1">IF(B214="","",OFFSET(List1!X$5,tisk!A213,0))</f>
        <v>INV</v>
      </c>
      <c r="P211" s="108" t="s">
        <v>1271</v>
      </c>
    </row>
    <row r="212" spans="1:16" s="2" customFormat="1" ht="93" customHeight="1" x14ac:dyDescent="0.25">
      <c r="A212" s="39"/>
      <c r="B212" s="111"/>
      <c r="C212" s="3" t="str">
        <f ca="1">IF(B214="","",CONCATENATE("Okres ",OFFSET(List1!G$5,tisk!A213,0),"
","Právní forma","
",OFFSET(List1!H$5,tisk!A213,0),"
","IČO ",OFFSET(List1!I$5,tisk!A213,0),"
 ","B.Ú. ",OFFSET(List1!J$5,tisk!A213,0)))</f>
        <v>Okres Šumperk
Právní forma
Obec, městská část hlavního města Prahy
IČO 00636100
 B.Ú. xxxxxxxx</v>
      </c>
      <c r="D212" s="5" t="str">
        <f ca="1">IF(B214="","",OFFSET(List1!L$5,tisk!A213,0))</f>
        <v>Vybudování chodníků a protipovodňová opatření - dešťová kanalizace obec Chromeč</v>
      </c>
      <c r="E212" s="108"/>
      <c r="F212" s="35"/>
      <c r="G212" s="110"/>
      <c r="H212" s="112"/>
      <c r="I212" s="111"/>
      <c r="J212" s="111"/>
      <c r="K212" s="111"/>
      <c r="L212" s="111"/>
      <c r="M212" s="110"/>
      <c r="N212" s="110"/>
      <c r="O212" s="108"/>
      <c r="P212" s="108"/>
    </row>
    <row r="213" spans="1:16" s="2" customFormat="1" ht="45" x14ac:dyDescent="0.25">
      <c r="A213" s="39">
        <f>ROW()/3-1</f>
        <v>70</v>
      </c>
      <c r="B213" s="111"/>
      <c r="C213" s="3"/>
      <c r="D213" s="5" t="str">
        <f ca="1">IF(B214="","",CONCATENATE("Dotace bude použita na:",OFFSET(List1!M$5,tisk!A213,0)))</f>
        <v>Dotace bude použita na:vybudování chodníků a protipovodňová opatření - dešťová kanalizace obec Chromeč.</v>
      </c>
      <c r="E213" s="108"/>
      <c r="F213" s="36" t="str">
        <f ca="1">IF(B214="","",OFFSET(List1!P$5,tisk!A213,0))</f>
        <v>12/2021</v>
      </c>
      <c r="G213" s="110"/>
      <c r="H213" s="112"/>
      <c r="I213" s="111"/>
      <c r="J213" s="111"/>
      <c r="K213" s="111"/>
      <c r="L213" s="111"/>
      <c r="M213" s="110"/>
      <c r="N213" s="110"/>
      <c r="O213" s="108"/>
      <c r="P213" s="108"/>
    </row>
    <row r="214" spans="1:16" s="2" customFormat="1" ht="60" x14ac:dyDescent="0.25">
      <c r="A214" s="39"/>
      <c r="B214" s="111">
        <v>71</v>
      </c>
      <c r="C214" s="3" t="str">
        <f ca="1">IF(B217="","",CONCATENATE(OFFSET(List1!C$5,tisk!A216,0),"
",OFFSET(List1!D$5,tisk!A216,0),"
",OFFSET(List1!E$5,tisk!A216,0),"
",OFFSET(List1!F$5,tisk!A216,0)))</f>
        <v>Obec Luká
Luká 80
Luká
78324</v>
      </c>
      <c r="D214" s="59" t="str">
        <f ca="1">IF(B217="","",OFFSET(List1!K$5,tisk!A216,0))</f>
        <v>Oprava komunikace k ZŠ a  MŠ Luká</v>
      </c>
      <c r="E214" s="108">
        <f ca="1">IF(B217="","",OFFSET(List1!N$5,tisk!A216,0))</f>
        <v>1432642.26</v>
      </c>
      <c r="F214" s="36" t="str">
        <f ca="1">IF(B217="","",OFFSET(List1!O$5,tisk!A216,0))</f>
        <v>6/2021</v>
      </c>
      <c r="G214" s="110">
        <f ca="1">IF(B217="","",OFFSET(List1!Q$5,tisk!A216,0))</f>
        <v>500000</v>
      </c>
      <c r="H214" s="112" t="str">
        <f ca="1">IF(B217="","",OFFSET(List1!R$5,tisk!A216,0))</f>
        <v>31.12.2021</v>
      </c>
      <c r="I214" s="111">
        <f ca="1">IF(B217="","",OFFSET(List1!S$5,tisk!A216,0))</f>
        <v>140</v>
      </c>
      <c r="J214" s="111">
        <f ca="1">IF(B217="","",OFFSET(List1!T$5,tisk!A216,0))</f>
        <v>120</v>
      </c>
      <c r="K214" s="111">
        <f ca="1">IF(B217="","",OFFSET(List1!U$5,tisk!A216,0))</f>
        <v>125</v>
      </c>
      <c r="L214" s="111">
        <f ca="1">IF(B217="","",OFFSET(List1!V$5,tisk!A216,0))</f>
        <v>385</v>
      </c>
      <c r="M214" s="110">
        <f ca="1">IF(B217="","",OFFSET(List1!W$5,tisk!A216,0))</f>
        <v>500000</v>
      </c>
      <c r="N214" s="110">
        <v>0</v>
      </c>
      <c r="O214" s="108" t="str">
        <f ca="1">IF(B217="","",OFFSET(List1!X$5,tisk!A216,0))</f>
        <v>NEINV</v>
      </c>
      <c r="P214" s="108" t="s">
        <v>1271</v>
      </c>
    </row>
    <row r="215" spans="1:16" s="2" customFormat="1" ht="93.75" customHeight="1" x14ac:dyDescent="0.25">
      <c r="A215" s="39"/>
      <c r="B215" s="111"/>
      <c r="C215" s="3" t="str">
        <f ca="1">IF(B217="","",CONCATENATE("Okres ",OFFSET(List1!G$5,tisk!A216,0),"
","Právní forma","
",OFFSET(List1!H$5,tisk!A216,0),"
","IČO ",OFFSET(List1!I$5,tisk!A216,0),"
 ","B.Ú. ",OFFSET(List1!J$5,tisk!A216,0)))</f>
        <v>Okres Olomouc
Právní forma
Obec, městská část hlavního města Prahy
IČO 00299171
 B.Ú. xxxxxxxx</v>
      </c>
      <c r="D215" s="5" t="str">
        <f ca="1">IF(B217="","",OFFSET(List1!L$5,tisk!A216,0))</f>
        <v>Kompletní oprava místní komunikace včetně parkovací plochy vedoucí k budově Základní a Mateřské školky v Luké, parc.č. 21/2 a 899/27 v k.ú. Luká, obec Luká.</v>
      </c>
      <c r="E215" s="108"/>
      <c r="F215" s="35"/>
      <c r="G215" s="110"/>
      <c r="H215" s="112"/>
      <c r="I215" s="111"/>
      <c r="J215" s="111"/>
      <c r="K215" s="111"/>
      <c r="L215" s="111"/>
      <c r="M215" s="110"/>
      <c r="N215" s="110"/>
      <c r="O215" s="108"/>
      <c r="P215" s="108"/>
    </row>
    <row r="216" spans="1:16" s="2" customFormat="1" ht="60" x14ac:dyDescent="0.25">
      <c r="A216" s="39">
        <f>ROW()/3-1</f>
        <v>71</v>
      </c>
      <c r="B216" s="111"/>
      <c r="C216" s="3"/>
      <c r="D216" s="5" t="str">
        <f ca="1">IF(B217="","",CONCATENATE("Dotace bude použita na:",OFFSET(List1!M$5,tisk!A216,0)))</f>
        <v>Dotace bude použita na:zemní práce, komunikace, trubní vedení, ostatní konstrukce a práce, bourání, přesun sutě, přesun hmot, VRN.</v>
      </c>
      <c r="E216" s="108"/>
      <c r="F216" s="36" t="str">
        <f ca="1">IF(B217="","",OFFSET(List1!P$5,tisk!A216,0))</f>
        <v>8/2021</v>
      </c>
      <c r="G216" s="110"/>
      <c r="H216" s="112"/>
      <c r="I216" s="111"/>
      <c r="J216" s="111"/>
      <c r="K216" s="111"/>
      <c r="L216" s="111"/>
      <c r="M216" s="110"/>
      <c r="N216" s="110"/>
      <c r="O216" s="108"/>
      <c r="P216" s="108"/>
    </row>
    <row r="217" spans="1:16" s="2" customFormat="1" ht="60" x14ac:dyDescent="0.25">
      <c r="A217" s="39"/>
      <c r="B217" s="111">
        <v>72</v>
      </c>
      <c r="C217" s="3" t="str">
        <f ca="1">IF(B220="","",CONCATENATE(OFFSET(List1!C$5,tisk!A219,0),"
",OFFSET(List1!D$5,tisk!A219,0),"
",OFFSET(List1!E$5,tisk!A219,0),"
",OFFSET(List1!F$5,tisk!A219,0)))</f>
        <v>Obec Sudkov
Sudkov 96
Sudkov
78821</v>
      </c>
      <c r="D217" s="59" t="str">
        <f ca="1">IF(B220="","",OFFSET(List1!K$5,tisk!A219,0))</f>
        <v>Rozšíření rozvodů VO v obci Sudkov, SO-02-rozvody VO lokalita "U Moravolenu" - I. etapa</v>
      </c>
      <c r="E217" s="108">
        <f ca="1">IF(B220="","",OFFSET(List1!N$5,tisk!A219,0))</f>
        <v>1500105</v>
      </c>
      <c r="F217" s="36" t="str">
        <f ca="1">IF(B220="","",OFFSET(List1!O$5,tisk!A219,0))</f>
        <v>1/2021</v>
      </c>
      <c r="G217" s="110">
        <f ca="1">IF(B220="","",OFFSET(List1!Q$5,tisk!A219,0))</f>
        <v>500000</v>
      </c>
      <c r="H217" s="112" t="str">
        <f ca="1">IF(B220="","",OFFSET(List1!R$5,tisk!A219,0))</f>
        <v>31.12.2021</v>
      </c>
      <c r="I217" s="111">
        <f ca="1">IF(B220="","",OFFSET(List1!S$5,tisk!A219,0))</f>
        <v>90</v>
      </c>
      <c r="J217" s="111">
        <f ca="1">IF(B220="","",OFFSET(List1!T$5,tisk!A219,0))</f>
        <v>120</v>
      </c>
      <c r="K217" s="111">
        <f ca="1">IF(B220="","",OFFSET(List1!U$5,tisk!A219,0))</f>
        <v>175</v>
      </c>
      <c r="L217" s="111">
        <f ca="1">IF(B220="","",OFFSET(List1!V$5,tisk!A219,0))</f>
        <v>385</v>
      </c>
      <c r="M217" s="110">
        <f ca="1">IF(B220="","",OFFSET(List1!W$5,tisk!A219,0))</f>
        <v>500000</v>
      </c>
      <c r="N217" s="109">
        <v>0</v>
      </c>
      <c r="O217" s="108" t="str">
        <f ca="1">IF(B220="","",OFFSET(List1!X$5,tisk!A219,0))</f>
        <v>INV</v>
      </c>
      <c r="P217" s="108" t="s">
        <v>1271</v>
      </c>
    </row>
    <row r="218" spans="1:16" s="2" customFormat="1" ht="97.5" customHeight="1" x14ac:dyDescent="0.25">
      <c r="A218" s="39"/>
      <c r="B218" s="111"/>
      <c r="C218" s="3" t="str">
        <f ca="1">IF(B220="","",CONCATENATE("Okres ",OFFSET(List1!G$5,tisk!A219,0),"
","Právní forma","
",OFFSET(List1!H$5,tisk!A219,0),"
","IČO ",OFFSET(List1!I$5,tisk!A219,0),"
 ","B.Ú. ",OFFSET(List1!J$5,tisk!A219,0)))</f>
        <v>Okres Šumperk
Právní forma
Obec, městská část hlavního města Prahy
IČO 00303411
 B.Ú. xxxxxxxx</v>
      </c>
      <c r="D218" s="5" t="str">
        <f ca="1">IF(B220="","",OFFSET(List1!L$5,tisk!A219,0))</f>
        <v>Předmětem projektu je rozšíření rozvodů veřejného osvětlení v lokalitě "U Moravolenu za účelem větší bezpečnosti občanů. Realizací projektu dojde k významnému zlepšení kvality života obyvatel obce Sudkov.</v>
      </c>
      <c r="E218" s="108"/>
      <c r="F218" s="35"/>
      <c r="G218" s="110"/>
      <c r="H218" s="112"/>
      <c r="I218" s="111"/>
      <c r="J218" s="111"/>
      <c r="K218" s="111"/>
      <c r="L218" s="111"/>
      <c r="M218" s="110"/>
      <c r="N218" s="110"/>
      <c r="O218" s="108"/>
      <c r="P218" s="108"/>
    </row>
    <row r="219" spans="1:16" s="2" customFormat="1" ht="75" x14ac:dyDescent="0.25">
      <c r="A219" s="39">
        <f>ROW()/3-1</f>
        <v>72</v>
      </c>
      <c r="B219" s="111"/>
      <c r="C219" s="3"/>
      <c r="D219" s="5" t="str">
        <f ca="1">IF(B220="","",CONCATENATE("Dotace bude použita na:",OFFSET(List1!M$5,tisk!A219,0)))</f>
        <v>Dotace bude použita na:výdaje, vynaložené na vybudování rozvodů, stožárů svítidel, jističe a práce související s rozšířením veřejného osvětlení v dané lokalitě.</v>
      </c>
      <c r="E219" s="108"/>
      <c r="F219" s="36" t="str">
        <f ca="1">IF(B220="","",OFFSET(List1!P$5,tisk!A219,0))</f>
        <v>12/2021</v>
      </c>
      <c r="G219" s="110"/>
      <c r="H219" s="112"/>
      <c r="I219" s="111"/>
      <c r="J219" s="111"/>
      <c r="K219" s="111"/>
      <c r="L219" s="111"/>
      <c r="M219" s="110"/>
      <c r="N219" s="110"/>
      <c r="O219" s="108"/>
      <c r="P219" s="108"/>
    </row>
    <row r="220" spans="1:16" s="2" customFormat="1" ht="60" x14ac:dyDescent="0.25">
      <c r="A220" s="39"/>
      <c r="B220" s="111">
        <v>73</v>
      </c>
      <c r="C220" s="3" t="str">
        <f ca="1">IF(B223="","",CONCATENATE(OFFSET(List1!C$5,tisk!A222,0),"
",OFFSET(List1!D$5,tisk!A222,0),"
",OFFSET(List1!E$5,tisk!A222,0),"
",OFFSET(List1!F$5,tisk!A222,0)))</f>
        <v>Obec Jindřichov
Jindřichov 78
Jindřichov
78823</v>
      </c>
      <c r="D220" s="59" t="str">
        <f ca="1">IF(B223="","",OFFSET(List1!K$5,tisk!A222,0))</f>
        <v>Zpevněné plochy u bytových domů - Jindřichov</v>
      </c>
      <c r="E220" s="108">
        <f ca="1">IF(B223="","",OFFSET(List1!N$5,tisk!A222,0))</f>
        <v>1161780</v>
      </c>
      <c r="F220" s="36" t="str">
        <f ca="1">IF(B223="","",OFFSET(List1!O$5,tisk!A222,0))</f>
        <v>1/2021</v>
      </c>
      <c r="G220" s="110">
        <f ca="1">IF(B223="","",OFFSET(List1!Q$5,tisk!A222,0))</f>
        <v>464712</v>
      </c>
      <c r="H220" s="112" t="str">
        <f ca="1">IF(B223="","",OFFSET(List1!R$5,tisk!A222,0))</f>
        <v>31.12.2021</v>
      </c>
      <c r="I220" s="111">
        <f ca="1">IF(B223="","",OFFSET(List1!S$5,tisk!A222,0))</f>
        <v>120</v>
      </c>
      <c r="J220" s="111">
        <f ca="1">IF(B223="","",OFFSET(List1!T$5,tisk!A222,0))</f>
        <v>120</v>
      </c>
      <c r="K220" s="111">
        <f ca="1">IF(B223="","",OFFSET(List1!U$5,tisk!A222,0))</f>
        <v>145</v>
      </c>
      <c r="L220" s="111">
        <f ca="1">IF(B223="","",OFFSET(List1!V$5,tisk!A222,0))</f>
        <v>385</v>
      </c>
      <c r="M220" s="110">
        <f ca="1">IF(B223="","",OFFSET(List1!W$5,tisk!A222,0))</f>
        <v>464712</v>
      </c>
      <c r="N220" s="110">
        <v>0</v>
      </c>
      <c r="O220" s="108" t="str">
        <f ca="1">IF(B223="","",OFFSET(List1!X$5,tisk!A222,0))</f>
        <v>INV</v>
      </c>
      <c r="P220" s="108" t="s">
        <v>1271</v>
      </c>
    </row>
    <row r="221" spans="1:16" s="2" customFormat="1" ht="90.75" customHeight="1" x14ac:dyDescent="0.25">
      <c r="A221" s="39"/>
      <c r="B221" s="111"/>
      <c r="C221" s="3" t="str">
        <f ca="1">IF(B223="","",CONCATENATE("Okres ",OFFSET(List1!G$5,tisk!A222,0),"
","Právní forma","
",OFFSET(List1!H$5,tisk!A222,0),"
","IČO ",OFFSET(List1!I$5,tisk!A222,0),"
 ","B.Ú. ",OFFSET(List1!J$5,tisk!A222,0)))</f>
        <v>Okres Šumperk
Právní forma
Obec, městská část hlavního města Prahy
IČO 00302741
 B.Ú. xxxxxxxx</v>
      </c>
      <c r="D221" s="5" t="str">
        <f ca="1">IF(B223="","",OFFSET(List1!L$5,tisk!A222,0))</f>
        <v>Zpevněné plochy u bytových domů - Jindřichov</v>
      </c>
      <c r="E221" s="108"/>
      <c r="F221" s="35"/>
      <c r="G221" s="110"/>
      <c r="H221" s="112"/>
      <c r="I221" s="111"/>
      <c r="J221" s="111"/>
      <c r="K221" s="111"/>
      <c r="L221" s="111"/>
      <c r="M221" s="110"/>
      <c r="N221" s="110"/>
      <c r="O221" s="108"/>
      <c r="P221" s="108"/>
    </row>
    <row r="222" spans="1:16" s="2" customFormat="1" ht="58.5" customHeight="1" x14ac:dyDescent="0.25">
      <c r="A222" s="39">
        <f>ROW()/3-1</f>
        <v>73</v>
      </c>
      <c r="B222" s="111"/>
      <c r="C222" s="3"/>
      <c r="D222" s="5" t="str">
        <f ca="1">IF(B223="","",CONCATENATE("Dotace bude použita na:",OFFSET(List1!M$5,tisk!A222,0)))</f>
        <v>Dotace bude použita na:stavební práce spojené s akcí "Zpevněné plochy u bytových domů Jindřichov".</v>
      </c>
      <c r="E222" s="108"/>
      <c r="F222" s="36" t="str">
        <f ca="1">IF(B223="","",OFFSET(List1!P$5,tisk!A222,0))</f>
        <v>12/2021</v>
      </c>
      <c r="G222" s="110"/>
      <c r="H222" s="112"/>
      <c r="I222" s="111"/>
      <c r="J222" s="111"/>
      <c r="K222" s="111"/>
      <c r="L222" s="111"/>
      <c r="M222" s="110"/>
      <c r="N222" s="110"/>
      <c r="O222" s="108"/>
      <c r="P222" s="108"/>
    </row>
    <row r="223" spans="1:16" s="2" customFormat="1" ht="60" x14ac:dyDescent="0.25">
      <c r="A223" s="39"/>
      <c r="B223" s="111">
        <v>74</v>
      </c>
      <c r="C223" s="3" t="str">
        <f ca="1">IF(B226="","",CONCATENATE(OFFSET(List1!C$5,tisk!A225,0),"
",OFFSET(List1!D$5,tisk!A225,0),"
",OFFSET(List1!E$5,tisk!A225,0),"
",OFFSET(List1!F$5,tisk!A225,0)))</f>
        <v>Obec Býškovice
Býškovice 71
Býškovice
75353</v>
      </c>
      <c r="D223" s="59" t="str">
        <f ca="1">IF(B226="","",OFFSET(List1!K$5,tisk!A225,0))</f>
        <v>Vybudování chodníku a parkoviště včetně příjezdové cesty</v>
      </c>
      <c r="E223" s="108">
        <f ca="1">IF(B226="","",OFFSET(List1!N$5,tisk!A225,0))</f>
        <v>657392</v>
      </c>
      <c r="F223" s="36" t="str">
        <f ca="1">IF(B226="","",OFFSET(List1!O$5,tisk!A225,0))</f>
        <v>1/2021</v>
      </c>
      <c r="G223" s="110">
        <f ca="1">IF(B226="","",OFFSET(List1!Q$5,tisk!A225,0))</f>
        <v>262956</v>
      </c>
      <c r="H223" s="112" t="str">
        <f ca="1">IF(B226="","",OFFSET(List1!R$5,tisk!A225,0))</f>
        <v>31.12.2021</v>
      </c>
      <c r="I223" s="111">
        <f ca="1">IF(B226="","",OFFSET(List1!S$5,tisk!A225,0))</f>
        <v>130</v>
      </c>
      <c r="J223" s="111">
        <f ca="1">IF(B226="","",OFFSET(List1!T$5,tisk!A225,0))</f>
        <v>125</v>
      </c>
      <c r="K223" s="111">
        <f ca="1">IF(B226="","",OFFSET(List1!U$5,tisk!A225,0))</f>
        <v>125</v>
      </c>
      <c r="L223" s="111">
        <f ca="1">IF(B226="","",OFFSET(List1!V$5,tisk!A225,0))</f>
        <v>380</v>
      </c>
      <c r="M223" s="110">
        <f ca="1">IF(B226="","",OFFSET(List1!W$5,tisk!A225,0))</f>
        <v>262956</v>
      </c>
      <c r="N223" s="109">
        <v>0</v>
      </c>
      <c r="O223" s="108" t="str">
        <f ca="1">IF(B226="","",OFFSET(List1!X$5,tisk!A225,0))</f>
        <v>INV</v>
      </c>
      <c r="P223" s="108" t="s">
        <v>1271</v>
      </c>
    </row>
    <row r="224" spans="1:16" s="2" customFormat="1" ht="96" customHeight="1" x14ac:dyDescent="0.25">
      <c r="A224" s="39"/>
      <c r="B224" s="111"/>
      <c r="C224" s="3" t="str">
        <f ca="1">IF(B226="","",CONCATENATE("Okres ",OFFSET(List1!G$5,tisk!A225,0),"
","Právní forma","
",OFFSET(List1!H$5,tisk!A225,0),"
","IČO ",OFFSET(List1!I$5,tisk!A225,0),"
 ","B.Ú. ",OFFSET(List1!J$5,tisk!A225,0)))</f>
        <v>Okres Přerov
Právní forma
Obec, městská část hlavního města Prahy
IČO 00636134
 B.Ú. xxxxxxxx</v>
      </c>
      <c r="D224" s="5" t="str">
        <f ca="1">IF(B226="","",OFFSET(List1!L$5,tisk!A225,0))</f>
        <v>Cílem předkládané žádosti je vybudování chodníku a parkoviště včetně příjezdové plochy, čímž dojde ke zlepšení kvality života ve venkovských oblastech.</v>
      </c>
      <c r="E224" s="108"/>
      <c r="F224" s="35"/>
      <c r="G224" s="110"/>
      <c r="H224" s="112"/>
      <c r="I224" s="111"/>
      <c r="J224" s="111"/>
      <c r="K224" s="111"/>
      <c r="L224" s="111"/>
      <c r="M224" s="110"/>
      <c r="N224" s="110"/>
      <c r="O224" s="108"/>
      <c r="P224" s="108"/>
    </row>
    <row r="225" spans="1:16" s="2" customFormat="1" ht="75" x14ac:dyDescent="0.25">
      <c r="A225" s="39">
        <f>ROW()/3-1</f>
        <v>74</v>
      </c>
      <c r="B225" s="111"/>
      <c r="C225" s="3"/>
      <c r="D225" s="5" t="str">
        <f ca="1">IF(B226="","",CONCATENATE("Dotace bude použita na:",OFFSET(List1!M$5,tisk!A225,0)))</f>
        <v>Dotace bude použita na:nákup materiálu a stavební práce vyplývající z vybudování chodníku, parkoviště a příjezdové plochy a všech souvisejících uznatelných nákladů.</v>
      </c>
      <c r="E225" s="108"/>
      <c r="F225" s="36" t="str">
        <f ca="1">IF(B226="","",OFFSET(List1!P$5,tisk!A225,0))</f>
        <v>12/2021</v>
      </c>
      <c r="G225" s="110"/>
      <c r="H225" s="112"/>
      <c r="I225" s="111"/>
      <c r="J225" s="111"/>
      <c r="K225" s="111"/>
      <c r="L225" s="111"/>
      <c r="M225" s="110"/>
      <c r="N225" s="110"/>
      <c r="O225" s="108"/>
      <c r="P225" s="108"/>
    </row>
    <row r="226" spans="1:16" s="2" customFormat="1" ht="60" x14ac:dyDescent="0.25">
      <c r="A226" s="39"/>
      <c r="B226" s="111">
        <v>75</v>
      </c>
      <c r="C226" s="3" t="str">
        <f ca="1">IF(B229="","",CONCATENATE(OFFSET(List1!C$5,tisk!A228,0),"
",OFFSET(List1!D$5,tisk!A228,0),"
",OFFSET(List1!E$5,tisk!A228,0),"
",OFFSET(List1!F$5,tisk!A228,0)))</f>
        <v>Obec Řídeč
Řídeč 276
Řídeč
78501</v>
      </c>
      <c r="D226" s="59" t="str">
        <f ca="1">IF(B229="","",OFFSET(List1!K$5,tisk!A228,0))</f>
        <v>Oprava místní komunikace v obci Řídeč - větev 1</v>
      </c>
      <c r="E226" s="108">
        <f ca="1">IF(B229="","",OFFSET(List1!N$5,tisk!A228,0))</f>
        <v>920000</v>
      </c>
      <c r="F226" s="36" t="str">
        <f ca="1">IF(B229="","",OFFSET(List1!O$5,tisk!A228,0))</f>
        <v>7/2021</v>
      </c>
      <c r="G226" s="110">
        <f ca="1">IF(B229="","",OFFSET(List1!Q$5,tisk!A228,0))</f>
        <v>368000</v>
      </c>
      <c r="H226" s="112" t="str">
        <f ca="1">IF(B229="","",OFFSET(List1!R$5,tisk!A228,0))</f>
        <v>31.12.2021</v>
      </c>
      <c r="I226" s="111">
        <f ca="1">IF(B229="","",OFFSET(List1!S$5,tisk!A228,0))</f>
        <v>180</v>
      </c>
      <c r="J226" s="111">
        <f ca="1">IF(B229="","",OFFSET(List1!T$5,tisk!A228,0))</f>
        <v>130</v>
      </c>
      <c r="K226" s="111">
        <f ca="1">IF(B229="","",OFFSET(List1!U$5,tisk!A228,0))</f>
        <v>65</v>
      </c>
      <c r="L226" s="111">
        <f ca="1">IF(B229="","",OFFSET(List1!V$5,tisk!A228,0))</f>
        <v>375</v>
      </c>
      <c r="M226" s="110">
        <f ca="1">IF(B229="","",OFFSET(List1!W$5,tisk!A228,0))</f>
        <v>368000</v>
      </c>
      <c r="N226" s="110">
        <v>0</v>
      </c>
      <c r="O226" s="108" t="str">
        <f ca="1">IF(B229="","",OFFSET(List1!X$5,tisk!A228,0))</f>
        <v>NEINV</v>
      </c>
      <c r="P226" s="108" t="s">
        <v>1271</v>
      </c>
    </row>
    <row r="227" spans="1:16" s="2" customFormat="1" ht="93.75" customHeight="1" x14ac:dyDescent="0.25">
      <c r="A227" s="39"/>
      <c r="B227" s="111"/>
      <c r="C227" s="3" t="str">
        <f ca="1">IF(B229="","",CONCATENATE("Okres ",OFFSET(List1!G$5,tisk!A228,0),"
","Právní forma","
",OFFSET(List1!H$5,tisk!A228,0),"
","IČO ",OFFSET(List1!I$5,tisk!A228,0),"
 ","B.Ú. ",OFFSET(List1!J$5,tisk!A228,0)))</f>
        <v>Okres Olomouc
Právní forma
Obec, městská část hlavního města Prahy
IČO 60799692
 B.Ú. xxxxxxxx</v>
      </c>
      <c r="D227" s="5" t="str">
        <f ca="1">IF(B229="","",OFFSET(List1!L$5,tisk!A228,0))</f>
        <v>Předmětem předkládaného projektu je oprava místní komunikace na parcele č.  565/3 v blízkosti budovy obecního úřadu a místního hostince.</v>
      </c>
      <c r="E227" s="108"/>
      <c r="F227" s="35"/>
      <c r="G227" s="110"/>
      <c r="H227" s="112"/>
      <c r="I227" s="111"/>
      <c r="J227" s="111"/>
      <c r="K227" s="111"/>
      <c r="L227" s="111"/>
      <c r="M227" s="110"/>
      <c r="N227" s="110"/>
      <c r="O227" s="108"/>
      <c r="P227" s="108"/>
    </row>
    <row r="228" spans="1:16" s="2" customFormat="1" ht="72.599999999999994" customHeight="1" x14ac:dyDescent="0.25">
      <c r="A228" s="39">
        <f>ROW()/3-1</f>
        <v>75</v>
      </c>
      <c r="B228" s="111"/>
      <c r="C228" s="3"/>
      <c r="D228" s="5" t="str">
        <f ca="1">IF(B229="","",CONCATENATE("Dotace bude použita na:",OFFSET(List1!M$5,tisk!A228,0)))</f>
        <v>Dotace bude použita na:opravu místní komunikace v obci Řídeč - větev 1.</v>
      </c>
      <c r="E228" s="108"/>
      <c r="F228" s="36" t="str">
        <f ca="1">IF(B229="","",OFFSET(List1!P$5,tisk!A228,0))</f>
        <v>10/2021</v>
      </c>
      <c r="G228" s="110"/>
      <c r="H228" s="112"/>
      <c r="I228" s="111"/>
      <c r="J228" s="111"/>
      <c r="K228" s="111"/>
      <c r="L228" s="111"/>
      <c r="M228" s="110"/>
      <c r="N228" s="110"/>
      <c r="O228" s="108"/>
      <c r="P228" s="108"/>
    </row>
    <row r="229" spans="1:16" s="2" customFormat="1" ht="75" x14ac:dyDescent="0.25">
      <c r="A229" s="39"/>
      <c r="B229" s="111">
        <v>76</v>
      </c>
      <c r="C229" s="3" t="str">
        <f ca="1">IF(B232="","",CONCATENATE(OFFSET(List1!C$5,tisk!A231,0),"
",OFFSET(List1!D$5,tisk!A231,0),"
",OFFSET(List1!E$5,tisk!A231,0),"
",OFFSET(List1!F$5,tisk!A231,0)))</f>
        <v>Obec Pavlovice u Kojetína
Pavlovice u Kojetína 55
Pavlovice u Kojetína
79830</v>
      </c>
      <c r="D229" s="59" t="str">
        <f ca="1">IF(B232="","",OFFSET(List1!K$5,tisk!A231,0))</f>
        <v>Rekonstrukce bývalé budovy Obecního úřadu Pavlovice u Kojetína č.p. 107 na obecní byty</v>
      </c>
      <c r="E229" s="108">
        <f ca="1">IF(B232="","",OFFSET(List1!N$5,tisk!A231,0))</f>
        <v>1250000</v>
      </c>
      <c r="F229" s="36" t="str">
        <f ca="1">IF(B232="","",OFFSET(List1!O$5,tisk!A231,0))</f>
        <v>1/2021</v>
      </c>
      <c r="G229" s="110">
        <f ca="1">IF(B232="","",OFFSET(List1!Q$5,tisk!A231,0))</f>
        <v>500000</v>
      </c>
      <c r="H229" s="112" t="str">
        <f ca="1">IF(B232="","",OFFSET(List1!R$5,tisk!A231,0))</f>
        <v>31.12.2021</v>
      </c>
      <c r="I229" s="111">
        <f ca="1">IF(B232="","",OFFSET(List1!S$5,tisk!A231,0))</f>
        <v>150</v>
      </c>
      <c r="J229" s="111">
        <f ca="1">IF(B232="","",OFFSET(List1!T$5,tisk!A231,0))</f>
        <v>130</v>
      </c>
      <c r="K229" s="111">
        <f ca="1">IF(B232="","",OFFSET(List1!U$5,tisk!A231,0))</f>
        <v>95</v>
      </c>
      <c r="L229" s="111">
        <f ca="1">IF(B232="","",OFFSET(List1!V$5,tisk!A231,0))</f>
        <v>375</v>
      </c>
      <c r="M229" s="110">
        <f ca="1">IF(B232="","",OFFSET(List1!W$5,tisk!A231,0))</f>
        <v>500000</v>
      </c>
      <c r="N229" s="109">
        <v>0</v>
      </c>
      <c r="O229" s="108" t="str">
        <f ca="1">IF(B232="","",OFFSET(List1!X$5,tisk!A231,0))</f>
        <v>INV</v>
      </c>
      <c r="P229" s="108" t="s">
        <v>1273</v>
      </c>
    </row>
    <row r="230" spans="1:16" s="2" customFormat="1" ht="90" x14ac:dyDescent="0.25">
      <c r="A230" s="39"/>
      <c r="B230" s="111"/>
      <c r="C230" s="3" t="str">
        <f ca="1">IF(B232="","",CONCATENATE("Okres ",OFFSET(List1!G$5,tisk!A231,0),"
","Právní forma","
",OFFSET(List1!H$5,tisk!A231,0),"
","IČO ",OFFSET(List1!I$5,tisk!A231,0),"
 ","B.Ú. ",OFFSET(List1!J$5,tisk!A231,0)))</f>
        <v>Okres Prostějov
Právní forma
Obec, městská část hlavního města Prahy
IČO 70891532
 B.Ú. xxxxxxxx</v>
      </c>
      <c r="D230" s="5" t="str">
        <f ca="1">IF(B232="","",OFFSET(List1!L$5,tisk!A231,0))</f>
        <v>Záměrem obce je intenzivní práce na dokončení rekonstrukce dlouhodobě nevyužité budovy ve vlastnictví obce na obecní byty. Nájemní bydlení v Pavlovicích u Kojetína zcela chybí a jeho absence přispívá vylidňování obce.</v>
      </c>
      <c r="E230" s="108"/>
      <c r="F230" s="35"/>
      <c r="G230" s="110"/>
      <c r="H230" s="112"/>
      <c r="I230" s="111"/>
      <c r="J230" s="111"/>
      <c r="K230" s="111"/>
      <c r="L230" s="111"/>
      <c r="M230" s="110"/>
      <c r="N230" s="110"/>
      <c r="O230" s="108"/>
      <c r="P230" s="108"/>
    </row>
    <row r="231" spans="1:16" s="2" customFormat="1" ht="45" x14ac:dyDescent="0.25">
      <c r="A231" s="39">
        <f>ROW()/3-1</f>
        <v>76</v>
      </c>
      <c r="B231" s="111"/>
      <c r="C231" s="3"/>
      <c r="D231" s="5" t="str">
        <f ca="1">IF(B232="","",CONCATENATE("Dotace bude použita na:",OFFSET(List1!M$5,tisk!A231,0)))</f>
        <v>Dotace bude použita na:nákup materiálu a stavební práce spojené s rekonstrukcí budovy a přilehlé pojezdové plochy.</v>
      </c>
      <c r="E231" s="108"/>
      <c r="F231" s="36" t="str">
        <f ca="1">IF(B232="","",OFFSET(List1!P$5,tisk!A231,0))</f>
        <v>12/2021</v>
      </c>
      <c r="G231" s="110"/>
      <c r="H231" s="112"/>
      <c r="I231" s="111"/>
      <c r="J231" s="111"/>
      <c r="K231" s="111"/>
      <c r="L231" s="111"/>
      <c r="M231" s="110"/>
      <c r="N231" s="110"/>
      <c r="O231" s="108"/>
      <c r="P231" s="108"/>
    </row>
    <row r="232" spans="1:16" s="2" customFormat="1" ht="75" customHeight="1" x14ac:dyDescent="0.25">
      <c r="A232" s="39"/>
      <c r="B232" s="111">
        <v>77</v>
      </c>
      <c r="C232" s="3" t="str">
        <f ca="1">IF(B235="","",CONCATENATE(OFFSET(List1!C$5,tisk!A234,0),"
",OFFSET(List1!D$5,tisk!A234,0),"
",OFFSET(List1!E$5,tisk!A234,0),"
",OFFSET(List1!F$5,tisk!A234,0)))</f>
        <v>Obec Prostějovičky
Prostějovičky 67
Prostějovičky
79803</v>
      </c>
      <c r="D232" s="59" t="str">
        <f ca="1">IF(B235="","",OFFSET(List1!K$5,tisk!A234,0))</f>
        <v>Výměna střešní krytiny na budově prodejny smíšeného zboží</v>
      </c>
      <c r="E232" s="108">
        <f ca="1">IF(B235="","",OFFSET(List1!N$5,tisk!A234,0))</f>
        <v>360000</v>
      </c>
      <c r="F232" s="36" t="str">
        <f ca="1">IF(B235="","",OFFSET(List1!O$5,tisk!A234,0))</f>
        <v>1/2021</v>
      </c>
      <c r="G232" s="110">
        <f ca="1">IF(B235="","",OFFSET(List1!Q$5,tisk!A234,0))</f>
        <v>144000</v>
      </c>
      <c r="H232" s="112" t="str">
        <f ca="1">IF(B235="","",OFFSET(List1!R$5,tisk!A234,0))</f>
        <v>31.12.2021</v>
      </c>
      <c r="I232" s="111">
        <f ca="1">IF(B235="","",OFFSET(List1!S$5,tisk!A234,0))</f>
        <v>130</v>
      </c>
      <c r="J232" s="111">
        <f ca="1">IF(B235="","",OFFSET(List1!T$5,tisk!A234,0))</f>
        <v>120</v>
      </c>
      <c r="K232" s="111">
        <f ca="1">IF(B235="","",OFFSET(List1!U$5,tisk!A234,0))</f>
        <v>125</v>
      </c>
      <c r="L232" s="111">
        <f ca="1">IF(B235="","",OFFSET(List1!V$5,tisk!A234,0))</f>
        <v>375</v>
      </c>
      <c r="M232" s="110">
        <f ca="1">IF(B235="","",OFFSET(List1!W$5,tisk!A234,0))</f>
        <v>144000</v>
      </c>
      <c r="N232" s="110">
        <v>0</v>
      </c>
      <c r="O232" s="108" t="str">
        <f ca="1">IF(B235="","",OFFSET(List1!X$5,tisk!A234,0))</f>
        <v>NEINV</v>
      </c>
      <c r="P232" s="108" t="s">
        <v>1271</v>
      </c>
    </row>
    <row r="233" spans="1:16" s="2" customFormat="1" ht="102.75" customHeight="1" x14ac:dyDescent="0.25">
      <c r="A233" s="39"/>
      <c r="B233" s="111"/>
      <c r="C233" s="3" t="str">
        <f ca="1">IF(B235="","",CONCATENATE("Okres ",OFFSET(List1!G$5,tisk!A234,0),"
","Právní forma","
",OFFSET(List1!H$5,tisk!A234,0),"
","IČO ",OFFSET(List1!I$5,tisk!A234,0),"
 ","B.Ú. ",OFFSET(List1!J$5,tisk!A234,0)))</f>
        <v>Okres Prostějov
Právní forma
Obec, městská část hlavního města Prahy
IČO 00288667
 B.Ú. xxxxxxxx</v>
      </c>
      <c r="D233" s="5" t="str">
        <f ca="1">IF(B235="","",OFFSET(List1!L$5,tisk!A234,0))</f>
        <v>Projekt řeší výměnu střešní krytiny na budově prodejny smíšeného zboží.</v>
      </c>
      <c r="E233" s="108"/>
      <c r="F233" s="35"/>
      <c r="G233" s="110"/>
      <c r="H233" s="112"/>
      <c r="I233" s="111"/>
      <c r="J233" s="111"/>
      <c r="K233" s="111"/>
      <c r="L233" s="111"/>
      <c r="M233" s="110"/>
      <c r="N233" s="110"/>
      <c r="O233" s="108"/>
      <c r="P233" s="108"/>
    </row>
    <row r="234" spans="1:16" s="2" customFormat="1" ht="45" x14ac:dyDescent="0.25">
      <c r="A234" s="39">
        <f>ROW()/3-1</f>
        <v>77</v>
      </c>
      <c r="B234" s="111"/>
      <c r="C234" s="3"/>
      <c r="D234" s="5" t="str">
        <f ca="1">IF(B235="","",CONCATENATE("Dotace bude použita na:",OFFSET(List1!M$5,tisk!A234,0)))</f>
        <v>Dotace bude použita na:výměnu původní, staré krytiny na střeše budovy smíšeného zboží Prostějovičky.</v>
      </c>
      <c r="E234" s="108"/>
      <c r="F234" s="36" t="str">
        <f ca="1">IF(B235="","",OFFSET(List1!P$5,tisk!A234,0))</f>
        <v>12/2021</v>
      </c>
      <c r="G234" s="110"/>
      <c r="H234" s="112"/>
      <c r="I234" s="111"/>
      <c r="J234" s="111"/>
      <c r="K234" s="111"/>
      <c r="L234" s="111"/>
      <c r="M234" s="110"/>
      <c r="N234" s="110"/>
      <c r="O234" s="108"/>
      <c r="P234" s="108"/>
    </row>
    <row r="235" spans="1:16" s="2" customFormat="1" ht="60" x14ac:dyDescent="0.25">
      <c r="A235" s="39"/>
      <c r="B235" s="111">
        <v>78</v>
      </c>
      <c r="C235" s="3" t="str">
        <f ca="1">IF(B238="","",CONCATENATE(OFFSET(List1!C$5,tisk!A237,0),"
",OFFSET(List1!D$5,tisk!A237,0),"
",OFFSET(List1!E$5,tisk!A237,0),"
",OFFSET(List1!F$5,tisk!A237,0)))</f>
        <v>Obec Malé Hradisko
Malé Hradisko 60
Malé Hradisko
79849</v>
      </c>
      <c r="D235" s="59" t="str">
        <f ca="1">IF(B238="","",OFFSET(List1!K$5,tisk!A237,0))</f>
        <v>Oprava části místní komunikace Malé Hradisko ke Šlepru</v>
      </c>
      <c r="E235" s="108">
        <f ca="1">IF(B238="","",OFFSET(List1!N$5,tisk!A237,0))</f>
        <v>920000</v>
      </c>
      <c r="F235" s="36" t="str">
        <f ca="1">IF(B238="","",OFFSET(List1!O$5,tisk!A237,0))</f>
        <v>1/2021</v>
      </c>
      <c r="G235" s="110">
        <f ca="1">IF(B238="","",OFFSET(List1!Q$5,tisk!A237,0))</f>
        <v>368000</v>
      </c>
      <c r="H235" s="112" t="str">
        <f ca="1">IF(B238="","",OFFSET(List1!R$5,tisk!A237,0))</f>
        <v>31.12.2021</v>
      </c>
      <c r="I235" s="111">
        <f ca="1">IF(B238="","",OFFSET(List1!S$5,tisk!A237,0))</f>
        <v>130</v>
      </c>
      <c r="J235" s="111">
        <f ca="1">IF(B238="","",OFFSET(List1!T$5,tisk!A237,0))</f>
        <v>130</v>
      </c>
      <c r="K235" s="111">
        <f ca="1">IF(B238="","",OFFSET(List1!U$5,tisk!A237,0))</f>
        <v>115</v>
      </c>
      <c r="L235" s="111">
        <f ca="1">IF(B238="","",OFFSET(List1!V$5,tisk!A237,0))</f>
        <v>375</v>
      </c>
      <c r="M235" s="110">
        <f ca="1">IF(B238="","",OFFSET(List1!W$5,tisk!A237,0))</f>
        <v>368000</v>
      </c>
      <c r="N235" s="109">
        <v>0</v>
      </c>
      <c r="O235" s="108" t="str">
        <f ca="1">IF(B238="","",OFFSET(List1!X$5,tisk!A237,0))</f>
        <v>NEINV</v>
      </c>
      <c r="P235" s="108" t="s">
        <v>1271</v>
      </c>
    </row>
    <row r="236" spans="1:16" s="2" customFormat="1" ht="93" customHeight="1" x14ac:dyDescent="0.25">
      <c r="A236" s="39"/>
      <c r="B236" s="111"/>
      <c r="C236" s="3" t="str">
        <f ca="1">IF(B238="","",CONCATENATE("Okres ",OFFSET(List1!G$5,tisk!A237,0),"
","Právní forma","
",OFFSET(List1!H$5,tisk!A237,0),"
","IČO ",OFFSET(List1!I$5,tisk!A237,0),"
 ","B.Ú. ",OFFSET(List1!J$5,tisk!A237,0)))</f>
        <v>Okres Prostějov
Právní forma
Obec, městská část hlavního města Prahy
IČO 00288454
 B.Ú. xxxxxxxx</v>
      </c>
      <c r="D236" s="5" t="str">
        <f ca="1">IF(B238="","",OFFSET(List1!L$5,tisk!A237,0))</f>
        <v>Oprava části místní komunikace v obci Malé Hradisko ke Šlepru. Morálně a fyzicky časem znehodnocená. Délka 312 m. Součástí naučné stezky na Keltské oppidum Staré Hradisko.</v>
      </c>
      <c r="E236" s="108"/>
      <c r="F236" s="35"/>
      <c r="G236" s="110"/>
      <c r="H236" s="112"/>
      <c r="I236" s="111"/>
      <c r="J236" s="111"/>
      <c r="K236" s="111"/>
      <c r="L236" s="111"/>
      <c r="M236" s="110"/>
      <c r="N236" s="110"/>
      <c r="O236" s="108"/>
      <c r="P236" s="108"/>
    </row>
    <row r="237" spans="1:16" s="2" customFormat="1" ht="45" x14ac:dyDescent="0.25">
      <c r="A237" s="39">
        <f>ROW()/3-1</f>
        <v>78</v>
      </c>
      <c r="B237" s="111"/>
      <c r="C237" s="3"/>
      <c r="D237" s="5" t="str">
        <f ca="1">IF(B238="","",CONCATENATE("Dotace bude použita na:",OFFSET(List1!M$5,tisk!A237,0)))</f>
        <v>Dotace bude použita na:opravu části místní komunikace Malé Hradisko ke Šlepru.</v>
      </c>
      <c r="E237" s="108"/>
      <c r="F237" s="36" t="str">
        <f ca="1">IF(B238="","",OFFSET(List1!P$5,tisk!A237,0))</f>
        <v>12/2021</v>
      </c>
      <c r="G237" s="110"/>
      <c r="H237" s="112"/>
      <c r="I237" s="111"/>
      <c r="J237" s="111"/>
      <c r="K237" s="111"/>
      <c r="L237" s="111"/>
      <c r="M237" s="110"/>
      <c r="N237" s="110"/>
      <c r="O237" s="108"/>
      <c r="P237" s="108"/>
    </row>
    <row r="238" spans="1:16" s="2" customFormat="1" ht="60" x14ac:dyDescent="0.25">
      <c r="A238" s="39"/>
      <c r="B238" s="111">
        <v>79</v>
      </c>
      <c r="C238" s="3" t="str">
        <f ca="1">IF(B241="","",CONCATENATE(OFFSET(List1!C$5,tisk!A240,0),"
",OFFSET(List1!D$5,tisk!A240,0),"
",OFFSET(List1!E$5,tisk!A240,0),"
",OFFSET(List1!F$5,tisk!A240,0)))</f>
        <v>Obec Vrchoslavice
Vrchoslavice 100
Vrchoslavice
79827</v>
      </c>
      <c r="D238" s="59" t="str">
        <f ca="1">IF(B241="","",OFFSET(List1!K$5,tisk!A240,0))</f>
        <v>Rekonstrukce místní komunikace „Humna“, v obci Vrchoslavice</v>
      </c>
      <c r="E238" s="108">
        <f ca="1">IF(B241="","",OFFSET(List1!N$5,tisk!A240,0))</f>
        <v>5966851</v>
      </c>
      <c r="F238" s="36" t="str">
        <f ca="1">IF(B241="","",OFFSET(List1!O$5,tisk!A240,0))</f>
        <v>1/2021</v>
      </c>
      <c r="G238" s="110">
        <f ca="1">IF(B241="","",OFFSET(List1!Q$5,tisk!A240,0))</f>
        <v>500000</v>
      </c>
      <c r="H238" s="112" t="str">
        <f ca="1">IF(B241="","",OFFSET(List1!R$5,tisk!A240,0))</f>
        <v>31.12.2021</v>
      </c>
      <c r="I238" s="111">
        <f ca="1">IF(B241="","",OFFSET(List1!S$5,tisk!A240,0))</f>
        <v>110</v>
      </c>
      <c r="J238" s="111">
        <f ca="1">IF(B241="","",OFFSET(List1!T$5,tisk!A240,0))</f>
        <v>140</v>
      </c>
      <c r="K238" s="111">
        <f ca="1">IF(B241="","",OFFSET(List1!U$5,tisk!A240,0))</f>
        <v>125</v>
      </c>
      <c r="L238" s="111">
        <f ca="1">IF(B241="","",OFFSET(List1!V$5,tisk!A240,0))</f>
        <v>375</v>
      </c>
      <c r="M238" s="110">
        <f ca="1">IF(B241="","",OFFSET(List1!W$5,tisk!A240,0))</f>
        <v>500000</v>
      </c>
      <c r="N238" s="110">
        <v>0</v>
      </c>
      <c r="O238" s="108" t="str">
        <f ca="1">IF(B241="","",OFFSET(List1!X$5,tisk!A240,0))</f>
        <v>INV</v>
      </c>
      <c r="P238" s="108" t="s">
        <v>1271</v>
      </c>
    </row>
    <row r="239" spans="1:16" s="2" customFormat="1" ht="111.75" customHeight="1" x14ac:dyDescent="0.25">
      <c r="A239" s="39"/>
      <c r="B239" s="111"/>
      <c r="C239" s="3" t="str">
        <f ca="1">IF(B241="","",CONCATENATE("Okres ",OFFSET(List1!G$5,tisk!A240,0),"
","Právní forma","
",OFFSET(List1!H$5,tisk!A240,0),"
","IČO ",OFFSET(List1!I$5,tisk!A240,0),"
 ","B.Ú. ",OFFSET(List1!J$5,tisk!A240,0)))</f>
        <v>Okres Prostějov
Právní forma
Obec, městská část hlavního města Prahy
IČO 00288942
 B.Ú. xxxxxxxx</v>
      </c>
      <c r="D239" s="5" t="str">
        <f ca="1">IF(B241="","",OFFSET(List1!L$5,tisk!A240,0))</f>
        <v>Jde o komplexní rekonstrukci ulice „Humna, která se týká kompletní výměny MK, doplnění chodníku, VO a komplexní úprava této ulice. Na MK má obec žádost o dotaci na MMR. Dotace z POV je na nový chodník, VO, výškové uspořádání uličního prostoru.</v>
      </c>
      <c r="E239" s="108"/>
      <c r="F239" s="35"/>
      <c r="G239" s="110"/>
      <c r="H239" s="112"/>
      <c r="I239" s="111"/>
      <c r="J239" s="111"/>
      <c r="K239" s="111"/>
      <c r="L239" s="111"/>
      <c r="M239" s="110"/>
      <c r="N239" s="110"/>
      <c r="O239" s="108"/>
      <c r="P239" s="108"/>
    </row>
    <row r="240" spans="1:16" s="2" customFormat="1" ht="80.25" customHeight="1" x14ac:dyDescent="0.25">
      <c r="A240" s="39">
        <f>ROW()/3-1</f>
        <v>79</v>
      </c>
      <c r="B240" s="111"/>
      <c r="C240" s="3"/>
      <c r="D240" s="5" t="str">
        <f ca="1">IF(B241="","",CONCATENATE("Dotace bude použita na:",OFFSET(List1!M$5,tisk!A240,0)))</f>
        <v>Dotace bude použita na:nový chodník vedle rekonstruované místní komunikace, nové VO, výškové uspořádání uličního prostoru, napojení a úprava terénu na nový chodník.</v>
      </c>
      <c r="E240" s="108"/>
      <c r="F240" s="36" t="str">
        <f ca="1">IF(B241="","",OFFSET(List1!P$5,tisk!A240,0))</f>
        <v>12/2021</v>
      </c>
      <c r="G240" s="110"/>
      <c r="H240" s="112"/>
      <c r="I240" s="111"/>
      <c r="J240" s="111"/>
      <c r="K240" s="111"/>
      <c r="L240" s="111"/>
      <c r="M240" s="110"/>
      <c r="N240" s="110"/>
      <c r="O240" s="108"/>
      <c r="P240" s="108"/>
    </row>
    <row r="241" spans="1:16" s="2" customFormat="1" ht="75" customHeight="1" x14ac:dyDescent="0.25">
      <c r="A241" s="39"/>
      <c r="B241" s="111">
        <v>80</v>
      </c>
      <c r="C241" s="3" t="str">
        <f ca="1">IF(B244="","",CONCATENATE(OFFSET(List1!C$5,tisk!A243,0),"
",OFFSET(List1!D$5,tisk!A243,0),"
",OFFSET(List1!E$5,tisk!A243,0),"
",OFFSET(List1!F$5,tisk!A243,0)))</f>
        <v>Obec Skorošice
Skorošice 93
Skorošice
79065</v>
      </c>
      <c r="D241" s="59" t="str">
        <f ca="1">IF(B244="","",OFFSET(List1!K$5,tisk!A243,0))</f>
        <v>Stavební úpravy parkoviště v obci Skorošice</v>
      </c>
      <c r="E241" s="108">
        <f ca="1">IF(B244="","",OFFSET(List1!N$5,tisk!A243,0))</f>
        <v>992894.76</v>
      </c>
      <c r="F241" s="36" t="str">
        <f ca="1">IF(B244="","",OFFSET(List1!O$5,tisk!A243,0))</f>
        <v>1/2021</v>
      </c>
      <c r="G241" s="110">
        <f ca="1">IF(B244="","",OFFSET(List1!Q$5,tisk!A243,0))</f>
        <v>395000</v>
      </c>
      <c r="H241" s="112" t="str">
        <f ca="1">IF(B244="","",OFFSET(List1!R$5,tisk!A243,0))</f>
        <v>31.12.2021</v>
      </c>
      <c r="I241" s="111">
        <f ca="1">IF(B244="","",OFFSET(List1!S$5,tisk!A243,0))</f>
        <v>140</v>
      </c>
      <c r="J241" s="111">
        <f ca="1">IF(B244="","",OFFSET(List1!T$5,tisk!A243,0))</f>
        <v>120</v>
      </c>
      <c r="K241" s="111">
        <f ca="1">IF(B244="","",OFFSET(List1!U$5,tisk!A243,0))</f>
        <v>115</v>
      </c>
      <c r="L241" s="111">
        <f ca="1">IF(B244="","",OFFSET(List1!V$5,tisk!A243,0))</f>
        <v>375</v>
      </c>
      <c r="M241" s="110">
        <f ca="1">IF(B244="","",OFFSET(List1!W$5,tisk!A243,0))</f>
        <v>395000</v>
      </c>
      <c r="N241" s="109">
        <v>0</v>
      </c>
      <c r="O241" s="108" t="str">
        <f ca="1">IF(B244="","",OFFSET(List1!X$5,tisk!A243,0))</f>
        <v>INV</v>
      </c>
      <c r="P241" s="108" t="s">
        <v>1271</v>
      </c>
    </row>
    <row r="242" spans="1:16" s="2" customFormat="1" ht="105" x14ac:dyDescent="0.25">
      <c r="A242" s="39"/>
      <c r="B242" s="111"/>
      <c r="C242" s="3" t="str">
        <f ca="1">IF(B244="","",CONCATENATE("Okres ",OFFSET(List1!G$5,tisk!A243,0),"
","Právní forma","
",OFFSET(List1!H$5,tisk!A243,0),"
","IČO ",OFFSET(List1!I$5,tisk!A243,0),"
 ","B.Ú. ",OFFSET(List1!J$5,tisk!A243,0)))</f>
        <v>Okres Jeseník
Právní forma
Obec, městská část hlavního města Prahy
IČO 00635863
 B.Ú. xxxxxxxx</v>
      </c>
      <c r="D242" s="5" t="str">
        <f ca="1">IF(B244="","",OFFSET(List1!L$5,tisk!A243,0))</f>
        <v>Projekt Stavební úpravy parkoviště v obci Skorošice je zaměřen na vybudování parkoviště a obslužného chodníku v bezprostřední blízkosti Obecního úřadu Skorošice za účelem zvýšení kvality života obyvatel obce a zlepšit atraktivitu obecního prostoru.</v>
      </c>
      <c r="E242" s="108"/>
      <c r="F242" s="35"/>
      <c r="G242" s="110"/>
      <c r="H242" s="112"/>
      <c r="I242" s="111"/>
      <c r="J242" s="111"/>
      <c r="K242" s="111"/>
      <c r="L242" s="111"/>
      <c r="M242" s="110"/>
      <c r="N242" s="110"/>
      <c r="O242" s="108"/>
      <c r="P242" s="108"/>
    </row>
    <row r="243" spans="1:16" s="2" customFormat="1" ht="30" x14ac:dyDescent="0.25">
      <c r="A243" s="39">
        <f>ROW()/3-1</f>
        <v>80</v>
      </c>
      <c r="B243" s="111"/>
      <c r="C243" s="3"/>
      <c r="D243" s="5" t="str">
        <f ca="1">IF(B244="","",CONCATENATE("Dotace bude použita na:",OFFSET(List1!M$5,tisk!A243,0)))</f>
        <v>Dotace bude použita na:stavební úpravy parkoviště v obci Skorošice.</v>
      </c>
      <c r="E243" s="108"/>
      <c r="F243" s="36" t="str">
        <f ca="1">IF(B244="","",OFFSET(List1!P$5,tisk!A243,0))</f>
        <v>12/2021</v>
      </c>
      <c r="G243" s="110"/>
      <c r="H243" s="112"/>
      <c r="I243" s="111"/>
      <c r="J243" s="111"/>
      <c r="K243" s="111"/>
      <c r="L243" s="111"/>
      <c r="M243" s="110"/>
      <c r="N243" s="110"/>
      <c r="O243" s="108"/>
      <c r="P243" s="108"/>
    </row>
    <row r="244" spans="1:16" s="2" customFormat="1" ht="60" x14ac:dyDescent="0.25">
      <c r="A244" s="39"/>
      <c r="B244" s="111">
        <v>81</v>
      </c>
      <c r="C244" s="3" t="str">
        <f ca="1">IF(B247="","",CONCATENATE(OFFSET(List1!C$5,tisk!A246,0),"
",OFFSET(List1!D$5,tisk!A246,0),"
",OFFSET(List1!E$5,tisk!A246,0),"
",OFFSET(List1!F$5,tisk!A246,0)))</f>
        <v>Obec Určice
Určice 81
Určice
79804</v>
      </c>
      <c r="D244" s="59" t="str">
        <f ca="1">IF(B247="","",OFFSET(List1!K$5,tisk!A246,0))</f>
        <v>Rekonstrukce veřejného osvětlení - místní část Dubské</v>
      </c>
      <c r="E244" s="108">
        <f ca="1">IF(B247="","",OFFSET(List1!N$5,tisk!A246,0))</f>
        <v>2500000</v>
      </c>
      <c r="F244" s="36" t="str">
        <f ca="1">IF(B247="","",OFFSET(List1!O$5,tisk!A246,0))</f>
        <v>1/2021</v>
      </c>
      <c r="G244" s="110">
        <f ca="1">IF(B247="","",OFFSET(List1!Q$5,tisk!A246,0))</f>
        <v>500000</v>
      </c>
      <c r="H244" s="112" t="str">
        <f ca="1">IF(B247="","",OFFSET(List1!R$5,tisk!A246,0))</f>
        <v>31.12.2021</v>
      </c>
      <c r="I244" s="111">
        <f ca="1">IF(B247="","",OFFSET(List1!S$5,tisk!A246,0))</f>
        <v>100</v>
      </c>
      <c r="J244" s="111">
        <f ca="1">IF(B247="","",OFFSET(List1!T$5,tisk!A246,0))</f>
        <v>150</v>
      </c>
      <c r="K244" s="111">
        <f ca="1">IF(B247="","",OFFSET(List1!U$5,tisk!A246,0))</f>
        <v>125</v>
      </c>
      <c r="L244" s="111">
        <f ca="1">IF(B247="","",OFFSET(List1!V$5,tisk!A246,0))</f>
        <v>375</v>
      </c>
      <c r="M244" s="110">
        <f ca="1">IF(B247="","",OFFSET(List1!W$5,tisk!A246,0))</f>
        <v>500000</v>
      </c>
      <c r="N244" s="110">
        <v>0</v>
      </c>
      <c r="O244" s="108" t="str">
        <f ca="1">IF(B247="","",OFFSET(List1!X$5,tisk!A246,0))</f>
        <v>INV</v>
      </c>
      <c r="P244" s="108" t="s">
        <v>1271</v>
      </c>
    </row>
    <row r="245" spans="1:16" s="2" customFormat="1" ht="90" x14ac:dyDescent="0.25">
      <c r="A245" s="39"/>
      <c r="B245" s="111"/>
      <c r="C245" s="3" t="str">
        <f ca="1">IF(B247="","",CONCATENATE("Okres ",OFFSET(List1!G$5,tisk!A246,0),"
","Právní forma","
",OFFSET(List1!H$5,tisk!A246,0),"
","IČO ",OFFSET(List1!I$5,tisk!A246,0),"
 ","B.Ú. ",OFFSET(List1!J$5,tisk!A246,0)))</f>
        <v>Okres Prostějov
Právní forma
Obec, městská část hlavního města Prahy
IČO 00288870
 B.Ú. xxxxxxxx</v>
      </c>
      <c r="D245" s="5" t="str">
        <f ca="1">IF(B247="","",OFFSET(List1!L$5,tisk!A246,0))</f>
        <v>Předmětem stavby je rekonstrukce veřejného osvětlení v části obce Určice (místní část Dubské) v lokalitě obnovy distribuční sítě NN E.ON a v místě plánované výstavby/rekonstrukce krajské komunikace a přilehlých ploch.</v>
      </c>
      <c r="E245" s="108"/>
      <c r="F245" s="35"/>
      <c r="G245" s="110"/>
      <c r="H245" s="112"/>
      <c r="I245" s="111"/>
      <c r="J245" s="111"/>
      <c r="K245" s="111"/>
      <c r="L245" s="111"/>
      <c r="M245" s="110"/>
      <c r="N245" s="110"/>
      <c r="O245" s="108"/>
      <c r="P245" s="108"/>
    </row>
    <row r="246" spans="1:16" s="2" customFormat="1" ht="60" x14ac:dyDescent="0.25">
      <c r="A246" s="39">
        <f>ROW()/3-1</f>
        <v>81</v>
      </c>
      <c r="B246" s="111"/>
      <c r="C246" s="3"/>
      <c r="D246" s="5" t="str">
        <f ca="1">IF(B247="","",CONCATENATE("Dotace bude použita na:",OFFSET(List1!M$5,tisk!A246,0)))</f>
        <v>Dotace bude použita na:částečnou úhradu uznatelných výdajů na akci " Rekonstrukce veřejného osvětlení -  místní část Dubské".</v>
      </c>
      <c r="E246" s="108"/>
      <c r="F246" s="36" t="str">
        <f ca="1">IF(B247="","",OFFSET(List1!P$5,tisk!A246,0))</f>
        <v>12/2021</v>
      </c>
      <c r="G246" s="110"/>
      <c r="H246" s="112"/>
      <c r="I246" s="111"/>
      <c r="J246" s="111"/>
      <c r="K246" s="111"/>
      <c r="L246" s="111"/>
      <c r="M246" s="110"/>
      <c r="N246" s="110"/>
      <c r="O246" s="108"/>
      <c r="P246" s="108"/>
    </row>
    <row r="247" spans="1:16" s="2" customFormat="1" ht="60" x14ac:dyDescent="0.25">
      <c r="A247" s="39"/>
      <c r="B247" s="111">
        <v>82</v>
      </c>
      <c r="C247" s="3" t="str">
        <f ca="1">IF(B250="","",CONCATENATE(OFFSET(List1!C$5,tisk!A249,0),"
",OFFSET(List1!D$5,tisk!A249,0),"
",OFFSET(List1!E$5,tisk!A249,0),"
",OFFSET(List1!F$5,tisk!A249,0)))</f>
        <v>Obec Senička
Senička 32
Senička
78345</v>
      </c>
      <c r="D247" s="59" t="str">
        <f ca="1">IF(B250="","",OFFSET(List1!K$5,tisk!A249,0))</f>
        <v>Rekonstrukce veřejného osvětlení v Obci Senička</v>
      </c>
      <c r="E247" s="108">
        <f ca="1">IF(B250="","",OFFSET(List1!N$5,tisk!A249,0))</f>
        <v>580100</v>
      </c>
      <c r="F247" s="36" t="str">
        <f ca="1">IF(B250="","",OFFSET(List1!O$5,tisk!A249,0))</f>
        <v>1/2021</v>
      </c>
      <c r="G247" s="110">
        <f ca="1">IF(B250="","",OFFSET(List1!Q$5,tisk!A249,0))</f>
        <v>232040</v>
      </c>
      <c r="H247" s="112" t="str">
        <f ca="1">IF(B250="","",OFFSET(List1!R$5,tisk!A249,0))</f>
        <v>31.12.2021</v>
      </c>
      <c r="I247" s="111">
        <f ca="1">IF(B250="","",OFFSET(List1!S$5,tisk!A249,0))</f>
        <v>110</v>
      </c>
      <c r="J247" s="111">
        <f ca="1">IF(B250="","",OFFSET(List1!T$5,tisk!A249,0))</f>
        <v>120</v>
      </c>
      <c r="K247" s="111">
        <f ca="1">IF(B250="","",OFFSET(List1!U$5,tisk!A249,0))</f>
        <v>140</v>
      </c>
      <c r="L247" s="111">
        <f ca="1">IF(B250="","",OFFSET(List1!V$5,tisk!A249,0))</f>
        <v>370</v>
      </c>
      <c r="M247" s="110">
        <f ca="1">IF(B250="","",OFFSET(List1!W$5,tisk!A249,0))</f>
        <v>232040</v>
      </c>
      <c r="N247" s="109">
        <v>0</v>
      </c>
      <c r="O247" s="108" t="str">
        <f ca="1">IF(B250="","",OFFSET(List1!X$5,tisk!A249,0))</f>
        <v>INV</v>
      </c>
      <c r="P247" s="108" t="s">
        <v>1271</v>
      </c>
    </row>
    <row r="248" spans="1:16" s="2" customFormat="1" ht="90" x14ac:dyDescent="0.25">
      <c r="A248" s="39"/>
      <c r="B248" s="111"/>
      <c r="C248" s="3" t="str">
        <f ca="1">IF(B250="","",CONCATENATE("Okres ",OFFSET(List1!G$5,tisk!A249,0),"
","Právní forma","
",OFFSET(List1!H$5,tisk!A249,0),"
","IČO ",OFFSET(List1!I$5,tisk!A249,0),"
 ","B.Ú. ",OFFSET(List1!J$5,tisk!A249,0)))</f>
        <v>Okres Olomouc
Právní forma
Obec, městská část hlavního města Prahy
IČO 00635324
 B.Ú. xxxxxxxx</v>
      </c>
      <c r="D248" s="5" t="str">
        <f ca="1">IF(B250="","",OFFSET(List1!L$5,tisk!A249,0))</f>
        <v>Předmětem žádosti je modernizace veřejného osvětlení v Obci Senička, včetně doplnění chybějícího sloupu VO a oprav kabelových poruch.</v>
      </c>
      <c r="E248" s="108"/>
      <c r="F248" s="35"/>
      <c r="G248" s="110"/>
      <c r="H248" s="112"/>
      <c r="I248" s="111"/>
      <c r="J248" s="111"/>
      <c r="K248" s="111"/>
      <c r="L248" s="111"/>
      <c r="M248" s="110"/>
      <c r="N248" s="110"/>
      <c r="O248" s="108"/>
      <c r="P248" s="108"/>
    </row>
    <row r="249" spans="1:16" s="2" customFormat="1" ht="72.75" customHeight="1" x14ac:dyDescent="0.25">
      <c r="A249" s="39">
        <f>ROW()/3-1</f>
        <v>82</v>
      </c>
      <c r="B249" s="111"/>
      <c r="C249" s="3"/>
      <c r="D249" s="5" t="str">
        <f ca="1">IF(B250="","",CONCATENATE("Dotace bude použita na:",OFFSET(List1!M$5,tisk!A249,0)))</f>
        <v>Dotace bude použita na:rekonstrukci veřejného osvětlení, výměnu svítidel, doplnění sloupu veřejného osvětlení včetně svítidla a opravu kabelových poruch.</v>
      </c>
      <c r="E249" s="108"/>
      <c r="F249" s="36" t="str">
        <f ca="1">IF(B250="","",OFFSET(List1!P$5,tisk!A249,0))</f>
        <v>12/2021</v>
      </c>
      <c r="G249" s="110"/>
      <c r="H249" s="112"/>
      <c r="I249" s="111"/>
      <c r="J249" s="111"/>
      <c r="K249" s="111"/>
      <c r="L249" s="111"/>
      <c r="M249" s="110"/>
      <c r="N249" s="110"/>
      <c r="O249" s="108"/>
      <c r="P249" s="108"/>
    </row>
    <row r="250" spans="1:16" s="2" customFormat="1" ht="60" x14ac:dyDescent="0.25">
      <c r="A250" s="39"/>
      <c r="B250" s="111">
        <v>83</v>
      </c>
      <c r="C250" s="3" t="str">
        <f ca="1">IF(B253="","",CONCATENATE(OFFSET(List1!C$5,tisk!A252,0),"
",OFFSET(List1!D$5,tisk!A252,0),"
",OFFSET(List1!E$5,tisk!A252,0),"
",OFFSET(List1!F$5,tisk!A252,0)))</f>
        <v>Obec Babice
Babice 65
Babice
78501</v>
      </c>
      <c r="D250" s="59" t="str">
        <f ca="1">IF(B253="","",OFFSET(List1!K$5,tisk!A252,0))</f>
        <v>Nové sociální zázemí ve sportovním a kulturním areálu obce Babice</v>
      </c>
      <c r="E250" s="108">
        <f ca="1">IF(B253="","",OFFSET(List1!N$5,tisk!A252,0))</f>
        <v>3086750</v>
      </c>
      <c r="F250" s="36" t="str">
        <f ca="1">IF(B253="","",OFFSET(List1!O$5,tisk!A252,0))</f>
        <v>1/2021</v>
      </c>
      <c r="G250" s="110">
        <f ca="1">IF(B253="","",OFFSET(List1!Q$5,tisk!A252,0))</f>
        <v>500000</v>
      </c>
      <c r="H250" s="112" t="str">
        <f ca="1">IF(B253="","",OFFSET(List1!R$5,tisk!A252,0))</f>
        <v>31.12.2021</v>
      </c>
      <c r="I250" s="111">
        <f ca="1">IF(B253="","",OFFSET(List1!S$5,tisk!A252,0))</f>
        <v>160</v>
      </c>
      <c r="J250" s="111">
        <f ca="1">IF(B253="","",OFFSET(List1!T$5,tisk!A252,0))</f>
        <v>130</v>
      </c>
      <c r="K250" s="111">
        <f ca="1">IF(B253="","",OFFSET(List1!U$5,tisk!A252,0))</f>
        <v>80</v>
      </c>
      <c r="L250" s="111">
        <f ca="1">IF(B253="","",OFFSET(List1!V$5,tisk!A252,0))</f>
        <v>370</v>
      </c>
      <c r="M250" s="110">
        <f ca="1">IF(B253="","",OFFSET(List1!W$5,tisk!A252,0))</f>
        <v>500000</v>
      </c>
      <c r="N250" s="110">
        <v>0</v>
      </c>
      <c r="O250" s="108" t="str">
        <f ca="1">IF(B253="","",OFFSET(List1!X$5,tisk!A252,0))</f>
        <v>INV</v>
      </c>
      <c r="P250" s="108" t="s">
        <v>1271</v>
      </c>
    </row>
    <row r="251" spans="1:16" s="2" customFormat="1" ht="105" x14ac:dyDescent="0.25">
      <c r="A251" s="39"/>
      <c r="B251" s="111"/>
      <c r="C251" s="3" t="str">
        <f ca="1">IF(B253="","",CONCATENATE("Okres ",OFFSET(List1!G$5,tisk!A252,0),"
","Právní forma","
",OFFSET(List1!H$5,tisk!A252,0),"
","IČO ",OFFSET(List1!I$5,tisk!A252,0),"
 ","B.Ú. ",OFFSET(List1!J$5,tisk!A252,0)))</f>
        <v>Okres Olomouc
Právní forma
Obec, městská část hlavního města Prahy
IČO 00635260
 B.Ú. xxxxxxxx</v>
      </c>
      <c r="D251" s="5" t="str">
        <f ca="1">IF(B253="","",OFFSET(List1!L$5,tisk!A252,0))</f>
        <v>Nové sociální zázemí v areálu obce Babice, které bude sloužit návštěvníkům všech společenských, kulturních, sportovních akcí a také při volnočasových aktivitách občanů obce (Modernizace provozního zázemí sportovního a kulturního areálu).</v>
      </c>
      <c r="E251" s="108"/>
      <c r="F251" s="35"/>
      <c r="G251" s="110"/>
      <c r="H251" s="112"/>
      <c r="I251" s="111"/>
      <c r="J251" s="111"/>
      <c r="K251" s="111"/>
      <c r="L251" s="111"/>
      <c r="M251" s="110"/>
      <c r="N251" s="110"/>
      <c r="O251" s="108"/>
      <c r="P251" s="108"/>
    </row>
    <row r="252" spans="1:16" s="2" customFormat="1" ht="76.150000000000006" customHeight="1" x14ac:dyDescent="0.25">
      <c r="A252" s="39">
        <f>ROW()/3-1</f>
        <v>83</v>
      </c>
      <c r="B252" s="111"/>
      <c r="C252" s="3"/>
      <c r="D252" s="5" t="str">
        <f ca="1">IF(B253="","",CONCATENATE("Dotace bude použita na:",OFFSET(List1!M$5,tisk!A252,0)))</f>
        <v>Dotace bude použita na:vybudování nového sociálního zázemí ve sportovním a kulturním areálu obce Babice.</v>
      </c>
      <c r="E252" s="108"/>
      <c r="F252" s="36" t="str">
        <f ca="1">IF(B253="","",OFFSET(List1!P$5,tisk!A252,0))</f>
        <v>12/2021</v>
      </c>
      <c r="G252" s="110"/>
      <c r="H252" s="112"/>
      <c r="I252" s="111"/>
      <c r="J252" s="111"/>
      <c r="K252" s="111"/>
      <c r="L252" s="111"/>
      <c r="M252" s="110"/>
      <c r="N252" s="110"/>
      <c r="O252" s="108"/>
      <c r="P252" s="108"/>
    </row>
    <row r="253" spans="1:16" s="2" customFormat="1" ht="60" x14ac:dyDescent="0.25">
      <c r="A253" s="39"/>
      <c r="B253" s="111">
        <v>84</v>
      </c>
      <c r="C253" s="3" t="str">
        <f ca="1">IF(B256="","",CONCATENATE(OFFSET(List1!C$5,tisk!A255,0),"
",OFFSET(List1!D$5,tisk!A255,0),"
",OFFSET(List1!E$5,tisk!A255,0),"
",OFFSET(List1!F$5,tisk!A255,0)))</f>
        <v>Obec Krčmaň
Kokorská 163
Krčmaň
77900</v>
      </c>
      <c r="D253" s="59" t="str">
        <f ca="1">IF(B256="","",OFFSET(List1!K$5,tisk!A255,0))</f>
        <v>REKONSTRUKCE VEŘEJNÉHO OSVĚTLENÍ V RÁMCI ZVÝŠENÍ BEZPEČNOSTI V OBCI KRČMAŇ, III. ETAPA</v>
      </c>
      <c r="E253" s="108">
        <f ca="1">IF(B256="","",OFFSET(List1!N$5,tisk!A255,0))</f>
        <v>400000</v>
      </c>
      <c r="F253" s="36" t="str">
        <f ca="1">IF(B256="","",OFFSET(List1!O$5,tisk!A255,0))</f>
        <v>1/2021</v>
      </c>
      <c r="G253" s="110">
        <f ca="1">IF(B256="","",OFFSET(List1!Q$5,tisk!A255,0))</f>
        <v>160000</v>
      </c>
      <c r="H253" s="112" t="str">
        <f ca="1">IF(B256="","",OFFSET(List1!R$5,tisk!A255,0))</f>
        <v>31.12.2021</v>
      </c>
      <c r="I253" s="111">
        <f ca="1">IF(B256="","",OFFSET(List1!S$5,tisk!A255,0))</f>
        <v>110</v>
      </c>
      <c r="J253" s="111">
        <f ca="1">IF(B256="","",OFFSET(List1!T$5,tisk!A255,0))</f>
        <v>130</v>
      </c>
      <c r="K253" s="111">
        <f ca="1">IF(B256="","",OFFSET(List1!U$5,tisk!A255,0))</f>
        <v>130</v>
      </c>
      <c r="L253" s="111">
        <f ca="1">IF(B256="","",OFFSET(List1!V$5,tisk!A255,0))</f>
        <v>370</v>
      </c>
      <c r="M253" s="110">
        <f ca="1">IF(B256="","",OFFSET(List1!W$5,tisk!A255,0))</f>
        <v>160000</v>
      </c>
      <c r="N253" s="109">
        <v>0</v>
      </c>
      <c r="O253" s="108" t="str">
        <f ca="1">IF(B256="","",OFFSET(List1!X$5,tisk!A255,0))</f>
        <v>INV</v>
      </c>
      <c r="P253" s="108" t="s">
        <v>1271</v>
      </c>
    </row>
    <row r="254" spans="1:16" s="2" customFormat="1" ht="106.15" customHeight="1" x14ac:dyDescent="0.25">
      <c r="A254" s="39"/>
      <c r="B254" s="111"/>
      <c r="C254" s="3" t="str">
        <f ca="1">IF(B256="","",CONCATENATE("Okres ",OFFSET(List1!G$5,tisk!A255,0),"
","Právní forma","
",OFFSET(List1!H$5,tisk!A255,0),"
","IČO ",OFFSET(List1!I$5,tisk!A255,0),"
 ","B.Ú. ",OFFSET(List1!J$5,tisk!A255,0)))</f>
        <v>Okres Olomouc
Právní forma
Obec, městská část hlavního města Prahy
IČO 00575640
 B.Ú. xxxxxxxx</v>
      </c>
      <c r="D254" s="5" t="str">
        <f ca="1">IF(B256="","",OFFSET(List1!L$5,tisk!A255,0))</f>
        <v>Účelem dotace je rekonstrukce stávajícího VO v přilehlých ulicích napojených na velmi frekventovanou silnici I. tř. v rámci zvýšení bezpečnosti v obci Krčmaň v ulici Za Humny, U Potoka, Zlatá Ulička, Horní Ulička, Dolní Ulička a Na Stráži.</v>
      </c>
      <c r="E254" s="108"/>
      <c r="F254" s="35"/>
      <c r="G254" s="110"/>
      <c r="H254" s="112"/>
      <c r="I254" s="111"/>
      <c r="J254" s="111"/>
      <c r="K254" s="111"/>
      <c r="L254" s="111"/>
      <c r="M254" s="110"/>
      <c r="N254" s="110"/>
      <c r="O254" s="108"/>
      <c r="P254" s="108"/>
    </row>
    <row r="255" spans="1:16" s="2" customFormat="1" ht="105" x14ac:dyDescent="0.25">
      <c r="A255" s="39">
        <f>ROW()/3-1</f>
        <v>84</v>
      </c>
      <c r="B255" s="111"/>
      <c r="C255" s="3"/>
      <c r="D255" s="5" t="str">
        <f ca="1">IF(B256="","",CONCATENATE("Dotace bude použita na:",OFFSET(List1!M$5,tisk!A255,0)))</f>
        <v>Dotace bude použita na:na akci "REKONSTRUKCE VEŘEJNÉHO OSVĚTLENÍ V RÁMCI ZVÝŠENÍ BEZPEČNOSTI V OBCI KRČMAŇ, III. ETAPA", a to na výměnu nevyhovujícího VO za nová LED svítidla, která splňují normy a zvyš. bezpečnost chodců a ostatních účastníků provozu.</v>
      </c>
      <c r="E255" s="108"/>
      <c r="F255" s="36" t="str">
        <f ca="1">IF(B256="","",OFFSET(List1!P$5,tisk!A255,0))</f>
        <v>12/2021</v>
      </c>
      <c r="G255" s="110"/>
      <c r="H255" s="112"/>
      <c r="I255" s="111"/>
      <c r="J255" s="111"/>
      <c r="K255" s="111"/>
      <c r="L255" s="111"/>
      <c r="M255" s="110"/>
      <c r="N255" s="110"/>
      <c r="O255" s="108"/>
      <c r="P255" s="108"/>
    </row>
    <row r="256" spans="1:16" s="2" customFormat="1" ht="60" x14ac:dyDescent="0.25">
      <c r="A256" s="39"/>
      <c r="B256" s="111">
        <v>85</v>
      </c>
      <c r="C256" s="3" t="str">
        <f ca="1">IF(B259="","",CONCATENATE(OFFSET(List1!C$5,tisk!A258,0),"
",OFFSET(List1!D$5,tisk!A258,0),"
",OFFSET(List1!E$5,tisk!A258,0),"
",OFFSET(List1!F$5,tisk!A258,0)))</f>
        <v>Obec Hnojice
Hnojice 117
Hnojice
78501</v>
      </c>
      <c r="D256" s="59" t="str">
        <f ca="1">IF(B259="","",OFFSET(List1!K$5,tisk!A258,0))</f>
        <v>Veřejné osvětlení v místní části obce Kukov</v>
      </c>
      <c r="E256" s="108">
        <f ca="1">IF(B259="","",OFFSET(List1!N$5,tisk!A258,0))</f>
        <v>687985</v>
      </c>
      <c r="F256" s="36" t="str">
        <f ca="1">IF(B259="","",OFFSET(List1!O$5,tisk!A258,0))</f>
        <v>6/2021</v>
      </c>
      <c r="G256" s="110">
        <f ca="1">IF(B259="","",OFFSET(List1!Q$5,tisk!A258,0))</f>
        <v>275194</v>
      </c>
      <c r="H256" s="112" t="str">
        <f ca="1">IF(B259="","",OFFSET(List1!R$5,tisk!A258,0))</f>
        <v>31.12.2021</v>
      </c>
      <c r="I256" s="111">
        <f ca="1">IF(B259="","",OFFSET(List1!S$5,tisk!A258,0))</f>
        <v>140</v>
      </c>
      <c r="J256" s="111">
        <f ca="1">IF(B259="","",OFFSET(List1!T$5,tisk!A258,0))</f>
        <v>130</v>
      </c>
      <c r="K256" s="111">
        <f ca="1">IF(B259="","",OFFSET(List1!U$5,tisk!A258,0))</f>
        <v>100</v>
      </c>
      <c r="L256" s="111">
        <f ca="1">IF(B259="","",OFFSET(List1!V$5,tisk!A258,0))</f>
        <v>370</v>
      </c>
      <c r="M256" s="110">
        <f ca="1">IF(B259="","",OFFSET(List1!W$5,tisk!A258,0))</f>
        <v>275194</v>
      </c>
      <c r="N256" s="110">
        <v>0</v>
      </c>
      <c r="O256" s="108" t="str">
        <f ca="1">IF(B259="","",OFFSET(List1!X$5,tisk!A258,0))</f>
        <v>INV</v>
      </c>
      <c r="P256" s="108" t="s">
        <v>1271</v>
      </c>
    </row>
    <row r="257" spans="1:16" s="2" customFormat="1" ht="106.15" customHeight="1" x14ac:dyDescent="0.25">
      <c r="A257" s="39"/>
      <c r="B257" s="111"/>
      <c r="C257" s="3" t="str">
        <f ca="1">IF(B259="","",CONCATENATE("Okres ",OFFSET(List1!G$5,tisk!A258,0),"
","Právní forma","
",OFFSET(List1!H$5,tisk!A258,0),"
","IČO ",OFFSET(List1!I$5,tisk!A258,0),"
 ","B.Ú. ",OFFSET(List1!J$5,tisk!A258,0)))</f>
        <v>Okres Olomouc
Právní forma
Obec, městská část hlavního města Prahy
IČO 00298921
 B.Ú. xxxxxxxx</v>
      </c>
      <c r="D257" s="5" t="str">
        <f ca="1">IF(B259="","",OFFSET(List1!L$5,tisk!A258,0))</f>
        <v>Záměrem tohoto projektu je výstavba veřejného osvětlení na místní účelové komunikaci ve vlastnictví obce Hnojice na pozemku parc. č. 743, k.ú. Hnojice v místní části obce Kukov.</v>
      </c>
      <c r="E257" s="108"/>
      <c r="F257" s="35"/>
      <c r="G257" s="110"/>
      <c r="H257" s="112"/>
      <c r="I257" s="111"/>
      <c r="J257" s="111"/>
      <c r="K257" s="111"/>
      <c r="L257" s="111"/>
      <c r="M257" s="110"/>
      <c r="N257" s="110"/>
      <c r="O257" s="108"/>
      <c r="P257" s="108"/>
    </row>
    <row r="258" spans="1:16" s="2" customFormat="1" ht="60" x14ac:dyDescent="0.25">
      <c r="A258" s="39">
        <f>ROW()/3-1</f>
        <v>85</v>
      </c>
      <c r="B258" s="111"/>
      <c r="C258" s="3"/>
      <c r="D258" s="5" t="str">
        <f ca="1">IF(B259="","",CONCATENATE("Dotace bude použita na:",OFFSET(List1!M$5,tisk!A258,0)))</f>
        <v>Dotace bude použita na:z dotace bude hrazena výstavba nového veřejného osvětlení na místní účelové komunikaci Hnojice - Kukov.</v>
      </c>
      <c r="E258" s="108"/>
      <c r="F258" s="36" t="str">
        <f ca="1">IF(B259="","",OFFSET(List1!P$5,tisk!A258,0))</f>
        <v>12/2021</v>
      </c>
      <c r="G258" s="110"/>
      <c r="H258" s="112"/>
      <c r="I258" s="111"/>
      <c r="J258" s="111"/>
      <c r="K258" s="111"/>
      <c r="L258" s="111"/>
      <c r="M258" s="110"/>
      <c r="N258" s="110"/>
      <c r="O258" s="108"/>
      <c r="P258" s="108"/>
    </row>
    <row r="259" spans="1:16" s="2" customFormat="1" ht="60" x14ac:dyDescent="0.25">
      <c r="A259" s="39"/>
      <c r="B259" s="111">
        <v>86</v>
      </c>
      <c r="C259" s="3" t="str">
        <f ca="1">IF(B262="","",CONCATENATE(OFFSET(List1!C$5,tisk!A261,0),"
",OFFSET(List1!D$5,tisk!A261,0),"
",OFFSET(List1!E$5,tisk!A261,0),"
",OFFSET(List1!F$5,tisk!A261,0)))</f>
        <v>Obec Týn nad Bečvou
Náves B. Smetany 68
Týn nad Bečvou
75131</v>
      </c>
      <c r="D259" s="59" t="str">
        <f ca="1">IF(B262="","",OFFSET(List1!K$5,tisk!A261,0))</f>
        <v>Revitalizace předprostoru hřbitova v obci Týn nad Bečvou</v>
      </c>
      <c r="E259" s="108">
        <f ca="1">IF(B262="","",OFFSET(List1!N$5,tisk!A261,0))</f>
        <v>1250000</v>
      </c>
      <c r="F259" s="36" t="str">
        <f ca="1">IF(B262="","",OFFSET(List1!O$5,tisk!A261,0))</f>
        <v>1/2021</v>
      </c>
      <c r="G259" s="110">
        <f ca="1">IF(B262="","",OFFSET(List1!Q$5,tisk!A261,0))</f>
        <v>500000</v>
      </c>
      <c r="H259" s="112" t="str">
        <f ca="1">IF(B262="","",OFFSET(List1!R$5,tisk!A261,0))</f>
        <v>31.12.2021</v>
      </c>
      <c r="I259" s="111">
        <f ca="1">IF(B262="","",OFFSET(List1!S$5,tisk!A261,0))</f>
        <v>140</v>
      </c>
      <c r="J259" s="111">
        <f ca="1">IF(B262="","",OFFSET(List1!T$5,tisk!A261,0))</f>
        <v>120</v>
      </c>
      <c r="K259" s="111">
        <f ca="1">IF(B262="","",OFFSET(List1!U$5,tisk!A261,0))</f>
        <v>110</v>
      </c>
      <c r="L259" s="111">
        <f ca="1">IF(B262="","",OFFSET(List1!V$5,tisk!A261,0))</f>
        <v>370</v>
      </c>
      <c r="M259" s="110">
        <f ca="1">IF(B262="","",OFFSET(List1!W$5,tisk!A261,0))</f>
        <v>500000</v>
      </c>
      <c r="N259" s="109">
        <v>0</v>
      </c>
      <c r="O259" s="108" t="str">
        <f ca="1">IF(B262="","",OFFSET(List1!X$5,tisk!A261,0))</f>
        <v>INV</v>
      </c>
      <c r="P259" s="108" t="s">
        <v>1271</v>
      </c>
    </row>
    <row r="260" spans="1:16" s="2" customFormat="1" ht="95.25" customHeight="1" x14ac:dyDescent="0.25">
      <c r="A260" s="39"/>
      <c r="B260" s="111"/>
      <c r="C260" s="3" t="str">
        <f ca="1">IF(B262="","",CONCATENATE("Okres ",OFFSET(List1!G$5,tisk!A261,0),"
","Právní forma","
",OFFSET(List1!H$5,tisk!A261,0),"
","IČO ",OFFSET(List1!I$5,tisk!A261,0),"
 ","B.Ú. ",OFFSET(List1!J$5,tisk!A261,0)))</f>
        <v>Okres Přerov
Právní forma
Obec, městská část hlavního města Prahy
IČO 00850641
 B.Ú. xxxxxxxx</v>
      </c>
      <c r="D260" s="5" t="str">
        <f ca="1">IF(B262="","",OFFSET(List1!L$5,tisk!A261,0))</f>
        <v>Předmětem projektu je komplexní revitalizace předprostoru hřbitova v obci Týn nad Bečvou.</v>
      </c>
      <c r="E260" s="108"/>
      <c r="F260" s="35"/>
      <c r="G260" s="110"/>
      <c r="H260" s="112"/>
      <c r="I260" s="111"/>
      <c r="J260" s="111"/>
      <c r="K260" s="111"/>
      <c r="L260" s="111"/>
      <c r="M260" s="110"/>
      <c r="N260" s="110"/>
      <c r="O260" s="108"/>
      <c r="P260" s="108"/>
    </row>
    <row r="261" spans="1:16" s="2" customFormat="1" ht="120" x14ac:dyDescent="0.25">
      <c r="A261" s="39">
        <f>ROW()/3-1</f>
        <v>86</v>
      </c>
      <c r="B261" s="111"/>
      <c r="C261" s="3"/>
      <c r="D261" s="5" t="str">
        <f ca="1">IF(B262="","",CONCATENATE("Dotace bude použita na:",OFFSET(List1!M$5,tisk!A261,0)))</f>
        <v>Dotace bude použita na:výdaje potřebné k vybudování zpevněných ploch, podepření svahu, vybudování části oplocení hřbitova, vybudování místa na kontejnery, osazení stojanu na kola, drobné sadové úpravy v předprostoru hřbitova v Týně nad Bečvou.</v>
      </c>
      <c r="E261" s="108"/>
      <c r="F261" s="36" t="str">
        <f ca="1">IF(B262="","",OFFSET(List1!P$5,tisk!A261,0))</f>
        <v>12/2021</v>
      </c>
      <c r="G261" s="110"/>
      <c r="H261" s="112"/>
      <c r="I261" s="111"/>
      <c r="J261" s="111"/>
      <c r="K261" s="111"/>
      <c r="L261" s="111"/>
      <c r="M261" s="110"/>
      <c r="N261" s="110"/>
      <c r="O261" s="108"/>
      <c r="P261" s="108"/>
    </row>
    <row r="262" spans="1:16" s="2" customFormat="1" ht="60" x14ac:dyDescent="0.25">
      <c r="A262" s="39"/>
      <c r="B262" s="111">
        <v>87</v>
      </c>
      <c r="C262" s="3" t="str">
        <f ca="1">IF(B265="","",CONCATENATE(OFFSET(List1!C$5,tisk!A264,0),"
",OFFSET(List1!D$5,tisk!A264,0),"
",OFFSET(List1!E$5,tisk!A264,0),"
",OFFSET(List1!F$5,tisk!A264,0)))</f>
        <v>Obec Dubicko
Velká Strana 56
Dubicko
78972</v>
      </c>
      <c r="D262" s="59" t="str">
        <f ca="1">IF(B265="","",OFFSET(List1!K$5,tisk!A264,0))</f>
        <v>Parkoviště u školy v Dubicku - I. etapa</v>
      </c>
      <c r="E262" s="108">
        <f ca="1">IF(B265="","",OFFSET(List1!N$5,tisk!A264,0))</f>
        <v>2588083</v>
      </c>
      <c r="F262" s="36" t="str">
        <f ca="1">IF(B265="","",OFFSET(List1!O$5,tisk!A264,0))</f>
        <v>1/2021</v>
      </c>
      <c r="G262" s="110">
        <f ca="1">IF(B265="","",OFFSET(List1!Q$5,tisk!A264,0))</f>
        <v>500000</v>
      </c>
      <c r="H262" s="112" t="str">
        <f ca="1">IF(B265="","",OFFSET(List1!R$5,tisk!A264,0))</f>
        <v>31.12.2021</v>
      </c>
      <c r="I262" s="111">
        <f ca="1">IF(B265="","",OFFSET(List1!S$5,tisk!A264,0))</f>
        <v>90</v>
      </c>
      <c r="J262" s="111">
        <f ca="1">IF(B265="","",OFFSET(List1!T$5,tisk!A264,0))</f>
        <v>130</v>
      </c>
      <c r="K262" s="111">
        <f ca="1">IF(B265="","",OFFSET(List1!U$5,tisk!A264,0))</f>
        <v>150</v>
      </c>
      <c r="L262" s="111">
        <f ca="1">IF(B265="","",OFFSET(List1!V$5,tisk!A264,0))</f>
        <v>370</v>
      </c>
      <c r="M262" s="110">
        <f ca="1">IF(B265="","",OFFSET(List1!W$5,tisk!A264,0))</f>
        <v>500000</v>
      </c>
      <c r="N262" s="110">
        <v>0</v>
      </c>
      <c r="O262" s="108" t="str">
        <f ca="1">IF(B265="","",OFFSET(List1!X$5,tisk!A264,0))</f>
        <v>INV</v>
      </c>
      <c r="P262" s="108" t="s">
        <v>1271</v>
      </c>
    </row>
    <row r="263" spans="1:16" s="2" customFormat="1" ht="90" x14ac:dyDescent="0.25">
      <c r="A263" s="39"/>
      <c r="B263" s="111"/>
      <c r="C263" s="3" t="str">
        <f ca="1">IF(B265="","",CONCATENATE("Okres ",OFFSET(List1!G$5,tisk!A264,0),"
","Právní forma","
",OFFSET(List1!H$5,tisk!A264,0),"
","IČO ",OFFSET(List1!I$5,tisk!A264,0),"
 ","B.Ú. ",OFFSET(List1!J$5,tisk!A264,0)))</f>
        <v>Okres Šumperk
Právní forma
Obec, městská část hlavního města Prahy
IČO 00302538
 B.Ú. xxxxxxxx</v>
      </c>
      <c r="D263" s="5" t="str">
        <f ca="1">IF(B265="","",OFFSET(List1!L$5,tisk!A264,0))</f>
        <v>Parkoviště u školy v Dubicku odstraní nedostatek parkovacích míst pro školu a zdravotní středisko</v>
      </c>
      <c r="E263" s="108"/>
      <c r="F263" s="35"/>
      <c r="G263" s="110"/>
      <c r="H263" s="112"/>
      <c r="I263" s="111"/>
      <c r="J263" s="111"/>
      <c r="K263" s="111"/>
      <c r="L263" s="111"/>
      <c r="M263" s="110"/>
      <c r="N263" s="110"/>
      <c r="O263" s="108"/>
      <c r="P263" s="108"/>
    </row>
    <row r="264" spans="1:16" s="2" customFormat="1" ht="66" customHeight="1" x14ac:dyDescent="0.25">
      <c r="A264" s="39">
        <f>ROW()/3-1</f>
        <v>87</v>
      </c>
      <c r="B264" s="111"/>
      <c r="C264" s="3"/>
      <c r="D264" s="5" t="str">
        <f ca="1">IF(B265="","",CONCATENATE("Dotace bude použita na:",OFFSET(List1!M$5,tisk!A264,0)))</f>
        <v>Dotace bude použita na:stavební práce.</v>
      </c>
      <c r="E264" s="108"/>
      <c r="F264" s="36" t="str">
        <f ca="1">IF(B265="","",OFFSET(List1!P$5,tisk!A264,0))</f>
        <v>12/2021</v>
      </c>
      <c r="G264" s="110"/>
      <c r="H264" s="112"/>
      <c r="I264" s="111"/>
      <c r="J264" s="111"/>
      <c r="K264" s="111"/>
      <c r="L264" s="111"/>
      <c r="M264" s="110"/>
      <c r="N264" s="110"/>
      <c r="O264" s="108"/>
      <c r="P264" s="108"/>
    </row>
    <row r="265" spans="1:16" s="2" customFormat="1" ht="75" customHeight="1" x14ac:dyDescent="0.25">
      <c r="A265" s="39"/>
      <c r="B265" s="111">
        <v>88</v>
      </c>
      <c r="C265" s="3" t="str">
        <f ca="1">IF(B268="","",CONCATENATE(OFFSET(List1!C$5,tisk!A267,0),"
",OFFSET(List1!D$5,tisk!A267,0),"
",OFFSET(List1!E$5,tisk!A267,0),"
",OFFSET(List1!F$5,tisk!A267,0)))</f>
        <v>Obec Čelechovice na Hané
Hlavní 9
Čelechovice na Hané
79816</v>
      </c>
      <c r="D265" s="59" t="str">
        <f ca="1">IF(B268="","",OFFSET(List1!K$5,tisk!A267,0))</f>
        <v>Zvýšení bezpečnosti na komunikaci u ZŠ</v>
      </c>
      <c r="E265" s="108">
        <f ca="1">IF(B268="","",OFFSET(List1!N$5,tisk!A267,0))</f>
        <v>2508666</v>
      </c>
      <c r="F265" s="36" t="str">
        <f ca="1">IF(B268="","",OFFSET(List1!O$5,tisk!A267,0))</f>
        <v>6/2021</v>
      </c>
      <c r="G265" s="110">
        <f ca="1">IF(B268="","",OFFSET(List1!Q$5,tisk!A267,0))</f>
        <v>500000</v>
      </c>
      <c r="H265" s="112" t="str">
        <f ca="1">IF(B268="","",OFFSET(List1!R$5,tisk!A267,0))</f>
        <v>31.12.2021</v>
      </c>
      <c r="I265" s="111">
        <f ca="1">IF(B268="","",OFFSET(List1!S$5,tisk!A267,0))</f>
        <v>100</v>
      </c>
      <c r="J265" s="111">
        <f ca="1">IF(B268="","",OFFSET(List1!T$5,tisk!A267,0))</f>
        <v>120</v>
      </c>
      <c r="K265" s="111">
        <f ca="1">IF(B268="","",OFFSET(List1!U$5,tisk!A267,0))</f>
        <v>150</v>
      </c>
      <c r="L265" s="111">
        <f ca="1">IF(B268="","",OFFSET(List1!V$5,tisk!A267,0))</f>
        <v>370</v>
      </c>
      <c r="M265" s="110">
        <f ca="1">IF(B268="","",OFFSET(List1!W$5,tisk!A267,0))</f>
        <v>500000</v>
      </c>
      <c r="N265" s="109">
        <v>0</v>
      </c>
      <c r="O265" s="108" t="str">
        <f ca="1">IF(B268="","",OFFSET(List1!X$5,tisk!A267,0))</f>
        <v>INV</v>
      </c>
      <c r="P265" s="108" t="s">
        <v>1271</v>
      </c>
    </row>
    <row r="266" spans="1:16" s="2" customFormat="1" ht="90" x14ac:dyDescent="0.25">
      <c r="A266" s="39"/>
      <c r="B266" s="111"/>
      <c r="C266" s="3" t="str">
        <f ca="1">IF(B268="","",CONCATENATE("Okres ",OFFSET(List1!G$5,tisk!A267,0),"
","Právní forma","
",OFFSET(List1!H$5,tisk!A267,0),"
","IČO ",OFFSET(List1!I$5,tisk!A267,0),"
 ","B.Ú. ",OFFSET(List1!J$5,tisk!A267,0)))</f>
        <v>Okres Prostějov
Právní forma
Obec, městská část hlavního města Prahy
IČO 00288144
 B.Ú. xxxxxxxx</v>
      </c>
      <c r="D266" s="5" t="str">
        <f ca="1">IF(B268="","",OFFSET(List1!L$5,tisk!A267,0))</f>
        <v>Účelem stavebních úprav je zlepšení dopravní situace a obslužnosti lokality s občanskou vybaveností včetně zvýšení kapacity parkovacích stání. Stavba bude realizována v souladu s PD a povolením Odboru dopravy.</v>
      </c>
      <c r="E266" s="108"/>
      <c r="F266" s="35"/>
      <c r="G266" s="110"/>
      <c r="H266" s="112"/>
      <c r="I266" s="111"/>
      <c r="J266" s="111"/>
      <c r="K266" s="111"/>
      <c r="L266" s="111"/>
      <c r="M266" s="110"/>
      <c r="N266" s="110"/>
      <c r="O266" s="108"/>
      <c r="P266" s="108"/>
    </row>
    <row r="267" spans="1:16" s="2" customFormat="1" ht="105" x14ac:dyDescent="0.25">
      <c r="A267" s="39">
        <f>ROW()/3-1</f>
        <v>88</v>
      </c>
      <c r="B267" s="111"/>
      <c r="C267" s="3"/>
      <c r="D267" s="5" t="str">
        <f ca="1">IF(B268="","",CONCATENATE("Dotace bude použita na:",OFFSET(List1!M$5,tisk!A267,0)))</f>
        <v>Dotace bude použita na:zpevněné dopravní plochy členěné na části: vozovka, chodník, ostatní zpevněné plochy s mobiliářem, sjezd, parkovací stání, odvodnění, inženýrské sítě, opěrná zeď, vegetační úpravy, dokončovací práce.</v>
      </c>
      <c r="E267" s="108"/>
      <c r="F267" s="36" t="str">
        <f ca="1">IF(B268="","",OFFSET(List1!P$5,tisk!A267,0))</f>
        <v>8/2021</v>
      </c>
      <c r="G267" s="110"/>
      <c r="H267" s="112"/>
      <c r="I267" s="111"/>
      <c r="J267" s="111"/>
      <c r="K267" s="111"/>
      <c r="L267" s="111"/>
      <c r="M267" s="110"/>
      <c r="N267" s="110"/>
      <c r="O267" s="108"/>
      <c r="P267" s="108"/>
    </row>
    <row r="268" spans="1:16" s="2" customFormat="1" ht="60" x14ac:dyDescent="0.25">
      <c r="A268" s="39"/>
      <c r="B268" s="111">
        <v>89</v>
      </c>
      <c r="C268" s="3" t="str">
        <f ca="1">IF(B271="","",CONCATENATE(OFFSET(List1!C$5,tisk!A270,0),"
",OFFSET(List1!D$5,tisk!A270,0),"
",OFFSET(List1!E$5,tisk!A270,0),"
",OFFSET(List1!F$5,tisk!A270,0)))</f>
        <v>Městys Velký Újezd
Olomoucká 15
Velký Újezd
78355</v>
      </c>
      <c r="D268" s="59" t="str">
        <f ca="1">IF(B271="","",OFFSET(List1!K$5,tisk!A270,0))</f>
        <v>Chodník - propojení ul. Lipenská, ul. Čtvrtky</v>
      </c>
      <c r="E268" s="108">
        <f ca="1">IF(B271="","",OFFSET(List1!N$5,tisk!A270,0))</f>
        <v>1063839</v>
      </c>
      <c r="F268" s="36" t="str">
        <f ca="1">IF(B271="","",OFFSET(List1!O$5,tisk!A270,0))</f>
        <v>1/2021</v>
      </c>
      <c r="G268" s="110">
        <f ca="1">IF(B271="","",OFFSET(List1!Q$5,tisk!A270,0))</f>
        <v>423000</v>
      </c>
      <c r="H268" s="112" t="str">
        <f ca="1">IF(B271="","",OFFSET(List1!R$5,tisk!A270,0))</f>
        <v>31.12.2021</v>
      </c>
      <c r="I268" s="111">
        <f ca="1">IF(B271="","",OFFSET(List1!S$5,tisk!A270,0))</f>
        <v>120</v>
      </c>
      <c r="J268" s="111">
        <f ca="1">IF(B271="","",OFFSET(List1!T$5,tisk!A270,0))</f>
        <v>130</v>
      </c>
      <c r="K268" s="111">
        <f ca="1">IF(B271="","",OFFSET(List1!U$5,tisk!A270,0))</f>
        <v>120</v>
      </c>
      <c r="L268" s="111">
        <f ca="1">IF(B271="","",OFFSET(List1!V$5,tisk!A270,0))</f>
        <v>370</v>
      </c>
      <c r="M268" s="110">
        <f ca="1">IF(B271="","",OFFSET(List1!W$5,tisk!A270,0))</f>
        <v>423000</v>
      </c>
      <c r="N268" s="110">
        <v>0</v>
      </c>
      <c r="O268" s="108" t="str">
        <f ca="1">IF(B271="","",OFFSET(List1!X$5,tisk!A270,0))</f>
        <v>INV</v>
      </c>
      <c r="P268" s="108" t="s">
        <v>1271</v>
      </c>
    </row>
    <row r="269" spans="1:16" s="2" customFormat="1" ht="105" x14ac:dyDescent="0.25">
      <c r="A269" s="39"/>
      <c r="B269" s="111"/>
      <c r="C269" s="3" t="str">
        <f ca="1">IF(B271="","",CONCATENATE("Okres ",OFFSET(List1!G$5,tisk!A270,0),"
","Právní forma","
",OFFSET(List1!H$5,tisk!A270,0),"
","IČO ",OFFSET(List1!I$5,tisk!A270,0),"
 ","B.Ú. ",OFFSET(List1!J$5,tisk!A270,0)))</f>
        <v>Okres Olomouc
Právní forma
Obec, městská část hlavního města Prahy
IČO 00299677
 B.Ú. xxxxxxxx</v>
      </c>
      <c r="D269" s="5" t="str">
        <f ca="1">IF(B271="","",OFFSET(List1!L$5,tisk!A270,0))</f>
        <v>Předmět projektu řeší propojení ul. Lipenská a slepé ul. Čtvrtky v k.ú. Velký Újezd chodníkem s návazností na stávající chodníkové plochy zřízením místa pro přecházení přes silnici č. III/03554. Záměrem je výstavba chodníku na pozemku parc.č. 1409.</v>
      </c>
      <c r="E269" s="108"/>
      <c r="F269" s="35"/>
      <c r="G269" s="110"/>
      <c r="H269" s="112"/>
      <c r="I269" s="111"/>
      <c r="J269" s="111"/>
      <c r="K269" s="111"/>
      <c r="L269" s="111"/>
      <c r="M269" s="110"/>
      <c r="N269" s="110"/>
      <c r="O269" s="108"/>
      <c r="P269" s="108"/>
    </row>
    <row r="270" spans="1:16" s="2" customFormat="1" ht="83.25" customHeight="1" x14ac:dyDescent="0.25">
      <c r="A270" s="39">
        <f>ROW()/3-1</f>
        <v>89</v>
      </c>
      <c r="B270" s="111"/>
      <c r="C270" s="3"/>
      <c r="D270" s="5" t="str">
        <f ca="1">IF(B271="","",CONCATENATE("Dotace bude použita na:",OFFSET(List1!M$5,tisk!A270,0)))</f>
        <v>Dotace bude použita na:uznatelné investiční výdaje.</v>
      </c>
      <c r="E270" s="108"/>
      <c r="F270" s="36" t="str">
        <f ca="1">IF(B271="","",OFFSET(List1!P$5,tisk!A270,0))</f>
        <v>12/2021</v>
      </c>
      <c r="G270" s="110"/>
      <c r="H270" s="112"/>
      <c r="I270" s="111"/>
      <c r="J270" s="111"/>
      <c r="K270" s="111"/>
      <c r="L270" s="111"/>
      <c r="M270" s="110"/>
      <c r="N270" s="110"/>
      <c r="O270" s="108"/>
      <c r="P270" s="108"/>
    </row>
    <row r="271" spans="1:16" s="2" customFormat="1" ht="60" x14ac:dyDescent="0.25">
      <c r="A271" s="39"/>
      <c r="B271" s="111">
        <v>90</v>
      </c>
      <c r="C271" s="3" t="str">
        <f ca="1">IF(B274="","",CONCATENATE(OFFSET(List1!C$5,tisk!A273,0),"
",OFFSET(List1!D$5,tisk!A273,0),"
",OFFSET(List1!E$5,tisk!A273,0),"
",OFFSET(List1!F$5,tisk!A273,0)))</f>
        <v>Obec Přáslavice
Přáslavice 23
Přáslavice
78354</v>
      </c>
      <c r="D271" s="59" t="str">
        <f ca="1">IF(B274="","",OFFSET(List1!K$5,tisk!A273,0))</f>
        <v>Přáslavice - obnova místní komunikace Vilky II. - Svésedlická</v>
      </c>
      <c r="E271" s="108">
        <f ca="1">IF(B274="","",OFFSET(List1!N$5,tisk!A273,0))</f>
        <v>5578342.6699999999</v>
      </c>
      <c r="F271" s="36" t="str">
        <f ca="1">IF(B274="","",OFFSET(List1!O$5,tisk!A273,0))</f>
        <v>6/2021</v>
      </c>
      <c r="G271" s="110">
        <f ca="1">IF(B274="","",OFFSET(List1!Q$5,tisk!A273,0))</f>
        <v>500000</v>
      </c>
      <c r="H271" s="112" t="str">
        <f ca="1">IF(B274="","",OFFSET(List1!R$5,tisk!A273,0))</f>
        <v>31.12.2021</v>
      </c>
      <c r="I271" s="111">
        <f ca="1">IF(B274="","",OFFSET(List1!S$5,tisk!A273,0))</f>
        <v>120</v>
      </c>
      <c r="J271" s="111">
        <f ca="1">IF(B274="","",OFFSET(List1!T$5,tisk!A273,0))</f>
        <v>130</v>
      </c>
      <c r="K271" s="111">
        <f ca="1">IF(B274="","",OFFSET(List1!U$5,tisk!A273,0))</f>
        <v>120</v>
      </c>
      <c r="L271" s="111">
        <f ca="1">IF(B274="","",OFFSET(List1!V$5,tisk!A273,0))</f>
        <v>370</v>
      </c>
      <c r="M271" s="110">
        <f ca="1">IF(B274="","",OFFSET(List1!W$5,tisk!A273,0))</f>
        <v>0</v>
      </c>
      <c r="N271" s="109">
        <v>500000</v>
      </c>
      <c r="O271" s="108" t="str">
        <f ca="1">IF(B274="","",OFFSET(List1!X$5,tisk!A273,0))</f>
        <v>INV</v>
      </c>
      <c r="P271" s="108" t="s">
        <v>1271</v>
      </c>
    </row>
    <row r="272" spans="1:16" s="2" customFormat="1" ht="90" x14ac:dyDescent="0.25">
      <c r="A272" s="39"/>
      <c r="B272" s="111"/>
      <c r="C272" s="3" t="str">
        <f ca="1">IF(B274="","",CONCATENATE("Okres ",OFFSET(List1!G$5,tisk!A273,0),"
","Právní forma","
",OFFSET(List1!H$5,tisk!A273,0),"
","IČO ",OFFSET(List1!I$5,tisk!A273,0),"
 ","B.Ú. ",OFFSET(List1!J$5,tisk!A273,0)))</f>
        <v>Okres Olomouc
Právní forma
Obec, městská část hlavního města Prahy
IČO 00576255
 B.Ú. xxxxxxxx</v>
      </c>
      <c r="D272" s="5" t="str">
        <f ca="1">IF(B274="","",OFFSET(List1!L$5,tisk!A273,0))</f>
        <v>Obnova místní komunikace v obci Přáslavice - Vilky II. - Svésedlická.  Komunikace je nyní zcela nevyhovující a při jejím používání hrozí nebezpečí úrazu osob a poškození automobilů.</v>
      </c>
      <c r="E272" s="108"/>
      <c r="F272" s="35"/>
      <c r="G272" s="110"/>
      <c r="H272" s="112"/>
      <c r="I272" s="111"/>
      <c r="J272" s="111"/>
      <c r="K272" s="111"/>
      <c r="L272" s="111"/>
      <c r="M272" s="110"/>
      <c r="N272" s="110"/>
      <c r="O272" s="108"/>
      <c r="P272" s="108"/>
    </row>
    <row r="273" spans="1:16" s="2" customFormat="1" ht="75" x14ac:dyDescent="0.25">
      <c r="A273" s="39">
        <f>ROW()/3-1</f>
        <v>90</v>
      </c>
      <c r="B273" s="111"/>
      <c r="C273" s="3"/>
      <c r="D273" s="5" t="str">
        <f ca="1">IF(B274="","",CONCATENATE("Dotace bude použita na:",OFFSET(List1!M$5,tisk!A273,0)))</f>
        <v>Dotace bude použita na:zemní práce, zakládání, komunikace pozemní, trubní vedení, ostatní konstrukce a práce, bourání, přesun sutě, přesun hmot, zařízení staveniště.</v>
      </c>
      <c r="E273" s="108"/>
      <c r="F273" s="36" t="str">
        <f ca="1">IF(B274="","",OFFSET(List1!P$5,tisk!A273,0))</f>
        <v>12/2021</v>
      </c>
      <c r="G273" s="110"/>
      <c r="H273" s="112"/>
      <c r="I273" s="111"/>
      <c r="J273" s="111"/>
      <c r="K273" s="111"/>
      <c r="L273" s="111"/>
      <c r="M273" s="110"/>
      <c r="N273" s="110"/>
      <c r="O273" s="108"/>
      <c r="P273" s="108"/>
    </row>
    <row r="274" spans="1:16" s="2" customFormat="1" ht="75" customHeight="1" x14ac:dyDescent="0.25">
      <c r="A274" s="39"/>
      <c r="B274" s="111">
        <v>91</v>
      </c>
      <c r="C274" s="3" t="str">
        <f ca="1">IF(B277="","",CONCATENATE(OFFSET(List1!C$5,tisk!A276,0),"
",OFFSET(List1!D$5,tisk!A276,0),"
",OFFSET(List1!E$5,tisk!A276,0),"
",OFFSET(List1!F$5,tisk!A276,0)))</f>
        <v>Obec Lhotka
Lhotka 6
Lhotka
75124</v>
      </c>
      <c r="D274" s="59" t="str">
        <f ca="1">IF(B277="","",OFFSET(List1!K$5,tisk!A276,0))</f>
        <v>Rekonstrukce komunikace na p.č. 72/1, 220/7, 220/4, Lhotka</v>
      </c>
      <c r="E274" s="108">
        <f ca="1">IF(B277="","",OFFSET(List1!N$5,tisk!A276,0))</f>
        <v>2000000</v>
      </c>
      <c r="F274" s="36" t="str">
        <f ca="1">IF(B277="","",OFFSET(List1!O$5,tisk!A276,0))</f>
        <v>6/2021</v>
      </c>
      <c r="G274" s="110">
        <f ca="1">IF(B277="","",OFFSET(List1!Q$5,tisk!A276,0))</f>
        <v>500000</v>
      </c>
      <c r="H274" s="112" t="str">
        <f ca="1">IF(B277="","",OFFSET(List1!R$5,tisk!A276,0))</f>
        <v>31.12.2021</v>
      </c>
      <c r="I274" s="111">
        <f ca="1">IF(B277="","",OFFSET(List1!S$5,tisk!A276,0))</f>
        <v>180</v>
      </c>
      <c r="J274" s="111">
        <f ca="1">IF(B277="","",OFFSET(List1!T$5,tisk!A276,0))</f>
        <v>120</v>
      </c>
      <c r="K274" s="111">
        <f ca="1">IF(B277="","",OFFSET(List1!U$5,tisk!A276,0))</f>
        <v>65</v>
      </c>
      <c r="L274" s="111">
        <f ca="1">IF(B277="","",OFFSET(List1!V$5,tisk!A276,0))</f>
        <v>365</v>
      </c>
      <c r="M274" s="110">
        <f ca="1">IF(B277="","",OFFSET(List1!W$5,tisk!A276,0))</f>
        <v>0</v>
      </c>
      <c r="N274" s="110">
        <v>500000</v>
      </c>
      <c r="O274" s="108" t="str">
        <f ca="1">IF(B277="","",OFFSET(List1!X$5,tisk!A276,0))</f>
        <v>INV</v>
      </c>
      <c r="P274" s="108" t="s">
        <v>1271</v>
      </c>
    </row>
    <row r="275" spans="1:16" s="2" customFormat="1" ht="95.25" customHeight="1" x14ac:dyDescent="0.25">
      <c r="A275" s="39"/>
      <c r="B275" s="111"/>
      <c r="C275" s="3" t="str">
        <f ca="1">IF(B277="","",CONCATENATE("Okres ",OFFSET(List1!G$5,tisk!A276,0),"
","Právní forma","
",OFFSET(List1!H$5,tisk!A276,0),"
","IČO ",OFFSET(List1!I$5,tisk!A276,0),"
 ","B.Ú. ",OFFSET(List1!J$5,tisk!A276,0)))</f>
        <v>Okres Přerov
Právní forma
Obec, městská část hlavního města Prahy
IČO 00636339
 B.Ú. xxxxxxxx</v>
      </c>
      <c r="D275" s="5" t="str">
        <f ca="1">IF(B277="","",OFFSET(List1!L$5,tisk!A276,0))</f>
        <v>Jedná se o rekonstrukci obecní komunikace, která slouží jako přístupová k obytným domům a místnímu hostinci.</v>
      </c>
      <c r="E275" s="108"/>
      <c r="F275" s="35"/>
      <c r="G275" s="110"/>
      <c r="H275" s="112"/>
      <c r="I275" s="111"/>
      <c r="J275" s="111"/>
      <c r="K275" s="111"/>
      <c r="L275" s="111"/>
      <c r="M275" s="110"/>
      <c r="N275" s="110"/>
      <c r="O275" s="108"/>
      <c r="P275" s="108"/>
    </row>
    <row r="276" spans="1:16" s="2" customFormat="1" ht="75" x14ac:dyDescent="0.25">
      <c r="A276" s="39">
        <f>ROW()/3-1</f>
        <v>91</v>
      </c>
      <c r="B276" s="111"/>
      <c r="C276" s="3"/>
      <c r="D276" s="5" t="str">
        <f ca="1">IF(B277="","",CONCATENATE("Dotace bude použita na:",OFFSET(List1!M$5,tisk!A276,0)))</f>
        <v>Dotace bude použita na:novou konstrukci komunikace včetně živičného a dlážděného povrchu, nové parkovací stání, nový dlážděný chodník a chráničky pro budoucí VO.</v>
      </c>
      <c r="E276" s="108"/>
      <c r="F276" s="36" t="str">
        <f ca="1">IF(B277="","",OFFSET(List1!P$5,tisk!A276,0))</f>
        <v>12/2021</v>
      </c>
      <c r="G276" s="110"/>
      <c r="H276" s="112"/>
      <c r="I276" s="111"/>
      <c r="J276" s="111"/>
      <c r="K276" s="111"/>
      <c r="L276" s="111"/>
      <c r="M276" s="110"/>
      <c r="N276" s="115"/>
      <c r="O276" s="108"/>
      <c r="P276" s="108"/>
    </row>
    <row r="277" spans="1:16" s="2" customFormat="1" ht="60" x14ac:dyDescent="0.25">
      <c r="A277" s="39"/>
      <c r="B277" s="111">
        <v>92</v>
      </c>
      <c r="C277" s="3" t="str">
        <f ca="1">IF(B280="","",CONCATENATE(OFFSET(List1!C$5,tisk!A279,0),"
",OFFSET(List1!D$5,tisk!A279,0),"
",OFFSET(List1!E$5,tisk!A279,0),"
",OFFSET(List1!F$5,tisk!A279,0)))</f>
        <v>Obec Přestavlky
Přestavlky 109
Přestavlky
75002</v>
      </c>
      <c r="D277" s="59" t="str">
        <f ca="1">IF(B280="","",OFFSET(List1!K$5,tisk!A279,0))</f>
        <v>Stavební úpravy budovy obecního skladu</v>
      </c>
      <c r="E277" s="108">
        <f ca="1">IF(B280="","",OFFSET(List1!N$5,tisk!A279,0))</f>
        <v>1100000</v>
      </c>
      <c r="F277" s="36" t="str">
        <f ca="1">IF(B280="","",OFFSET(List1!O$5,tisk!A279,0))</f>
        <v>1/2021</v>
      </c>
      <c r="G277" s="110">
        <f ca="1">IF(B280="","",OFFSET(List1!Q$5,tisk!A279,0))</f>
        <v>440000</v>
      </c>
      <c r="H277" s="112" t="str">
        <f ca="1">IF(B280="","",OFFSET(List1!R$5,tisk!A279,0))</f>
        <v>31.12.2021</v>
      </c>
      <c r="I277" s="111">
        <f ca="1">IF(B280="","",OFFSET(List1!S$5,tisk!A279,0))</f>
        <v>150</v>
      </c>
      <c r="J277" s="111">
        <f ca="1">IF(B280="","",OFFSET(List1!T$5,tisk!A279,0))</f>
        <v>120</v>
      </c>
      <c r="K277" s="111">
        <f ca="1">IF(B280="","",OFFSET(List1!U$5,tisk!A279,0))</f>
        <v>95</v>
      </c>
      <c r="L277" s="111">
        <f ca="1">IF(B280="","",OFFSET(List1!V$5,tisk!A279,0))</f>
        <v>365</v>
      </c>
      <c r="M277" s="110">
        <f ca="1">IF(B280="","",OFFSET(List1!W$5,tisk!A279,0))</f>
        <v>0</v>
      </c>
      <c r="N277" s="109">
        <v>440000</v>
      </c>
      <c r="O277" s="108" t="str">
        <f ca="1">IF(B280="","",OFFSET(List1!X$5,tisk!A279,0))</f>
        <v>NEINV</v>
      </c>
      <c r="P277" s="108" t="s">
        <v>1271</v>
      </c>
    </row>
    <row r="278" spans="1:16" s="2" customFormat="1" ht="89.25" customHeight="1" x14ac:dyDescent="0.25">
      <c r="A278" s="39"/>
      <c r="B278" s="111"/>
      <c r="C278" s="3" t="str">
        <f ca="1">IF(B280="","",CONCATENATE("Okres ",OFFSET(List1!G$5,tisk!A279,0),"
","Právní forma","
",OFFSET(List1!H$5,tisk!A279,0),"
","IČO ",OFFSET(List1!I$5,tisk!A279,0),"
 ","B.Ú. ",OFFSET(List1!J$5,tisk!A279,0)))</f>
        <v>Okres Přerov
Právní forma
Obec, městská část hlavního města Prahy
IČO 00636495
 B.Ú. xxxxxxxx</v>
      </c>
      <c r="D278" s="5" t="str">
        <f ca="1">IF(B280="","",OFFSET(List1!L$5,tisk!A279,0))</f>
        <v>Stavební záměr se týká stavebních úprav zemědělské stavby se změnou užívání na sklady.</v>
      </c>
      <c r="E278" s="108"/>
      <c r="F278" s="35"/>
      <c r="G278" s="110"/>
      <c r="H278" s="112"/>
      <c r="I278" s="111"/>
      <c r="J278" s="111"/>
      <c r="K278" s="111"/>
      <c r="L278" s="111"/>
      <c r="M278" s="110"/>
      <c r="N278" s="110"/>
      <c r="O278" s="108"/>
      <c r="P278" s="108"/>
    </row>
    <row r="279" spans="1:16" s="2" customFormat="1" ht="120" x14ac:dyDescent="0.25">
      <c r="A279" s="39">
        <f>ROW()/3-1</f>
        <v>92</v>
      </c>
      <c r="B279" s="111"/>
      <c r="C279" s="3"/>
      <c r="D279" s="5" t="str">
        <f ca="1">IF(B280="","",CONCATENATE("Dotace bude použita na:",OFFSET(List1!M$5,tisk!A279,0)))</f>
        <v>Dotace bude použita na:stavební úpravy budovy obecního skladu spočívající ve stabilizaci svislých konstrukcí včetně provedení vnějších omítek, odstranění stropní konstrukce, stabilizaci budovy ŽB věncem, výměně oken, kompletní výměně střešní konstrukce a provedení nové elektroinstalace.</v>
      </c>
      <c r="E279" s="108"/>
      <c r="F279" s="36" t="str">
        <f ca="1">IF(B280="","",OFFSET(List1!P$5,tisk!A279,0))</f>
        <v>12/2021</v>
      </c>
      <c r="G279" s="110"/>
      <c r="H279" s="112"/>
      <c r="I279" s="111"/>
      <c r="J279" s="111"/>
      <c r="K279" s="111"/>
      <c r="L279" s="111"/>
      <c r="M279" s="110"/>
      <c r="N279" s="110"/>
      <c r="O279" s="108"/>
      <c r="P279" s="108"/>
    </row>
    <row r="280" spans="1:16" s="2" customFormat="1" ht="60" x14ac:dyDescent="0.25">
      <c r="A280" s="39"/>
      <c r="B280" s="111">
        <v>93</v>
      </c>
      <c r="C280" s="3" t="str">
        <f ca="1">IF(B283="","",CONCATENATE(OFFSET(List1!C$5,tisk!A282,0),"
",OFFSET(List1!D$5,tisk!A282,0),"
",OFFSET(List1!E$5,tisk!A282,0),"
",OFFSET(List1!F$5,tisk!A282,0)))</f>
        <v>Obec Uhřičice
Uhřičice 111
Uhřičice
75201</v>
      </c>
      <c r="D280" s="59" t="str">
        <f ca="1">IF(B283="","",OFFSET(List1!K$5,tisk!A282,0))</f>
        <v>Veřejné prostranství Uhřičice</v>
      </c>
      <c r="E280" s="108">
        <f ca="1">IF(B283="","",OFFSET(List1!N$5,tisk!A282,0))</f>
        <v>3550130</v>
      </c>
      <c r="F280" s="36" t="str">
        <f ca="1">IF(B283="","",OFFSET(List1!O$5,tisk!A282,0))</f>
        <v>4/2021</v>
      </c>
      <c r="G280" s="110">
        <f ca="1">IF(B283="","",OFFSET(List1!Q$5,tisk!A282,0))</f>
        <v>500000</v>
      </c>
      <c r="H280" s="112" t="str">
        <f ca="1">IF(B283="","",OFFSET(List1!R$5,tisk!A282,0))</f>
        <v>31.12.2021</v>
      </c>
      <c r="I280" s="111">
        <f ca="1">IF(B283="","",OFFSET(List1!S$5,tisk!A282,0))</f>
        <v>130</v>
      </c>
      <c r="J280" s="111">
        <f ca="1">IF(B283="","",OFFSET(List1!T$5,tisk!A282,0))</f>
        <v>120</v>
      </c>
      <c r="K280" s="111">
        <f ca="1">IF(B283="","",OFFSET(List1!U$5,tisk!A282,0))</f>
        <v>115</v>
      </c>
      <c r="L280" s="111">
        <f ca="1">IF(B283="","",OFFSET(List1!V$5,tisk!A282,0))</f>
        <v>365</v>
      </c>
      <c r="M280" s="110">
        <f ca="1">IF(B283="","",OFFSET(List1!W$5,tisk!A282,0))</f>
        <v>0</v>
      </c>
      <c r="N280" s="110">
        <v>500000</v>
      </c>
      <c r="O280" s="108" t="str">
        <f ca="1">IF(B283="","",OFFSET(List1!X$5,tisk!A282,0))</f>
        <v>INV</v>
      </c>
      <c r="P280" s="108" t="s">
        <v>1271</v>
      </c>
    </row>
    <row r="281" spans="1:16" s="2" customFormat="1" ht="105" x14ac:dyDescent="0.25">
      <c r="A281" s="39"/>
      <c r="B281" s="111"/>
      <c r="C281" s="3" t="str">
        <f ca="1">IF(B283="","",CONCATENATE("Okres ",OFFSET(List1!G$5,tisk!A282,0),"
","Právní forma","
",OFFSET(List1!H$5,tisk!A282,0),"
","IČO ",OFFSET(List1!I$5,tisk!A282,0),"
 ","B.Ú. ",OFFSET(List1!J$5,tisk!A282,0)))</f>
        <v>Okres Přerov
Právní forma
Obec, městská část hlavního města Prahy
IČO 00636657
 B.Ú. xxxxxxxx</v>
      </c>
      <c r="D281" s="5" t="str">
        <f ca="1">IF(B283="","",OFFSET(List1!L$5,tisk!A282,0))</f>
        <v>Veřejné prostranství Uhřičice řeší návrh úpravy vjezdů a parkování osobních aut u komunikace č. II/ 367 na trase Kojetín-Prostějov. Tato komunikace je silně vytížena, parkování na vozovce překáží plynulému provozu. Cílem je zvýšení bezpečnosti.</v>
      </c>
      <c r="E281" s="108"/>
      <c r="F281" s="35"/>
      <c r="G281" s="110"/>
      <c r="H281" s="112"/>
      <c r="I281" s="111"/>
      <c r="J281" s="111"/>
      <c r="K281" s="111"/>
      <c r="L281" s="111"/>
      <c r="M281" s="110"/>
      <c r="N281" s="110"/>
      <c r="O281" s="108"/>
      <c r="P281" s="108"/>
    </row>
    <row r="282" spans="1:16" s="2" customFormat="1" ht="120" x14ac:dyDescent="0.25">
      <c r="A282" s="39">
        <f>ROW()/3-1</f>
        <v>93</v>
      </c>
      <c r="B282" s="111"/>
      <c r="C282" s="3"/>
      <c r="D282" s="5" t="str">
        <f ca="1">IF(B283="","",CONCATENATE("Dotace bude použita na:",OFFSET(List1!M$5,tisk!A282,0)))</f>
        <v>Dotace bude použita na:veřejné prostranství Uhřičice, které řeší návrh úpravy vjezdů a parkování osobních aut u komunikace č. II/ 367. Jedná o investici, ze které budou hrazeny veškeré stavební práce související s uvedenou akcí v souladu s projektovou dokumentací.</v>
      </c>
      <c r="E282" s="108"/>
      <c r="F282" s="36" t="str">
        <f ca="1">IF(B283="","",OFFSET(List1!P$5,tisk!A282,0))</f>
        <v>8/2021</v>
      </c>
      <c r="G282" s="110"/>
      <c r="H282" s="112"/>
      <c r="I282" s="111"/>
      <c r="J282" s="111"/>
      <c r="K282" s="111"/>
      <c r="L282" s="111"/>
      <c r="M282" s="110"/>
      <c r="N282" s="115"/>
      <c r="O282" s="108"/>
      <c r="P282" s="108"/>
    </row>
    <row r="283" spans="1:16" s="2" customFormat="1" ht="60" x14ac:dyDescent="0.25">
      <c r="A283" s="39"/>
      <c r="B283" s="111">
        <v>94</v>
      </c>
      <c r="C283" s="3" t="str">
        <f ca="1">IF(B286="","",CONCATENATE(OFFSET(List1!C$5,tisk!A286,0),"
",OFFSET(List1!D$5,tisk!A286,0),"
",OFFSET(List1!E$5,tisk!A286,0),"
",OFFSET(List1!F$5,tisk!A286,0)))</f>
        <v>Obec Klopina
Klopina 116
Klopina
78973</v>
      </c>
      <c r="D283" s="59" t="str">
        <f ca="1">IF(B286="","",OFFSET(List1!K$5,tisk!A286,0))</f>
        <v>Rekonstrukce MŠ Klopina - rozvody vody a splaškové kanalizace, včetně výměny příslušenství</v>
      </c>
      <c r="E283" s="108">
        <f ca="1">IF(B286="","",OFFSET(List1!N$5,tisk!A286,0))</f>
        <v>1300000</v>
      </c>
      <c r="F283" s="36" t="str">
        <f ca="1">IF(B286="","",OFFSET(List1!O$5,tisk!A286,0))</f>
        <v>1/2021</v>
      </c>
      <c r="G283" s="110">
        <f ca="1">IF(B286="","",OFFSET(List1!Q$5,tisk!A286,0))</f>
        <v>500000</v>
      </c>
      <c r="H283" s="112" t="str">
        <f ca="1">IF(B286="","",OFFSET(List1!R$5,tisk!A286,0))</f>
        <v>31.12.2021</v>
      </c>
      <c r="I283" s="111">
        <f ca="1">IF(B286="","",OFFSET(List1!S$5,tisk!A286,0))</f>
        <v>140</v>
      </c>
      <c r="J283" s="111">
        <f ca="1">IF(B286="","",OFFSET(List1!T$5,tisk!A286,0))</f>
        <v>125</v>
      </c>
      <c r="K283" s="111">
        <f ca="1">IF(B286="","",OFFSET(List1!U$5,tisk!A286,0))</f>
        <v>100</v>
      </c>
      <c r="L283" s="111">
        <f ca="1">IF(B286="","",OFFSET(List1!V$5,tisk!A286,0))</f>
        <v>365</v>
      </c>
      <c r="M283" s="110">
        <f ca="1">IF(B286="","",OFFSET(List1!W$5,tisk!A286,0))</f>
        <v>0</v>
      </c>
      <c r="N283" s="109">
        <v>500000</v>
      </c>
      <c r="O283" s="108" t="str">
        <f ca="1">IF(B286="","",OFFSET(List1!X$5,tisk!A285,0))</f>
        <v>INV</v>
      </c>
      <c r="P283" s="108" t="s">
        <v>1271</v>
      </c>
    </row>
    <row r="284" spans="1:16" s="2" customFormat="1" ht="90" x14ac:dyDescent="0.25">
      <c r="A284" s="39"/>
      <c r="B284" s="111"/>
      <c r="C284" s="3" t="str">
        <f ca="1">IF(B286="","",CONCATENATE("Okres ",OFFSET(List1!G$5,tisk!A286,0),"
","Právní forma","
",OFFSET(List1!H$5,tisk!A286,0),"
","IČO ",OFFSET(List1!I$5,tisk!A286,0),"
 ","B.Ú. ",OFFSET(List1!J$5,tisk!A286,0)))</f>
        <v>Okres Šumperk
Právní forma
Obec, městská část hlavního města Prahy
IČO 00302775
 B.Ú. xxxxxxxx</v>
      </c>
      <c r="D284" s="5" t="str">
        <f ca="1">IF(B286="","",OFFSET(List1!L$5,tisk!A286,0))</f>
        <v>Akcí dojde k výměně rozvodů pitné vody a splaškové kanalizace, včetně příslušenství tzn. výměna umyvadel, vodovodních baterií, WC, pisoárů, sprch, obkladů a dlažeb v budově MŠ Klopina.</v>
      </c>
      <c r="E284" s="108"/>
      <c r="F284" s="35"/>
      <c r="G284" s="110"/>
      <c r="H284" s="112"/>
      <c r="I284" s="111"/>
      <c r="J284" s="111"/>
      <c r="K284" s="111"/>
      <c r="L284" s="111"/>
      <c r="M284" s="110"/>
      <c r="N284" s="110"/>
      <c r="O284" s="108"/>
      <c r="P284" s="108"/>
    </row>
    <row r="285" spans="1:16" s="2" customFormat="1" ht="96.75" customHeight="1" x14ac:dyDescent="0.25">
      <c r="B285" s="111"/>
      <c r="C285" s="3"/>
      <c r="D285" s="5" t="str">
        <f ca="1">IF(B286="","",CONCATENATE("Dotace bude použita na:",OFFSET(List1!M$5,tisk!A286,0)))</f>
        <v>Dotace bude použita na:rozvody pitné vody a splaškové kanalizace, včetně příslušenství tzn. výměnu umyvadel, vodovodních baterií, WC, pisoárů, sprch, obkladů a dlažeb v budově MŠ Klopina.</v>
      </c>
      <c r="E285" s="108"/>
      <c r="F285" s="36" t="str">
        <f ca="1">IF(B286="","",OFFSET(List1!P$5,tisk!A286,0))</f>
        <v>12/2021</v>
      </c>
      <c r="G285" s="110"/>
      <c r="H285" s="112"/>
      <c r="I285" s="111"/>
      <c r="J285" s="111"/>
      <c r="K285" s="111"/>
      <c r="L285" s="111"/>
      <c r="M285" s="110"/>
      <c r="N285" s="110"/>
      <c r="O285" s="108"/>
      <c r="P285" s="108"/>
    </row>
    <row r="286" spans="1:16" s="2" customFormat="1" ht="60" x14ac:dyDescent="0.25">
      <c r="A286" s="39">
        <f>ROW()/3-1</f>
        <v>94.333333333333329</v>
      </c>
      <c r="B286" s="111">
        <v>95</v>
      </c>
      <c r="C286" s="3" t="str">
        <f ca="1">IF(B289="","",CONCATENATE(OFFSET(List1!C$5,tisk!A288,0),"
",OFFSET(List1!D$5,tisk!A288,0),"
",OFFSET(List1!E$5,tisk!A288,0),"
",OFFSET(List1!F$5,tisk!A288,0)))</f>
        <v>Obec Provodovice
Provodovice 49
Provodovice
75353</v>
      </c>
      <c r="D286" s="59" t="str">
        <f ca="1">IF(B289="","",OFFSET(List1!K$5,tisk!A288,0))</f>
        <v>Stavební úpravy objektu obecního úřadu na pozemku parc. č. st. 86/2, k.ú. Provodovice</v>
      </c>
      <c r="E286" s="108">
        <f ca="1">IF(B289="","",OFFSET(List1!N$5,tisk!A288,0))</f>
        <v>3606026</v>
      </c>
      <c r="F286" s="36" t="str">
        <f ca="1">IF(B289="","",OFFSET(List1!O$5,tisk!A288,0))</f>
        <v>1/2021</v>
      </c>
      <c r="G286" s="110">
        <f ca="1">IF(B289="","",OFFSET(List1!Q$5,tisk!A288,0))</f>
        <v>180302</v>
      </c>
      <c r="H286" s="112" t="str">
        <f ca="1">IF(B289="","",OFFSET(List1!R$5,tisk!A288,0))</f>
        <v>31.12.2021</v>
      </c>
      <c r="I286" s="111">
        <f ca="1">IF(B289="","",OFFSET(List1!S$5,tisk!A288,0))</f>
        <v>150</v>
      </c>
      <c r="J286" s="111">
        <f ca="1">IF(B289="","",OFFSET(List1!T$5,tisk!A288,0))</f>
        <v>120</v>
      </c>
      <c r="K286" s="111">
        <f ca="1">IF(B289="","",OFFSET(List1!U$5,tisk!A288,0))</f>
        <v>90</v>
      </c>
      <c r="L286" s="111">
        <f ca="1">IF(B289="","",OFFSET(List1!V$5,tisk!A288,0))</f>
        <v>360</v>
      </c>
      <c r="M286" s="110">
        <f ca="1">IF(B289="","",OFFSET(List1!W$5,tisk!A288,0))</f>
        <v>0</v>
      </c>
      <c r="N286" s="110">
        <v>180302</v>
      </c>
      <c r="O286" s="108" t="str">
        <f ca="1">IF(B289="","",OFFSET(List1!X$5,tisk!A288,0))</f>
        <v>INV</v>
      </c>
      <c r="P286" s="108" t="s">
        <v>1271</v>
      </c>
    </row>
    <row r="287" spans="1:16" s="2" customFormat="1" ht="90" x14ac:dyDescent="0.25">
      <c r="A287" s="39"/>
      <c r="B287" s="111"/>
      <c r="C287" s="3" t="str">
        <f ca="1">IF(B289="","",CONCATENATE("Okres ",OFFSET(List1!G$5,tisk!A288,0),"
","Právní forma","
",OFFSET(List1!H$5,tisk!A288,0),"
","IČO ",OFFSET(List1!I$5,tisk!A288,0),"
 ","B.Ú. ",OFFSET(List1!J$5,tisk!A288,0)))</f>
        <v>Okres Přerov
Právní forma
Obec, městská část hlavního města Prahy
IČO 00636487
 B.Ú. xxxxxxxx</v>
      </c>
      <c r="D287" s="5" t="str">
        <f ca="1">IF(B289="","",OFFSET(List1!L$5,tisk!A288,0))</f>
        <v>V rámci projektu budou provedeny stavební úpravy objektu obecního úřadu v obci Provodovice, která je stěžejní pro život obyvatel v obci.</v>
      </c>
      <c r="E287" s="108"/>
      <c r="F287" s="35"/>
      <c r="G287" s="110"/>
      <c r="H287" s="112"/>
      <c r="I287" s="111"/>
      <c r="J287" s="111"/>
      <c r="K287" s="111"/>
      <c r="L287" s="111"/>
      <c r="M287" s="110"/>
      <c r="N287" s="110"/>
      <c r="O287" s="108"/>
      <c r="P287" s="108"/>
    </row>
    <row r="288" spans="1:16" s="2" customFormat="1" ht="75" x14ac:dyDescent="0.25">
      <c r="A288" s="39">
        <f>ROW()/3-1</f>
        <v>95</v>
      </c>
      <c r="B288" s="111"/>
      <c r="C288" s="3"/>
      <c r="D288" s="5" t="str">
        <f ca="1">IF(B289="","",CONCATENATE("Dotace bude použita na:",OFFSET(List1!M$5,tisk!A288,0)))</f>
        <v>Dotace bude použita na:na nákup materiálu a stavební práce vyplývající ze stavebních úprav objektu obecního úřadu včetně všech uznatelných nákladů se stavebními úpravami souvisejícími.</v>
      </c>
      <c r="E288" s="108"/>
      <c r="F288" s="36" t="str">
        <f ca="1">IF(B289="","",OFFSET(List1!P$5,tisk!A288,0))</f>
        <v>12/2021</v>
      </c>
      <c r="G288" s="110"/>
      <c r="H288" s="112"/>
      <c r="I288" s="111"/>
      <c r="J288" s="111"/>
      <c r="K288" s="111"/>
      <c r="L288" s="111"/>
      <c r="M288" s="110"/>
      <c r="N288" s="115"/>
      <c r="O288" s="108"/>
      <c r="P288" s="108"/>
    </row>
    <row r="289" spans="1:16" s="2" customFormat="1" ht="75" customHeight="1" x14ac:dyDescent="0.25">
      <c r="A289" s="39"/>
      <c r="B289" s="111">
        <v>96</v>
      </c>
      <c r="C289" s="3" t="str">
        <f ca="1">IF(B292="","",CONCATENATE(OFFSET(List1!C$5,tisk!A291,0),"
",OFFSET(List1!D$5,tisk!A291,0),"
",OFFSET(List1!E$5,tisk!A291,0),"
",OFFSET(List1!F$5,tisk!A291,0)))</f>
        <v>Obec Luběnice
Luběnice 140
Luběnice
78346</v>
      </c>
      <c r="D289" s="59" t="str">
        <f ca="1">IF(B292="","",OFFSET(List1!K$5,tisk!A291,0))</f>
        <v>Luběnice - oprava chodníku a místní komunikace</v>
      </c>
      <c r="E289" s="108">
        <f ca="1">IF(B292="","",OFFSET(List1!N$5,tisk!A291,0))</f>
        <v>1250000</v>
      </c>
      <c r="F289" s="36" t="str">
        <f ca="1">IF(B292="","",OFFSET(List1!O$5,tisk!A291,0))</f>
        <v>1/2021</v>
      </c>
      <c r="G289" s="110">
        <f ca="1">IF(B292="","",OFFSET(List1!Q$5,tisk!A291,0))</f>
        <v>500000</v>
      </c>
      <c r="H289" s="112" t="str">
        <f ca="1">IF(B292="","",OFFSET(List1!R$5,tisk!A291,0))</f>
        <v>31.12.2021</v>
      </c>
      <c r="I289" s="111">
        <f ca="1">IF(B292="","",OFFSET(List1!S$5,tisk!A291,0))</f>
        <v>130</v>
      </c>
      <c r="J289" s="111">
        <f ca="1">IF(B292="","",OFFSET(List1!T$5,tisk!A291,0))</f>
        <v>130</v>
      </c>
      <c r="K289" s="111">
        <f ca="1">IF(B292="","",OFFSET(List1!U$5,tisk!A291,0))</f>
        <v>100</v>
      </c>
      <c r="L289" s="111">
        <f ca="1">IF(B292="","",OFFSET(List1!V$5,tisk!A291,0))</f>
        <v>360</v>
      </c>
      <c r="M289" s="110">
        <f ca="1">IF(B292="","",OFFSET(List1!W$5,tisk!A291,0))</f>
        <v>0</v>
      </c>
      <c r="N289" s="109">
        <v>500000</v>
      </c>
      <c r="O289" s="108" t="str">
        <f ca="1">IF(B292="","",OFFSET(List1!X$5,tisk!A291,0))</f>
        <v>INV</v>
      </c>
      <c r="P289" s="108" t="s">
        <v>1271</v>
      </c>
    </row>
    <row r="290" spans="1:16" s="2" customFormat="1" ht="93" customHeight="1" x14ac:dyDescent="0.25">
      <c r="A290" s="39"/>
      <c r="B290" s="111"/>
      <c r="C290" s="3" t="str">
        <f ca="1">IF(B292="","",CONCATENATE("Okres ",OFFSET(List1!G$5,tisk!A291,0),"
","Právní forma","
",OFFSET(List1!H$5,tisk!A291,0),"
","IČO ",OFFSET(List1!I$5,tisk!A291,0),"
 ","B.Ú. ",OFFSET(List1!J$5,tisk!A291,0)))</f>
        <v>Okres Olomouc
Právní forma
Obec, městská část hlavního města Prahy
IČO 00635642
 B.Ú. xxxxxxxx</v>
      </c>
      <c r="D290" s="5" t="str">
        <f ca="1">IF(B292="","",OFFSET(List1!L$5,tisk!A291,0))</f>
        <v>Cílem je zvýšení bezpečnosti občanů při dopravě do obchodu a mateřské školy pomocí stavebních úprav problematických a dopravně závadných míst v obci Luběnice.</v>
      </c>
      <c r="E290" s="108"/>
      <c r="F290" s="35"/>
      <c r="G290" s="110"/>
      <c r="H290" s="112"/>
      <c r="I290" s="111"/>
      <c r="J290" s="111"/>
      <c r="K290" s="111"/>
      <c r="L290" s="111"/>
      <c r="M290" s="110"/>
      <c r="N290" s="110"/>
      <c r="O290" s="108"/>
      <c r="P290" s="108"/>
    </row>
    <row r="291" spans="1:16" s="2" customFormat="1" ht="45" x14ac:dyDescent="0.25">
      <c r="A291" s="39">
        <f>ROW()/3-1</f>
        <v>96</v>
      </c>
      <c r="B291" s="111"/>
      <c r="C291" s="3"/>
      <c r="D291" s="5" t="str">
        <f ca="1">IF(B292="","",CONCATENATE("Dotace bude použita na:",OFFSET(List1!M$5,tisk!A291,0)))</f>
        <v>Dotace bude použita na:faktury za stavební práce na opravě chodníku a místní komunikace.</v>
      </c>
      <c r="E291" s="108"/>
      <c r="F291" s="36" t="str">
        <f ca="1">IF(B292="","",OFFSET(List1!P$5,tisk!A291,0))</f>
        <v>12/2021</v>
      </c>
      <c r="G291" s="110"/>
      <c r="H291" s="112"/>
      <c r="I291" s="111"/>
      <c r="J291" s="111"/>
      <c r="K291" s="111"/>
      <c r="L291" s="111"/>
      <c r="M291" s="110"/>
      <c r="N291" s="110"/>
      <c r="O291" s="108"/>
      <c r="P291" s="108"/>
    </row>
    <row r="292" spans="1:16" s="2" customFormat="1" ht="75" customHeight="1" x14ac:dyDescent="0.25">
      <c r="A292" s="39"/>
      <c r="B292" s="111">
        <v>97</v>
      </c>
      <c r="C292" s="3" t="str">
        <f ca="1">IF(B295="","",CONCATENATE(OFFSET(List1!C$5,tisk!A294,0),"
",OFFSET(List1!D$5,tisk!A294,0),"
",OFFSET(List1!E$5,tisk!A294,0),"
",OFFSET(List1!F$5,tisk!A294,0)))</f>
        <v>Obec Bílovice-Lutotín
Bílovice 39
Bílovice - Lutotín
79841</v>
      </c>
      <c r="D292" s="59" t="str">
        <f ca="1">IF(B295="","",OFFSET(List1!K$5,tisk!A294,0))</f>
        <v>Rekonstrukce chodníků v obci Bílovice</v>
      </c>
      <c r="E292" s="108">
        <f ca="1">IF(B295="","",OFFSET(List1!N$5,tisk!A294,0))</f>
        <v>3431915.52</v>
      </c>
      <c r="F292" s="36" t="str">
        <f ca="1">IF(B295="","",OFFSET(List1!O$5,tisk!A294,0))</f>
        <v>1/2021</v>
      </c>
      <c r="G292" s="110">
        <f ca="1">IF(B295="","",OFFSET(List1!Q$5,tisk!A294,0))</f>
        <v>500000</v>
      </c>
      <c r="H292" s="112" t="str">
        <f ca="1">IF(B295="","",OFFSET(List1!R$5,tisk!A294,0))</f>
        <v>31.12.2021</v>
      </c>
      <c r="I292" s="111">
        <f ca="1">IF(B295="","",OFFSET(List1!S$5,tisk!A294,0))</f>
        <v>130</v>
      </c>
      <c r="J292" s="111">
        <f ca="1">IF(B295="","",OFFSET(List1!T$5,tisk!A294,0))</f>
        <v>130</v>
      </c>
      <c r="K292" s="111">
        <f ca="1">IF(B295="","",OFFSET(List1!U$5,tisk!A294,0))</f>
        <v>100</v>
      </c>
      <c r="L292" s="111">
        <f ca="1">IF(B295="","",OFFSET(List1!V$5,tisk!A294,0))</f>
        <v>360</v>
      </c>
      <c r="M292" s="110">
        <f ca="1">IF(B295="","",OFFSET(List1!W$5,tisk!A294,0))</f>
        <v>0</v>
      </c>
      <c r="N292" s="110">
        <v>500000</v>
      </c>
      <c r="O292" s="108" t="str">
        <f ca="1">IF(B295="","",OFFSET(List1!X$5,tisk!A294,0))</f>
        <v>INV</v>
      </c>
      <c r="P292" s="108" t="s">
        <v>1271</v>
      </c>
    </row>
    <row r="293" spans="1:16" s="2" customFormat="1" ht="90" x14ac:dyDescent="0.25">
      <c r="A293" s="39"/>
      <c r="B293" s="111"/>
      <c r="C293" s="3" t="str">
        <f ca="1">IF(B295="","",CONCATENATE("Okres ",OFFSET(List1!G$5,tisk!A294,0),"
","Právní forma","
",OFFSET(List1!H$5,tisk!A294,0),"
","IČO ",OFFSET(List1!I$5,tisk!A294,0),"
 ","B.Ú. ",OFFSET(List1!J$5,tisk!A294,0)))</f>
        <v>Okres Prostějov
Právní forma
Obec, městská část hlavního města Prahy
IČO 00288012
 B.Ú. xxxxxxxx</v>
      </c>
      <c r="D293" s="5" t="str">
        <f ca="1">IF(B295="","",OFFSET(List1!L$5,tisk!A294,0))</f>
        <v>Cílem projektu je rekonstrukce stávajících zpevněných ploch chodníků pro pěší v intravilánu místní části Bílovice na parc. č. 260/1, 887/2, 261, 889 a 263 v k.ú. Bílovice.</v>
      </c>
      <c r="E293" s="108"/>
      <c r="F293" s="35"/>
      <c r="G293" s="110"/>
      <c r="H293" s="112"/>
      <c r="I293" s="111"/>
      <c r="J293" s="111"/>
      <c r="K293" s="111"/>
      <c r="L293" s="111"/>
      <c r="M293" s="110"/>
      <c r="N293" s="110"/>
      <c r="O293" s="108"/>
      <c r="P293" s="108"/>
    </row>
    <row r="294" spans="1:16" s="2" customFormat="1" ht="30" x14ac:dyDescent="0.25">
      <c r="A294" s="39">
        <f>ROW()/3-1</f>
        <v>97</v>
      </c>
      <c r="B294" s="111"/>
      <c r="C294" s="3"/>
      <c r="D294" s="5" t="str">
        <f ca="1">IF(B295="","",CONCATENATE("Dotace bude použita na:",OFFSET(List1!M$5,tisk!A294,0)))</f>
        <v>Dotace bude použita na:rekonstrukci chodníků v obci Bílovice.</v>
      </c>
      <c r="E294" s="108"/>
      <c r="F294" s="36" t="str">
        <f ca="1">IF(B295="","",OFFSET(List1!P$5,tisk!A294,0))</f>
        <v>12/2021</v>
      </c>
      <c r="G294" s="110"/>
      <c r="H294" s="112"/>
      <c r="I294" s="111"/>
      <c r="J294" s="111"/>
      <c r="K294" s="111"/>
      <c r="L294" s="111"/>
      <c r="M294" s="110"/>
      <c r="N294" s="115"/>
      <c r="O294" s="108"/>
      <c r="P294" s="108"/>
    </row>
    <row r="295" spans="1:16" s="2" customFormat="1" ht="60" x14ac:dyDescent="0.25">
      <c r="A295" s="39"/>
      <c r="B295" s="111">
        <v>98</v>
      </c>
      <c r="C295" s="3" t="str">
        <f ca="1">IF(B298="","",CONCATENATE(OFFSET(List1!C$5,tisk!A297,0),"
",OFFSET(List1!D$5,tisk!A297,0),"
",OFFSET(List1!E$5,tisk!A297,0),"
",OFFSET(List1!F$5,tisk!A297,0)))</f>
        <v>Obec Seloutky
Seloutky 58
Seloutky
79804</v>
      </c>
      <c r="D295" s="59" t="str">
        <f ca="1">IF(B298="","",OFFSET(List1!K$5,tisk!A297,0))</f>
        <v>Výstavba bezbariérových chodníků podél komunikace III/37762 a III/37771 Seloutky - průtah</v>
      </c>
      <c r="E295" s="108">
        <f ca="1">IF(B298="","",OFFSET(List1!N$5,tisk!A297,0))</f>
        <v>11345074</v>
      </c>
      <c r="F295" s="36" t="str">
        <f ca="1">IF(B298="","",OFFSET(List1!O$5,tisk!A297,0))</f>
        <v>9/2021</v>
      </c>
      <c r="G295" s="110">
        <f ca="1">IF(B298="","",OFFSET(List1!Q$5,tisk!A297,0))</f>
        <v>500000</v>
      </c>
      <c r="H295" s="112" t="str">
        <f ca="1">IF(B298="","",OFFSET(List1!R$5,tisk!A297,0))</f>
        <v>31.12.2021</v>
      </c>
      <c r="I295" s="111">
        <f ca="1">IF(B298="","",OFFSET(List1!S$5,tisk!A297,0))</f>
        <v>130</v>
      </c>
      <c r="J295" s="111">
        <f ca="1">IF(B298="","",OFFSET(List1!T$5,tisk!A297,0))</f>
        <v>130</v>
      </c>
      <c r="K295" s="111">
        <f ca="1">IF(B298="","",OFFSET(List1!U$5,tisk!A297,0))</f>
        <v>100</v>
      </c>
      <c r="L295" s="111">
        <f ca="1">IF(B298="","",OFFSET(List1!V$5,tisk!A297,0))</f>
        <v>360</v>
      </c>
      <c r="M295" s="110">
        <f ca="1">IF(B298="","",OFFSET(List1!W$5,tisk!A297,0))</f>
        <v>0</v>
      </c>
      <c r="N295" s="109">
        <v>500000</v>
      </c>
      <c r="O295" s="108" t="str">
        <f ca="1">IF(B298="","",OFFSET(List1!X$5,tisk!A297,0))</f>
        <v>INV</v>
      </c>
      <c r="P295" s="108" t="s">
        <v>1271</v>
      </c>
    </row>
    <row r="296" spans="1:16" s="2" customFormat="1" ht="105" x14ac:dyDescent="0.25">
      <c r="A296" s="39"/>
      <c r="B296" s="111"/>
      <c r="C296" s="3" t="str">
        <f ca="1">IF(B298="","",CONCATENATE("Okres ",OFFSET(List1!G$5,tisk!A297,0),"
","Právní forma","
",OFFSET(List1!H$5,tisk!A297,0),"
","IČO ",OFFSET(List1!I$5,tisk!A297,0),"
 ","B.Ú. ",OFFSET(List1!J$5,tisk!A297,0)))</f>
        <v>Okres Prostějov
Právní forma
Obec, městská část hlavního města Prahy
IČO 00488551
 B.Ú. xxxxxxxx</v>
      </c>
      <c r="D296" s="5" t="str">
        <f ca="1">IF(B298="","",OFFSET(List1!L$5,tisk!A297,0))</f>
        <v>Rekonstrukce a novostavba chodníků podél komunikace III. třídy III/37762 a částečně úprava podél komunikace III. třídy III/37771 v rámci křížení s komunikací III. třídy III/37771. Jedná se o hlavní průtah obcí s absencí bezbariérových chodníků.</v>
      </c>
      <c r="E296" s="108"/>
      <c r="F296" s="35"/>
      <c r="G296" s="110"/>
      <c r="H296" s="112"/>
      <c r="I296" s="111"/>
      <c r="J296" s="111"/>
      <c r="K296" s="111"/>
      <c r="L296" s="111"/>
      <c r="M296" s="110"/>
      <c r="N296" s="110"/>
      <c r="O296" s="108"/>
      <c r="P296" s="108"/>
    </row>
    <row r="297" spans="1:16" s="2" customFormat="1" ht="105" x14ac:dyDescent="0.25">
      <c r="A297" s="39">
        <f>ROW()/3-1</f>
        <v>98</v>
      </c>
      <c r="B297" s="111"/>
      <c r="C297" s="3"/>
      <c r="D297" s="5" t="str">
        <f ca="1">IF(B298="","",CONCATENATE("Dotace bude použita na:",OFFSET(List1!M$5,tisk!A297,0)))</f>
        <v>Dotace bude použita na:rekonstrukci a novostavbu chodníků podél komunikace III. třídy III/37762 a částečně úpravu podél komunikace III. třídy III/37771 v rámci křížení s komunikací III. třídy III/37771 a stavební úpravu propustku – výtoková část.</v>
      </c>
      <c r="E297" s="108"/>
      <c r="F297" s="36" t="str">
        <f ca="1">IF(B298="","",OFFSET(List1!P$5,tisk!A297,0))</f>
        <v>12/2021</v>
      </c>
      <c r="G297" s="110"/>
      <c r="H297" s="112"/>
      <c r="I297" s="111"/>
      <c r="J297" s="111"/>
      <c r="K297" s="111"/>
      <c r="L297" s="111"/>
      <c r="M297" s="110"/>
      <c r="N297" s="110"/>
      <c r="O297" s="108"/>
      <c r="P297" s="108"/>
    </row>
    <row r="298" spans="1:16" s="2" customFormat="1" ht="75" x14ac:dyDescent="0.25">
      <c r="A298" s="39"/>
      <c r="B298" s="111">
        <v>99</v>
      </c>
      <c r="C298" s="3" t="str">
        <f ca="1">IF(B301="","",CONCATENATE(OFFSET(List1!C$5,tisk!A300,0),"
",OFFSET(List1!D$5,tisk!A300,0),"
",OFFSET(List1!E$5,tisk!A300,0),"
",OFFSET(List1!F$5,tisk!A300,0)))</f>
        <v>Obec Stará Červená Voda
Stará Červená Voda 204
Stará Červená Voda
79053</v>
      </c>
      <c r="D298" s="59" t="str">
        <f ca="1">IF(B301="","",OFFSET(List1!K$5,tisk!A300,0))</f>
        <v>"Opravy MK ve Staré Červené Vodě 3c-4 SCHUCH - JÍLKOVÁ, 3c-6 Ivescu - Jílková"</v>
      </c>
      <c r="E298" s="108">
        <f ca="1">IF(B301="","",OFFSET(List1!N$5,tisk!A300,0))</f>
        <v>474390</v>
      </c>
      <c r="F298" s="36" t="str">
        <f ca="1">IF(B301="","",OFFSET(List1!O$5,tisk!A300,0))</f>
        <v>5/2021</v>
      </c>
      <c r="G298" s="110">
        <f ca="1">IF(B301="","",OFFSET(List1!Q$5,tisk!A300,0))</f>
        <v>189756</v>
      </c>
      <c r="H298" s="112" t="str">
        <f ca="1">IF(B301="","",OFFSET(List1!R$5,tisk!A300,0))</f>
        <v>31.12.2021</v>
      </c>
      <c r="I298" s="111">
        <f ca="1">IF(B301="","",OFFSET(List1!S$5,tisk!A300,0))</f>
        <v>140</v>
      </c>
      <c r="J298" s="111">
        <f ca="1">IF(B301="","",OFFSET(List1!T$5,tisk!A300,0))</f>
        <v>130</v>
      </c>
      <c r="K298" s="111">
        <f ca="1">IF(B301="","",OFFSET(List1!U$5,tisk!A300,0))</f>
        <v>90</v>
      </c>
      <c r="L298" s="111">
        <f ca="1">IF(B301="","",OFFSET(List1!V$5,tisk!A300,0))</f>
        <v>360</v>
      </c>
      <c r="M298" s="110">
        <f ca="1">IF(B301="","",OFFSET(List1!W$5,tisk!A300,0))</f>
        <v>0</v>
      </c>
      <c r="N298" s="110">
        <v>189756</v>
      </c>
      <c r="O298" s="108" t="str">
        <f ca="1">IF(B301="","",OFFSET(List1!X$5,tisk!A300,0))</f>
        <v>NEINV</v>
      </c>
      <c r="P298" s="108" t="s">
        <v>1271</v>
      </c>
    </row>
    <row r="299" spans="1:16" s="2" customFormat="1" ht="113.25" customHeight="1" x14ac:dyDescent="0.25">
      <c r="A299" s="39"/>
      <c r="B299" s="111"/>
      <c r="C299" s="3" t="str">
        <f ca="1">IF(B301="","",CONCATENATE("Okres ",OFFSET(List1!G$5,tisk!A300,0),"
","Právní forma","
",OFFSET(List1!H$5,tisk!A300,0),"
","IČO ",OFFSET(List1!I$5,tisk!A300,0),"
 ","B.Ú. ",OFFSET(List1!J$5,tisk!A300,0)))</f>
        <v>Okres Jeseník
Právní forma
Obec, městská část hlavního města Prahy
IČO 00303356
 B.Ú. xxxxxxxx</v>
      </c>
      <c r="D299" s="5" t="str">
        <f ca="1">IF(B301="","",OFFSET(List1!L$5,tisk!A300,0))</f>
        <v>Předkládaný projekt počítá s opravou dvou úseků MK v obci Stará Červená Voda s předpokládanými celkovými náklady 0,5 mil. Kč. Jedná se o úseky MK SCHUCH - Jílková a MK Ivescu - Jílková, značené v pasportu MK jako 3c-4 A 3c-6.</v>
      </c>
      <c r="E299" s="108"/>
      <c r="F299" s="35"/>
      <c r="G299" s="110"/>
      <c r="H299" s="112"/>
      <c r="I299" s="111"/>
      <c r="J299" s="111"/>
      <c r="K299" s="111"/>
      <c r="L299" s="111"/>
      <c r="M299" s="110"/>
      <c r="N299" s="110"/>
      <c r="O299" s="108"/>
      <c r="P299" s="108"/>
    </row>
    <row r="300" spans="1:16" s="2" customFormat="1" ht="86.25" customHeight="1" x14ac:dyDescent="0.25">
      <c r="A300" s="39">
        <f>ROW()/3-1</f>
        <v>99</v>
      </c>
      <c r="B300" s="111"/>
      <c r="C300" s="3"/>
      <c r="D300" s="5" t="str">
        <f ca="1">IF(B301="","",CONCATENATE("Dotace bude použita na:",OFFSET(List1!M$5,tisk!A300,0)))</f>
        <v>Dotace bude použita na:výdaje spojené s opravou nového povrchu u dvou vybraných místních komunikací, a to MK "Schuch - Jílková" a "Ivescu - Jílková".</v>
      </c>
      <c r="E300" s="108"/>
      <c r="F300" s="36" t="str">
        <f ca="1">IF(B301="","",OFFSET(List1!P$5,tisk!A300,0))</f>
        <v>11/2021</v>
      </c>
      <c r="G300" s="110"/>
      <c r="H300" s="112"/>
      <c r="I300" s="111"/>
      <c r="J300" s="111"/>
      <c r="K300" s="111"/>
      <c r="L300" s="111"/>
      <c r="M300" s="110"/>
      <c r="N300" s="115"/>
      <c r="O300" s="108"/>
      <c r="P300" s="108"/>
    </row>
    <row r="301" spans="1:16" s="2" customFormat="1" ht="75" customHeight="1" x14ac:dyDescent="0.25">
      <c r="A301" s="39"/>
      <c r="B301" s="111">
        <v>100</v>
      </c>
      <c r="C301" s="3" t="str">
        <f ca="1">IF(B304="","",CONCATENATE(OFFSET(List1!C$5,tisk!A303,0),"
",OFFSET(List1!D$5,tisk!A303,0),"
",OFFSET(List1!E$5,tisk!A303,0),"
",OFFSET(List1!F$5,tisk!A303,0)))</f>
        <v>Obec Pěnčín
Pěnčín 109
Pěnčín
798 57</v>
      </c>
      <c r="D301" s="59" t="str">
        <f ca="1">IF(B304="","",OFFSET(List1!K$5,tisk!A303,0))</f>
        <v>Výměna krytiny střechy budovy sídla obecního úřadu Pěnčín 109</v>
      </c>
      <c r="E301" s="108">
        <f ca="1">IF(B304="","",OFFSET(List1!N$5,tisk!A303,0))</f>
        <v>250000</v>
      </c>
      <c r="F301" s="36" t="str">
        <f ca="1">IF(B304="","",OFFSET(List1!O$5,tisk!A303,0))</f>
        <v>1/2021</v>
      </c>
      <c r="G301" s="110">
        <f ca="1">IF(B304="","",OFFSET(List1!Q$5,tisk!A303,0))</f>
        <v>100000</v>
      </c>
      <c r="H301" s="112" t="str">
        <f ca="1">IF(B304="","",OFFSET(List1!R$5,tisk!A303,0))</f>
        <v>31.12.2021</v>
      </c>
      <c r="I301" s="111">
        <f ca="1">IF(B304="","",OFFSET(List1!S$5,tisk!A303,0))</f>
        <v>140</v>
      </c>
      <c r="J301" s="111">
        <f ca="1">IF(B304="","",OFFSET(List1!T$5,tisk!A303,0))</f>
        <v>130</v>
      </c>
      <c r="K301" s="111">
        <f ca="1">IF(B304="","",OFFSET(List1!U$5,tisk!A303,0))</f>
        <v>90</v>
      </c>
      <c r="L301" s="111">
        <f ca="1">IF(B304="","",OFFSET(List1!V$5,tisk!A303,0))</f>
        <v>360</v>
      </c>
      <c r="M301" s="110">
        <f ca="1">IF(B304="","",OFFSET(List1!W$5,tisk!A303,0))</f>
        <v>0</v>
      </c>
      <c r="N301" s="109">
        <v>100000</v>
      </c>
      <c r="O301" s="108" t="str">
        <f ca="1">IF(B304="","",OFFSET(List1!X$5,tisk!A303,0))</f>
        <v>NEINV</v>
      </c>
      <c r="P301" s="108" t="s">
        <v>1271</v>
      </c>
    </row>
    <row r="302" spans="1:16" s="2" customFormat="1" ht="99" customHeight="1" x14ac:dyDescent="0.25">
      <c r="A302" s="39"/>
      <c r="B302" s="111"/>
      <c r="C302" s="3" t="str">
        <f ca="1">IF(B304="","",CONCATENATE("Okres ",OFFSET(List1!G$5,tisk!A303,0),"
","Právní forma","
",OFFSET(List1!H$5,tisk!A303,0),"
","IČO ",OFFSET(List1!I$5,tisk!A303,0),"
 ","B.Ú. ",OFFSET(List1!J$5,tisk!A303,0)))</f>
        <v>Okres Prostějov
Právní forma
Obec, městská část hlavního města Prahy
IČO 00288616
 B.Ú. xxxxxxxx</v>
      </c>
      <c r="D302" s="5" t="str">
        <f ca="1">IF(B304="","",OFFSET(List1!L$5,tisk!A303,0))</f>
        <v>Výměna krytiny střechy budovy sídla obecního úřadu Pěnčín 109</v>
      </c>
      <c r="E302" s="108"/>
      <c r="F302" s="35"/>
      <c r="G302" s="110"/>
      <c r="H302" s="112"/>
      <c r="I302" s="111"/>
      <c r="J302" s="111"/>
      <c r="K302" s="111"/>
      <c r="L302" s="111"/>
      <c r="M302" s="110"/>
      <c r="N302" s="110"/>
      <c r="O302" s="108"/>
      <c r="P302" s="108"/>
    </row>
    <row r="303" spans="1:16" s="2" customFormat="1" ht="45" x14ac:dyDescent="0.25">
      <c r="A303" s="39">
        <f>ROW()/3-1</f>
        <v>100</v>
      </c>
      <c r="B303" s="111"/>
      <c r="C303" s="3"/>
      <c r="D303" s="5" t="str">
        <f ca="1">IF(B304="","",CONCATENATE("Dotace bude použita na:",OFFSET(List1!M$5,tisk!A303,0)))</f>
        <v>Dotace bude použita na:demontáž staré krytiny Onduline, pořízení a montáž nové krytiny.</v>
      </c>
      <c r="E303" s="108"/>
      <c r="F303" s="36" t="str">
        <f ca="1">IF(B304="","",OFFSET(List1!P$5,tisk!A303,0))</f>
        <v>12/2021</v>
      </c>
      <c r="G303" s="110"/>
      <c r="H303" s="112"/>
      <c r="I303" s="111"/>
      <c r="J303" s="111"/>
      <c r="K303" s="111"/>
      <c r="L303" s="111"/>
      <c r="M303" s="110"/>
      <c r="N303" s="110"/>
      <c r="O303" s="108"/>
      <c r="P303" s="108"/>
    </row>
    <row r="304" spans="1:16" s="2" customFormat="1" ht="60" x14ac:dyDescent="0.25">
      <c r="A304" s="39"/>
      <c r="B304" s="111">
        <v>101</v>
      </c>
      <c r="C304" s="3" t="str">
        <f ca="1">IF(B307="","",CONCATENATE(OFFSET(List1!C$5,tisk!A306,0),"
",OFFSET(List1!D$5,tisk!A306,0),"
",OFFSET(List1!E$5,tisk!A306,0),"
",OFFSET(List1!F$5,tisk!A306,0)))</f>
        <v>Obec Křenovice
Křenovice 18
Křenovice
75201</v>
      </c>
      <c r="D304" s="59" t="str">
        <f ca="1">IF(B307="","",OFFSET(List1!K$5,tisk!A306,0))</f>
        <v>Rekonstrukce hasičské zbrojnice - III. etapa</v>
      </c>
      <c r="E304" s="108">
        <f ca="1">IF(B307="","",OFFSET(List1!N$5,tisk!A306,0))</f>
        <v>825000</v>
      </c>
      <c r="F304" s="36" t="str">
        <f ca="1">IF(B307="","",OFFSET(List1!O$5,tisk!A306,0))</f>
        <v>1/2021</v>
      </c>
      <c r="G304" s="110">
        <f ca="1">IF(B307="","",OFFSET(List1!Q$5,tisk!A306,0))</f>
        <v>330000</v>
      </c>
      <c r="H304" s="112" t="str">
        <f ca="1">IF(B307="","",OFFSET(List1!R$5,tisk!A306,0))</f>
        <v>31.12.2021</v>
      </c>
      <c r="I304" s="111">
        <f ca="1">IF(B307="","",OFFSET(List1!S$5,tisk!A306,0))</f>
        <v>130</v>
      </c>
      <c r="J304" s="111">
        <f ca="1">IF(B307="","",OFFSET(List1!T$5,tisk!A306,0))</f>
        <v>130</v>
      </c>
      <c r="K304" s="111">
        <f ca="1">IF(B307="","",OFFSET(List1!U$5,tisk!A306,0))</f>
        <v>95</v>
      </c>
      <c r="L304" s="111">
        <f ca="1">IF(B307="","",OFFSET(List1!V$5,tisk!A306,0))</f>
        <v>355</v>
      </c>
      <c r="M304" s="110">
        <f ca="1">IF(B307="","",OFFSET(List1!W$5,tisk!A306,0))</f>
        <v>0</v>
      </c>
      <c r="N304" s="110">
        <v>330000</v>
      </c>
      <c r="O304" s="108" t="str">
        <f ca="1">IF(B307="","",OFFSET(List1!X$5,tisk!A306,0))</f>
        <v>INV</v>
      </c>
      <c r="P304" s="108" t="s">
        <v>1271</v>
      </c>
    </row>
    <row r="305" spans="1:16" s="2" customFormat="1" ht="90" x14ac:dyDescent="0.25">
      <c r="A305" s="39"/>
      <c r="B305" s="111"/>
      <c r="C305" s="3" t="str">
        <f ca="1">IF(B307="","",CONCATENATE("Okres ",OFFSET(List1!G$5,tisk!A306,0),"
","Právní forma","
",OFFSET(List1!H$5,tisk!A306,0),"
","IČO ",OFFSET(List1!I$5,tisk!A306,0),"
 ","B.Ú. ",OFFSET(List1!J$5,tisk!A306,0)))</f>
        <v>Okres Přerov
Právní forma
Obec, městská část hlavního města Prahy
IČO 00636304
 B.Ú. xxxxxxxx</v>
      </c>
      <c r="D305" s="5" t="str">
        <f ca="1">IF(B307="","",OFFSET(List1!L$5,tisk!A306,0))</f>
        <v>Obec Křenovice přikročila v roce 2019 k rekonstrukci hasičské zbrojnice, a to po dlouhých letech neustálého odkládání a debatách o smyslu či nutnosti uvedené investice.</v>
      </c>
      <c r="E305" s="108"/>
      <c r="F305" s="35"/>
      <c r="G305" s="110"/>
      <c r="H305" s="112"/>
      <c r="I305" s="111"/>
      <c r="J305" s="111"/>
      <c r="K305" s="111"/>
      <c r="L305" s="111"/>
      <c r="M305" s="110"/>
      <c r="N305" s="110"/>
      <c r="O305" s="108"/>
      <c r="P305" s="108"/>
    </row>
    <row r="306" spans="1:16" s="2" customFormat="1" ht="45" x14ac:dyDescent="0.25">
      <c r="A306" s="39">
        <f>ROW()/3-1</f>
        <v>101</v>
      </c>
      <c r="B306" s="111"/>
      <c r="C306" s="3"/>
      <c r="D306" s="5" t="str">
        <f ca="1">IF(B307="","",CONCATENATE("Dotace bude použita na:",OFFSET(List1!M$5,tisk!A306,0)))</f>
        <v>Dotace bude použita na:úhradu faktur a daňových dokladů za materiál, za zemní, výkopové a stavební práce.</v>
      </c>
      <c r="E306" s="108"/>
      <c r="F306" s="36" t="str">
        <f ca="1">IF(B307="","",OFFSET(List1!P$5,tisk!A306,0))</f>
        <v>12/2021</v>
      </c>
      <c r="G306" s="110"/>
      <c r="H306" s="112"/>
      <c r="I306" s="111"/>
      <c r="J306" s="111"/>
      <c r="K306" s="111"/>
      <c r="L306" s="111"/>
      <c r="M306" s="110"/>
      <c r="N306" s="115"/>
      <c r="O306" s="108"/>
      <c r="P306" s="108"/>
    </row>
    <row r="307" spans="1:16" s="2" customFormat="1" ht="60" x14ac:dyDescent="0.25">
      <c r="A307" s="39"/>
      <c r="B307" s="111">
        <v>102</v>
      </c>
      <c r="C307" s="3" t="str">
        <f ca="1">IF(B310="","",CONCATENATE(OFFSET(List1!C$5,tisk!A309,0),"
",OFFSET(List1!D$5,tisk!A309,0),"
",OFFSET(List1!E$5,tisk!A309,0),"
",OFFSET(List1!F$5,tisk!A309,0)))</f>
        <v>Obec Bohuslavice
Bohuslavice 25
Bohuslavice
79856</v>
      </c>
      <c r="D307" s="59" t="str">
        <f ca="1">IF(B310="","",OFFSET(List1!K$5,tisk!A309,0))</f>
        <v>Rekonstrukce obecní knihovny Bohuslavice</v>
      </c>
      <c r="E307" s="108">
        <f ca="1">IF(B310="","",OFFSET(List1!N$5,tisk!A309,0))</f>
        <v>1807220</v>
      </c>
      <c r="F307" s="36" t="str">
        <f ca="1">IF(B310="","",OFFSET(List1!O$5,tisk!A309,0))</f>
        <v>4/2021</v>
      </c>
      <c r="G307" s="110">
        <f ca="1">IF(B310="","",OFFSET(List1!Q$5,tisk!A309,0))</f>
        <v>500000</v>
      </c>
      <c r="H307" s="112" t="str">
        <f ca="1">IF(B310="","",OFFSET(List1!R$5,tisk!A309,0))</f>
        <v>31.12.2021</v>
      </c>
      <c r="I307" s="111">
        <f ca="1">IF(B310="","",OFFSET(List1!S$5,tisk!A309,0))</f>
        <v>110</v>
      </c>
      <c r="J307" s="111">
        <f ca="1">IF(B310="","",OFFSET(List1!T$5,tisk!A309,0))</f>
        <v>120</v>
      </c>
      <c r="K307" s="111">
        <f ca="1">IF(B310="","",OFFSET(List1!U$5,tisk!A309,0))</f>
        <v>125</v>
      </c>
      <c r="L307" s="111">
        <f ca="1">IF(B310="","",OFFSET(List1!V$5,tisk!A309,0))</f>
        <v>355</v>
      </c>
      <c r="M307" s="110">
        <f ca="1">IF(B310="","",OFFSET(List1!W$5,tisk!A309,0))</f>
        <v>0</v>
      </c>
      <c r="N307" s="109">
        <v>500000</v>
      </c>
      <c r="O307" s="108" t="str">
        <f ca="1">IF(B310="","",OFFSET(List1!X$5,tisk!A309,0))</f>
        <v>INV</v>
      </c>
      <c r="P307" s="108" t="s">
        <v>1271</v>
      </c>
    </row>
    <row r="308" spans="1:16" s="2" customFormat="1" ht="90" x14ac:dyDescent="0.25">
      <c r="A308" s="39"/>
      <c r="B308" s="111"/>
      <c r="C308" s="3" t="str">
        <f ca="1">IF(B310="","",CONCATENATE("Okres ",OFFSET(List1!G$5,tisk!A309,0),"
","Právní forma","
",OFFSET(List1!H$5,tisk!A309,0),"
","IČO ",OFFSET(List1!I$5,tisk!A309,0),"
 ","B.Ú. ",OFFSET(List1!J$5,tisk!A309,0)))</f>
        <v>Okres Prostějov
Právní forma
Obec, městská část hlavního města Prahy
IČO 00288039
 B.Ú. xxxxxxxx</v>
      </c>
      <c r="D308" s="5" t="str">
        <f ca="1">IF(B310="","",OFFSET(List1!L$5,tisk!A309,0))</f>
        <v>Rekonstrukce obecní knihovny Bohuslavice.</v>
      </c>
      <c r="E308" s="108"/>
      <c r="F308" s="35"/>
      <c r="G308" s="110"/>
      <c r="H308" s="112"/>
      <c r="I308" s="111"/>
      <c r="J308" s="111"/>
      <c r="K308" s="111"/>
      <c r="L308" s="111"/>
      <c r="M308" s="110"/>
      <c r="N308" s="110"/>
      <c r="O308" s="108"/>
      <c r="P308" s="108"/>
    </row>
    <row r="309" spans="1:16" s="2" customFormat="1" ht="120" x14ac:dyDescent="0.25">
      <c r="A309" s="39">
        <f>ROW()/3-1</f>
        <v>102</v>
      </c>
      <c r="B309" s="111"/>
      <c r="C309" s="3"/>
      <c r="D309" s="5" t="str">
        <f ca="1">IF(B310="","",CONCATENATE("Dotace bude použita na:",OFFSET(List1!M$5,tisk!A309,0)))</f>
        <v>Dotace bude použita na:stavebně práce - bourací práce, výměna krovů a střešní krytiny, stavba příček a podlah, rekonstrukce technického zařízení (voda, kanalizace, elektro), povrchové úpravy stěn, podlah, venkovní fasáda, dokončovací práce a vnitřní zařizovací předměty.</v>
      </c>
      <c r="E309" s="108"/>
      <c r="F309" s="36" t="str">
        <f ca="1">IF(B310="","",OFFSET(List1!P$5,tisk!A309,0))</f>
        <v>12/2021</v>
      </c>
      <c r="G309" s="110"/>
      <c r="H309" s="112"/>
      <c r="I309" s="111"/>
      <c r="J309" s="111"/>
      <c r="K309" s="111"/>
      <c r="L309" s="111"/>
      <c r="M309" s="110"/>
      <c r="N309" s="110"/>
      <c r="O309" s="108"/>
      <c r="P309" s="108"/>
    </row>
    <row r="310" spans="1:16" s="2" customFormat="1" ht="75" customHeight="1" x14ac:dyDescent="0.25">
      <c r="A310" s="39"/>
      <c r="B310" s="111">
        <v>103</v>
      </c>
      <c r="C310" s="3" t="str">
        <f ca="1">IF(B313="","",CONCATENATE(OFFSET(List1!C$5,tisk!A312,0),"
",OFFSET(List1!D$5,tisk!A312,0),"
",OFFSET(List1!E$5,tisk!A312,0),"
",OFFSET(List1!F$5,tisk!A312,0)))</f>
        <v>Obec Jindřichov
Jindřichov 19
Jindřichov
75301</v>
      </c>
      <c r="D310" s="59" t="str">
        <f ca="1">IF(B313="","",OFFSET(List1!K$5,tisk!A312,0))</f>
        <v>REVITALIZACE CENTRA OBCE JINDŘICHOV - II. ETAPA</v>
      </c>
      <c r="E310" s="108">
        <f ca="1">IF(B313="","",OFFSET(List1!N$5,tisk!A312,0))</f>
        <v>976055.5</v>
      </c>
      <c r="F310" s="36" t="str">
        <f ca="1">IF(B313="","",OFFSET(List1!O$5,tisk!A312,0))</f>
        <v>1/2021</v>
      </c>
      <c r="G310" s="110">
        <f ca="1">IF(B313="","",OFFSET(List1!Q$5,tisk!A312,0))</f>
        <v>390000</v>
      </c>
      <c r="H310" s="112" t="str">
        <f ca="1">IF(B313="","",OFFSET(List1!R$5,tisk!A312,0))</f>
        <v>31.12.2021</v>
      </c>
      <c r="I310" s="111">
        <f ca="1">IF(B313="","",OFFSET(List1!S$5,tisk!A312,0))</f>
        <v>130</v>
      </c>
      <c r="J310" s="111">
        <f ca="1">IF(B313="","",OFFSET(List1!T$5,tisk!A312,0))</f>
        <v>130</v>
      </c>
      <c r="K310" s="111">
        <f ca="1">IF(B313="","",OFFSET(List1!U$5,tisk!A312,0))</f>
        <v>95</v>
      </c>
      <c r="L310" s="111">
        <f ca="1">IF(B313="","",OFFSET(List1!V$5,tisk!A312,0))</f>
        <v>355</v>
      </c>
      <c r="M310" s="110">
        <f ca="1">IF(B313="","",OFFSET(List1!W$5,tisk!A312,0))</f>
        <v>0</v>
      </c>
      <c r="N310" s="110">
        <v>390000</v>
      </c>
      <c r="O310" s="108" t="str">
        <f ca="1">IF(B313="","",OFFSET(List1!X$5,tisk!A312,0))</f>
        <v>INV</v>
      </c>
      <c r="P310" s="108" t="s">
        <v>1271</v>
      </c>
    </row>
    <row r="311" spans="1:16" s="2" customFormat="1" ht="107.25" customHeight="1" x14ac:dyDescent="0.25">
      <c r="A311" s="39"/>
      <c r="B311" s="111"/>
      <c r="C311" s="3" t="str">
        <f ca="1">IF(B313="","",CONCATENATE("Okres ",OFFSET(List1!G$5,tisk!A312,0),"
","Právní forma","
",OFFSET(List1!H$5,tisk!A312,0),"
","IČO ",OFFSET(List1!I$5,tisk!A312,0),"
 ","B.Ú. ",OFFSET(List1!J$5,tisk!A312,0)))</f>
        <v>Okres Přerov
Právní forma
Obec, městská část hlavního města Prahy
IČO 00301345
 B.Ú. xxxxxxxx</v>
      </c>
      <c r="D311" s="5" t="str">
        <f ca="1">IF(B313="","",OFFSET(List1!L$5,tisk!A312,0))</f>
        <v>Účelem je rekonstrukce hlavní příjezdové komunikace k obecnímu úřadu a hřbitovu a stavbu schodiště pro bezpečný přístup pěších návštěvníků.  Akce navazuje na stavbu realizovanou v loňském roce ,,Přístupový chodník a zpevněná plocha u obecního úřadu"</v>
      </c>
      <c r="E311" s="108"/>
      <c r="F311" s="35"/>
      <c r="G311" s="110"/>
      <c r="H311" s="112"/>
      <c r="I311" s="111"/>
      <c r="J311" s="111"/>
      <c r="K311" s="111"/>
      <c r="L311" s="111"/>
      <c r="M311" s="110"/>
      <c r="N311" s="110"/>
      <c r="O311" s="108"/>
      <c r="P311" s="108"/>
    </row>
    <row r="312" spans="1:16" s="2" customFormat="1" ht="92.25" customHeight="1" x14ac:dyDescent="0.25">
      <c r="A312" s="39">
        <f>ROW()/3-1</f>
        <v>103</v>
      </c>
      <c r="B312" s="111"/>
      <c r="C312" s="3"/>
      <c r="D312" s="5" t="str">
        <f ca="1">IF(B313="","",CONCATENATE("Dotace bude použita na:",OFFSET(List1!M$5,tisk!A312,0)))</f>
        <v>Dotace bude použita na:rekonstrukci komunikace a stavbu schodů.</v>
      </c>
      <c r="E312" s="108"/>
      <c r="F312" s="36" t="str">
        <f ca="1">IF(B313="","",OFFSET(List1!P$5,tisk!A312,0))</f>
        <v>12/2021</v>
      </c>
      <c r="G312" s="110"/>
      <c r="H312" s="112"/>
      <c r="I312" s="111"/>
      <c r="J312" s="111"/>
      <c r="K312" s="111"/>
      <c r="L312" s="111"/>
      <c r="M312" s="110"/>
      <c r="N312" s="115"/>
      <c r="O312" s="108"/>
      <c r="P312" s="108"/>
    </row>
    <row r="313" spans="1:16" s="2" customFormat="1" ht="75" customHeight="1" x14ac:dyDescent="0.25">
      <c r="A313" s="39"/>
      <c r="B313" s="111">
        <v>104</v>
      </c>
      <c r="C313" s="3" t="str">
        <f ca="1">IF(B316="","",CONCATENATE(OFFSET(List1!C$5,tisk!A315,0),"
",OFFSET(List1!D$5,tisk!A315,0),"
",OFFSET(List1!E$5,tisk!A315,0),"
",OFFSET(List1!F$5,tisk!A315,0)))</f>
        <v>Obec Huzová
Huzová 131
Huzová
79351</v>
      </c>
      <c r="D313" s="59" t="str">
        <f ca="1">IF(B316="","",OFFSET(List1!K$5,tisk!A315,0))</f>
        <v>Parkovací stání pro obytné domy v obci Huzová</v>
      </c>
      <c r="E313" s="108">
        <f ca="1">IF(B316="","",OFFSET(List1!N$5,tisk!A315,0))</f>
        <v>2938725.6</v>
      </c>
      <c r="F313" s="36" t="str">
        <f ca="1">IF(B316="","",OFFSET(List1!O$5,tisk!A315,0))</f>
        <v>1/2021</v>
      </c>
      <c r="G313" s="110">
        <f ca="1">IF(B316="","",OFFSET(List1!Q$5,tisk!A315,0))</f>
        <v>500000</v>
      </c>
      <c r="H313" s="112" t="str">
        <f ca="1">IF(B316="","",OFFSET(List1!R$5,tisk!A315,0))</f>
        <v>31.12.2021</v>
      </c>
      <c r="I313" s="111">
        <f ca="1">IF(B316="","",OFFSET(List1!S$5,tisk!A315,0))</f>
        <v>160</v>
      </c>
      <c r="J313" s="111">
        <f ca="1">IF(B316="","",OFFSET(List1!T$5,tisk!A315,0))</f>
        <v>130</v>
      </c>
      <c r="K313" s="111">
        <f ca="1">IF(B316="","",OFFSET(List1!U$5,tisk!A315,0))</f>
        <v>65</v>
      </c>
      <c r="L313" s="111">
        <f ca="1">IF(B316="","",OFFSET(List1!V$5,tisk!A315,0))</f>
        <v>355</v>
      </c>
      <c r="M313" s="110">
        <f ca="1">IF(B316="","",OFFSET(List1!W$5,tisk!A315,0))</f>
        <v>0</v>
      </c>
      <c r="N313" s="109">
        <v>500000</v>
      </c>
      <c r="O313" s="108" t="str">
        <f ca="1">IF(B316="","",OFFSET(List1!X$5,tisk!A315,0))</f>
        <v>INV</v>
      </c>
      <c r="P313" s="108" t="s">
        <v>1271</v>
      </c>
    </row>
    <row r="314" spans="1:16" s="2" customFormat="1" ht="106.15" customHeight="1" x14ac:dyDescent="0.25">
      <c r="A314" s="39"/>
      <c r="B314" s="111"/>
      <c r="C314" s="3" t="str">
        <f ca="1">IF(B316="","",CONCATENATE("Okres ",OFFSET(List1!G$5,tisk!A315,0),"
","Právní forma","
",OFFSET(List1!H$5,tisk!A315,0),"
","IČO ",OFFSET(List1!I$5,tisk!A315,0),"
 ","B.Ú. ",OFFSET(List1!J$5,tisk!A315,0)))</f>
        <v>Okres Olomouc
Právní forma
Obec, městská část hlavního města Prahy
IČO 00296040
 B.Ú. xxxxxxxx</v>
      </c>
      <c r="D314" s="5" t="str">
        <f ca="1">IF(B316="","",OFFSET(List1!L$5,tisk!A315,0))</f>
        <v>Cílem projektu  realizace parkovacích míst pro obytné domy. Jedná se o realizaci 6 kolmých parkovacích míst pro osobní vozidla. v obci Huzová na par. 239/1 dále 26 kolmých parkovacích míst na parc. 239/1, 239/2 a 3254/1.</v>
      </c>
      <c r="E314" s="108"/>
      <c r="F314" s="35"/>
      <c r="G314" s="110"/>
      <c r="H314" s="112"/>
      <c r="I314" s="111"/>
      <c r="J314" s="111"/>
      <c r="K314" s="111"/>
      <c r="L314" s="111"/>
      <c r="M314" s="110"/>
      <c r="N314" s="110"/>
      <c r="O314" s="108"/>
      <c r="P314" s="108"/>
    </row>
    <row r="315" spans="1:16" s="2" customFormat="1" ht="30" x14ac:dyDescent="0.25">
      <c r="A315" s="39">
        <f>ROW()/3-1</f>
        <v>104</v>
      </c>
      <c r="B315" s="111"/>
      <c r="C315" s="3"/>
      <c r="D315" s="5" t="str">
        <f ca="1">IF(B316="","",CONCATENATE("Dotace bude použita na:",OFFSET(List1!M$5,tisk!A315,0)))</f>
        <v>Dotace bude použita na:parkovací stání pro obytné domy v obci Huzová</v>
      </c>
      <c r="E315" s="108"/>
      <c r="F315" s="36" t="str">
        <f ca="1">IF(B316="","",OFFSET(List1!P$5,tisk!A315,0))</f>
        <v>12/2021</v>
      </c>
      <c r="G315" s="110"/>
      <c r="H315" s="112"/>
      <c r="I315" s="111"/>
      <c r="J315" s="111"/>
      <c r="K315" s="111"/>
      <c r="L315" s="111"/>
      <c r="M315" s="110"/>
      <c r="N315" s="110"/>
      <c r="O315" s="108"/>
      <c r="P315" s="108"/>
    </row>
    <row r="316" spans="1:16" s="2" customFormat="1" ht="75" customHeight="1" x14ac:dyDescent="0.25">
      <c r="A316" s="39"/>
      <c r="B316" s="111">
        <v>105</v>
      </c>
      <c r="C316" s="3" t="str">
        <f ca="1">IF(B319="","",CONCATENATE(OFFSET(List1!C$5,tisk!A318,0),"
",OFFSET(List1!D$5,tisk!A318,0),"
",OFFSET(List1!E$5,tisk!A318,0),"
",OFFSET(List1!F$5,tisk!A318,0)))</f>
        <v>Obec Cholina
Cholina 52
Cholina
78322</v>
      </c>
      <c r="D316" s="59" t="str">
        <f ca="1">IF(B319="","",OFFSET(List1!K$5,tisk!A318,0))</f>
        <v>Rekonstrukce obecního úřadu, místní knihovny a zázemí pro spolky</v>
      </c>
      <c r="E316" s="108">
        <f ca="1">IF(B319="","",OFFSET(List1!N$5,tisk!A318,0))</f>
        <v>840000</v>
      </c>
      <c r="F316" s="36" t="str">
        <f ca="1">IF(B319="","",OFFSET(List1!O$5,tisk!A318,0))</f>
        <v>1/2021</v>
      </c>
      <c r="G316" s="110">
        <f ca="1">IF(B319="","",OFFSET(List1!Q$5,tisk!A318,0))</f>
        <v>336000</v>
      </c>
      <c r="H316" s="112" t="str">
        <f ca="1">IF(B319="","",OFFSET(List1!R$5,tisk!A318,0))</f>
        <v>31.12.2021</v>
      </c>
      <c r="I316" s="111">
        <f ca="1">IF(B319="","",OFFSET(List1!S$5,tisk!A318,0))</f>
        <v>110</v>
      </c>
      <c r="J316" s="111">
        <f ca="1">IF(B319="","",OFFSET(List1!T$5,tisk!A318,0))</f>
        <v>120</v>
      </c>
      <c r="K316" s="111">
        <f ca="1">IF(B319="","",OFFSET(List1!U$5,tisk!A318,0))</f>
        <v>125</v>
      </c>
      <c r="L316" s="111">
        <f ca="1">IF(B319="","",OFFSET(List1!V$5,tisk!A318,0))</f>
        <v>355</v>
      </c>
      <c r="M316" s="110">
        <f ca="1">IF(B319="","",OFFSET(List1!W$5,tisk!A318,0))</f>
        <v>0</v>
      </c>
      <c r="N316" s="110">
        <v>336000</v>
      </c>
      <c r="O316" s="108" t="str">
        <f ca="1">IF(B319="","",OFFSET(List1!X$5,tisk!A318,0))</f>
        <v>NEINV</v>
      </c>
      <c r="P316" s="108" t="s">
        <v>1271</v>
      </c>
    </row>
    <row r="317" spans="1:16" s="2" customFormat="1" ht="105" x14ac:dyDescent="0.25">
      <c r="A317" s="39"/>
      <c r="B317" s="111"/>
      <c r="C317" s="3" t="str">
        <f ca="1">IF(B319="","",CONCATENATE("Okres ",OFFSET(List1!G$5,tisk!A318,0),"
","Právní forma","
",OFFSET(List1!H$5,tisk!A318,0),"
","IČO ",OFFSET(List1!I$5,tisk!A318,0),"
 ","B.Ú. ",OFFSET(List1!J$5,tisk!A318,0)))</f>
        <v>Okres Olomouc
Právní forma
Obec, městská část hlavního města Prahy
IČO 00299006
 B.Ú. xxxxxxxx</v>
      </c>
      <c r="D317" s="5" t="str">
        <f ca="1">IF(B319="","",OFFSET(List1!L$5,tisk!A318,0))</f>
        <v>Cílem je provést úpravu knihovny. Současný stav neodpovídá potřebám a nárokům 21. století. Dvorní trakt, sloužící jako nezbytné zázemí spolků, je v havarijním stavu. Akce je jednou ze součástí komplexní rekonstrukce budovy OÚ.</v>
      </c>
      <c r="E317" s="108"/>
      <c r="F317" s="35"/>
      <c r="G317" s="110"/>
      <c r="H317" s="112"/>
      <c r="I317" s="111"/>
      <c r="J317" s="111"/>
      <c r="K317" s="111"/>
      <c r="L317" s="111"/>
      <c r="M317" s="110"/>
      <c r="N317" s="110"/>
      <c r="O317" s="108"/>
      <c r="P317" s="108"/>
    </row>
    <row r="318" spans="1:16" s="2" customFormat="1" ht="93.75" customHeight="1" x14ac:dyDescent="0.25">
      <c r="A318" s="39">
        <f>ROW()/3-1</f>
        <v>105</v>
      </c>
      <c r="B318" s="111"/>
      <c r="C318" s="3"/>
      <c r="D318" s="5" t="str">
        <f ca="1">IF(B319="","",CONCATENATE("Dotace bude použita na:",OFFSET(List1!M$5,tisk!A318,0)))</f>
        <v>Dotace bude použita na:nákup stavebního materiálu a stavební práce včetně nákladů na pracovníky poptávané na jednotlivé práce a další související uznatelné výdaje, například voda, topení, odpady, podlahy a dláždění.</v>
      </c>
      <c r="E318" s="108"/>
      <c r="F318" s="36" t="str">
        <f ca="1">IF(B319="","",OFFSET(List1!P$5,tisk!A318,0))</f>
        <v>12/2021</v>
      </c>
      <c r="G318" s="110"/>
      <c r="H318" s="112"/>
      <c r="I318" s="111"/>
      <c r="J318" s="111"/>
      <c r="K318" s="111"/>
      <c r="L318" s="111"/>
      <c r="M318" s="110"/>
      <c r="N318" s="115"/>
      <c r="O318" s="108"/>
      <c r="P318" s="108"/>
    </row>
    <row r="319" spans="1:16" s="2" customFormat="1" ht="60" x14ac:dyDescent="0.25">
      <c r="A319" s="39"/>
      <c r="B319" s="111">
        <v>106</v>
      </c>
      <c r="C319" s="3" t="str">
        <f ca="1">IF(B322="","",CONCATENATE(OFFSET(List1!C$5,tisk!A321,0),"
",OFFSET(List1!D$5,tisk!A321,0),"
",OFFSET(List1!E$5,tisk!A321,0),"
",OFFSET(List1!F$5,tisk!A321,0)))</f>
        <v>Obec Opatovice
Hlavní 170
Opatovice
75356</v>
      </c>
      <c r="D319" s="59" t="str">
        <f ca="1">IF(B322="","",OFFSET(List1!K$5,tisk!A321,0))</f>
        <v>Dokončení fasády a rekonstrukce interiéru OÚ v Opatovicích</v>
      </c>
      <c r="E319" s="108">
        <f ca="1">IF(B322="","",OFFSET(List1!N$5,tisk!A321,0))</f>
        <v>11981235</v>
      </c>
      <c r="F319" s="36" t="str">
        <f ca="1">IF(B322="","",OFFSET(List1!O$5,tisk!A321,0))</f>
        <v>1/2021</v>
      </c>
      <c r="G319" s="110">
        <f ca="1">IF(B322="","",OFFSET(List1!Q$5,tisk!A321,0))</f>
        <v>500000</v>
      </c>
      <c r="H319" s="112" t="str">
        <f ca="1">IF(B322="","",OFFSET(List1!R$5,tisk!A321,0))</f>
        <v>31.12.2021</v>
      </c>
      <c r="I319" s="111">
        <f ca="1">IF(B322="","",OFFSET(List1!S$5,tisk!A321,0))</f>
        <v>140</v>
      </c>
      <c r="J319" s="111">
        <f ca="1">IF(B322="","",OFFSET(List1!T$5,tisk!A321,0))</f>
        <v>125</v>
      </c>
      <c r="K319" s="111">
        <f ca="1">IF(B322="","",OFFSET(List1!U$5,tisk!A321,0))</f>
        <v>90</v>
      </c>
      <c r="L319" s="111">
        <f ca="1">IF(B322="","",OFFSET(List1!V$5,tisk!A321,0))</f>
        <v>355</v>
      </c>
      <c r="M319" s="110">
        <f ca="1">IF(B322="","",OFFSET(List1!W$5,tisk!A321,0))</f>
        <v>0</v>
      </c>
      <c r="N319" s="109">
        <v>500000</v>
      </c>
      <c r="O319" s="108" t="str">
        <f ca="1">IF(B322="","",OFFSET(List1!X$5,tisk!A321,0))</f>
        <v>INV</v>
      </c>
      <c r="P319" s="108" t="s">
        <v>1271</v>
      </c>
    </row>
    <row r="320" spans="1:16" s="2" customFormat="1" ht="103.15" customHeight="1" x14ac:dyDescent="0.25">
      <c r="A320" s="39"/>
      <c r="B320" s="111"/>
      <c r="C320" s="3" t="str">
        <f ca="1">IF(B322="","",CONCATENATE("Okres ",OFFSET(List1!G$5,tisk!A321,0),"
","Právní forma","
",OFFSET(List1!H$5,tisk!A321,0),"
","IČO ",OFFSET(List1!I$5,tisk!A321,0),"
 ","B.Ú. ",OFFSET(List1!J$5,tisk!A321,0)))</f>
        <v>Okres Přerov
Právní forma
Obec, městská část hlavního města Prahy
IČO 00301655
 B.Ú. xxxxxxxx</v>
      </c>
      <c r="D320" s="5" t="str">
        <f ca="1">IF(B322="","",OFFSET(List1!L$5,tisk!A321,0))</f>
        <v>V rámci projektu budou provedeny stavební úpravy objektu obecního úřadu v Opatovicích. Konkrétně bude dokončeno zateplení zbytku obvodového pláště objektu a proběhne kompletní rekonstrukce interiéru budovy.</v>
      </c>
      <c r="E320" s="108"/>
      <c r="F320" s="35"/>
      <c r="G320" s="110"/>
      <c r="H320" s="112"/>
      <c r="I320" s="111"/>
      <c r="J320" s="111"/>
      <c r="K320" s="111"/>
      <c r="L320" s="111"/>
      <c r="M320" s="110"/>
      <c r="N320" s="110"/>
      <c r="O320" s="108"/>
      <c r="P320" s="108"/>
    </row>
    <row r="321" spans="1:16" s="2" customFormat="1" ht="90" x14ac:dyDescent="0.25">
      <c r="A321" s="39">
        <f>ROW()/3-1</f>
        <v>106</v>
      </c>
      <c r="B321" s="111"/>
      <c r="C321" s="3"/>
      <c r="D321" s="5" t="str">
        <f ca="1">IF(B322="","",CONCATENATE("Dotace bude použita na:",OFFSET(List1!M$5,tisk!A321,0)))</f>
        <v>Dotace bude použita na:na nákup materiálu a stavební práce vyplývající ze stavebních úprav budovy obecního úřadu včetně všech
uznatelných nákladů se stavebními úpravami souvisejícími.</v>
      </c>
      <c r="E321" s="108"/>
      <c r="F321" s="36" t="str">
        <f ca="1">IF(B322="","",OFFSET(List1!P$5,tisk!A321,0))</f>
        <v>12/2021</v>
      </c>
      <c r="G321" s="110"/>
      <c r="H321" s="112"/>
      <c r="I321" s="111"/>
      <c r="J321" s="111"/>
      <c r="K321" s="111"/>
      <c r="L321" s="111"/>
      <c r="M321" s="110"/>
      <c r="N321" s="110"/>
      <c r="O321" s="108"/>
      <c r="P321" s="108"/>
    </row>
    <row r="322" spans="1:16" s="2" customFormat="1" ht="75" customHeight="1" x14ac:dyDescent="0.25">
      <c r="A322" s="39"/>
      <c r="B322" s="111">
        <v>107</v>
      </c>
      <c r="C322" s="3" t="str">
        <f ca="1">IF(B325="","",CONCATENATE(OFFSET(List1!C$5,tisk!A324,0),"
",OFFSET(List1!D$5,tisk!A324,0),"
",OFFSET(List1!E$5,tisk!A324,0),"
",OFFSET(List1!F$5,tisk!A324,0)))</f>
        <v>Obec Veselíčko
Veselíčko 68
Veselíčko
75125</v>
      </c>
      <c r="D322" s="59" t="str">
        <f ca="1">IF(B325="","",OFFSET(List1!K$5,tisk!A324,0))</f>
        <v>Rekonstrukce komunikace po stavbě kanalizace v místní části Tupec</v>
      </c>
      <c r="E322" s="108">
        <f ca="1">IF(B325="","",OFFSET(List1!N$5,tisk!A324,0))</f>
        <v>1250000</v>
      </c>
      <c r="F322" s="36" t="str">
        <f ca="1">IF(B325="","",OFFSET(List1!O$5,tisk!A324,0))</f>
        <v>8/2021</v>
      </c>
      <c r="G322" s="110">
        <f ca="1">IF(B325="","",OFFSET(List1!Q$5,tisk!A324,0))</f>
        <v>500000</v>
      </c>
      <c r="H322" s="112" t="str">
        <f ca="1">IF(B325="","",OFFSET(List1!R$5,tisk!A324,0))</f>
        <v>31.12.2021</v>
      </c>
      <c r="I322" s="111">
        <f ca="1">IF(B325="","",OFFSET(List1!S$5,tisk!A324,0))</f>
        <v>140</v>
      </c>
      <c r="J322" s="111">
        <f ca="1">IF(B325="","",OFFSET(List1!T$5,tisk!A324,0))</f>
        <v>120</v>
      </c>
      <c r="K322" s="111">
        <f ca="1">IF(B325="","",OFFSET(List1!U$5,tisk!A324,0))</f>
        <v>95</v>
      </c>
      <c r="L322" s="111">
        <f ca="1">IF(B325="","",OFFSET(List1!V$5,tisk!A324,0))</f>
        <v>355</v>
      </c>
      <c r="M322" s="110">
        <f ca="1">IF(B325="","",OFFSET(List1!W$5,tisk!A324,0))</f>
        <v>0</v>
      </c>
      <c r="N322" s="110">
        <v>500000</v>
      </c>
      <c r="O322" s="108" t="str">
        <f ca="1">IF(B325="","",OFFSET(List1!X$5,tisk!A324,0))</f>
        <v>NEINV</v>
      </c>
      <c r="P322" s="108" t="s">
        <v>1271</v>
      </c>
    </row>
    <row r="323" spans="1:16" s="2" customFormat="1" ht="90" x14ac:dyDescent="0.25">
      <c r="A323" s="39"/>
      <c r="B323" s="111"/>
      <c r="C323" s="3" t="str">
        <f ca="1">IF(B325="","",CONCATENATE("Okres ",OFFSET(List1!G$5,tisk!A324,0),"
","Právní forma","
",OFFSET(List1!H$5,tisk!A324,0),"
","IČO ",OFFSET(List1!I$5,tisk!A324,0),"
 ","B.Ú. ",OFFSET(List1!J$5,tisk!A324,0)))</f>
        <v>Okres Přerov
Právní forma
Obec, městská část hlavního města Prahy
IČO 00302198
 B.Ú. xxxxxxxx</v>
      </c>
      <c r="D323" s="5" t="str">
        <f ca="1">IF(B325="","",OFFSET(List1!L$5,tisk!A324,0))</f>
        <v>Rekonstrukce místní komunikace v jižní části místní části Tupec v Obci Veselíčko po výstavbě nové splaškové komunikace v celé místní části a její napojení na kanalizaci Veselíčko s koncovkou v na ČOV v Oseku nad Bečvou.</v>
      </c>
      <c r="E323" s="108"/>
      <c r="F323" s="35"/>
      <c r="G323" s="110"/>
      <c r="H323" s="112"/>
      <c r="I323" s="111"/>
      <c r="J323" s="111"/>
      <c r="K323" s="111"/>
      <c r="L323" s="111"/>
      <c r="M323" s="110"/>
      <c r="N323" s="110"/>
      <c r="O323" s="108"/>
      <c r="P323" s="108"/>
    </row>
    <row r="324" spans="1:16" s="2" customFormat="1" ht="89.65" customHeight="1" x14ac:dyDescent="0.25">
      <c r="A324" s="39">
        <f>ROW()/3-1</f>
        <v>107</v>
      </c>
      <c r="B324" s="111"/>
      <c r="C324" s="3"/>
      <c r="D324" s="5" t="str">
        <f ca="1">IF(B325="","",CONCATENATE("Dotace bude použita na:",OFFSET(List1!M$5,tisk!A324,0)))</f>
        <v>Dotace bude použita na:rekonstrukci místní komunikace v jižní části místní části Tupec v Obci Veselíčko po výstavbě nové splaškové kanalizace v celé místní části. Frézování, vyrovnání povrchu, pokládka asfaltu.</v>
      </c>
      <c r="E324" s="108"/>
      <c r="F324" s="36" t="str">
        <f ca="1">IF(B325="","",OFFSET(List1!P$5,tisk!A324,0))</f>
        <v>9/2021</v>
      </c>
      <c r="G324" s="110"/>
      <c r="H324" s="112"/>
      <c r="I324" s="111"/>
      <c r="J324" s="111"/>
      <c r="K324" s="111"/>
      <c r="L324" s="111"/>
      <c r="M324" s="110"/>
      <c r="N324" s="115"/>
      <c r="O324" s="108"/>
      <c r="P324" s="108"/>
    </row>
    <row r="325" spans="1:16" s="2" customFormat="1" ht="75" customHeight="1" x14ac:dyDescent="0.25">
      <c r="A325" s="39"/>
      <c r="B325" s="111">
        <v>108</v>
      </c>
      <c r="C325" s="3" t="str">
        <f ca="1">IF(B328="","",CONCATENATE(OFFSET(List1!C$5,tisk!A327,0),"
",OFFSET(List1!D$5,tisk!A327,0),"
",OFFSET(List1!E$5,tisk!A327,0),"
",OFFSET(List1!F$5,tisk!A327,0)))</f>
        <v>Obec Oldřichov
Oldřichovice 17
Oldřichov
75111</v>
      </c>
      <c r="D325" s="59" t="str">
        <f ca="1">IF(B328="","",OFFSET(List1!K$5,tisk!A327,0))</f>
        <v>Komunikace v obci Oldřichov - 2. etapa</v>
      </c>
      <c r="E325" s="108">
        <f ca="1">IF(B328="","",OFFSET(List1!N$5,tisk!A327,0))</f>
        <v>1343610</v>
      </c>
      <c r="F325" s="36" t="str">
        <f ca="1">IF(B328="","",OFFSET(List1!O$5,tisk!A327,0))</f>
        <v>1/2021</v>
      </c>
      <c r="G325" s="110">
        <f ca="1">IF(B328="","",OFFSET(List1!Q$5,tisk!A327,0))</f>
        <v>500000</v>
      </c>
      <c r="H325" s="112" t="str">
        <f ca="1">IF(B328="","",OFFSET(List1!R$5,tisk!A327,0))</f>
        <v>31.12.2021</v>
      </c>
      <c r="I325" s="111">
        <f ca="1">IF(B328="","",OFFSET(List1!S$5,tisk!A327,0))</f>
        <v>150</v>
      </c>
      <c r="J325" s="111">
        <f ca="1">IF(B328="","",OFFSET(List1!T$5,tisk!A327,0))</f>
        <v>130</v>
      </c>
      <c r="K325" s="111">
        <f ca="1">IF(B328="","",OFFSET(List1!U$5,tisk!A327,0))</f>
        <v>70</v>
      </c>
      <c r="L325" s="111">
        <f ca="1">IF(B328="","",OFFSET(List1!V$5,tisk!A327,0))</f>
        <v>350</v>
      </c>
      <c r="M325" s="110">
        <f ca="1">IF(B328="","",OFFSET(List1!W$5,tisk!A327,0))</f>
        <v>0</v>
      </c>
      <c r="N325" s="109">
        <v>500000</v>
      </c>
      <c r="O325" s="108" t="str">
        <f ca="1">IF(B328="","",OFFSET(List1!X$5,tisk!A327,0))</f>
        <v>INV</v>
      </c>
      <c r="P325" s="108" t="s">
        <v>1271</v>
      </c>
    </row>
    <row r="326" spans="1:16" s="2" customFormat="1" ht="96" customHeight="1" x14ac:dyDescent="0.25">
      <c r="A326" s="39"/>
      <c r="B326" s="111"/>
      <c r="C326" s="3" t="str">
        <f ca="1">IF(B328="","",CONCATENATE("Okres ",OFFSET(List1!G$5,tisk!A327,0),"
","Právní forma","
",OFFSET(List1!H$5,tisk!A327,0),"
","IČO ",OFFSET(List1!I$5,tisk!A327,0),"
 ","B.Ú. ",OFFSET(List1!J$5,tisk!A327,0)))</f>
        <v>Okres Přerov
Právní forma
Obec, městská část hlavního města Prahy
IČO 00636428
 B.Ú. xxxxxxxx</v>
      </c>
      <c r="D326" s="5" t="str">
        <f ca="1">IF(B328="","",OFFSET(List1!L$5,tisk!A327,0))</f>
        <v>V rámci akce dojde k rekonstrukci místní komunikace v obci Oldřichov, bude se jednat o 2. etapu.</v>
      </c>
      <c r="E326" s="108"/>
      <c r="F326" s="35"/>
      <c r="G326" s="110"/>
      <c r="H326" s="112"/>
      <c r="I326" s="111"/>
      <c r="J326" s="111"/>
      <c r="K326" s="111"/>
      <c r="L326" s="111"/>
      <c r="M326" s="110"/>
      <c r="N326" s="110"/>
      <c r="O326" s="108"/>
      <c r="P326" s="108"/>
    </row>
    <row r="327" spans="1:16" s="2" customFormat="1" ht="80.25" customHeight="1" x14ac:dyDescent="0.25">
      <c r="A327" s="39">
        <f>ROW()/3-1</f>
        <v>108</v>
      </c>
      <c r="B327" s="111"/>
      <c r="C327" s="3"/>
      <c r="D327" s="5" t="str">
        <f ca="1">IF(B328="","",CONCATENATE("Dotace bude použita na:",OFFSET(List1!M$5,tisk!A327,0)))</f>
        <v>Dotace bude použita na:rekonstrukci místní komunikace - 2. etapa.</v>
      </c>
      <c r="E327" s="108"/>
      <c r="F327" s="36" t="str">
        <f ca="1">IF(B328="","",OFFSET(List1!P$5,tisk!A327,0))</f>
        <v>12/2021</v>
      </c>
      <c r="G327" s="110"/>
      <c r="H327" s="112"/>
      <c r="I327" s="111"/>
      <c r="J327" s="111"/>
      <c r="K327" s="111"/>
      <c r="L327" s="111"/>
      <c r="M327" s="110"/>
      <c r="N327" s="110"/>
      <c r="O327" s="108"/>
      <c r="P327" s="108"/>
    </row>
    <row r="328" spans="1:16" s="2" customFormat="1" ht="75" customHeight="1" x14ac:dyDescent="0.25">
      <c r="A328" s="39"/>
      <c r="B328" s="111">
        <v>109</v>
      </c>
      <c r="C328" s="3" t="str">
        <f ca="1">IF(B331="","",CONCATENATE(OFFSET(List1!C$5,tisk!A330,0),"
",OFFSET(List1!D$5,tisk!A330,0),"
",OFFSET(List1!E$5,tisk!A330,0),"
",OFFSET(List1!F$5,tisk!A330,0)))</f>
        <v>Obec Hradčany-Kobeřice
Hradčany 14
Hradčany-Kobeřice
79807</v>
      </c>
      <c r="D328" s="59" t="str">
        <f ca="1">IF(B331="","",OFFSET(List1!K$5,tisk!A330,0))</f>
        <v>Oprava střechy, výměna klempířských prvků a střesních oken na bytovém domě v Hradčanech</v>
      </c>
      <c r="E328" s="108">
        <f ca="1">IF(B331="","",OFFSET(List1!N$5,tisk!A330,0))</f>
        <v>700000</v>
      </c>
      <c r="F328" s="36" t="str">
        <f ca="1">IF(B331="","",OFFSET(List1!O$5,tisk!A330,0))</f>
        <v>1/2021</v>
      </c>
      <c r="G328" s="110">
        <f ca="1">IF(B331="","",OFFSET(List1!Q$5,tisk!A330,0))</f>
        <v>280000</v>
      </c>
      <c r="H328" s="112" t="str">
        <f ca="1">IF(B331="","",OFFSET(List1!R$5,tisk!A330,0))</f>
        <v>31.12.2021</v>
      </c>
      <c r="I328" s="111">
        <f ca="1">IF(B331="","",OFFSET(List1!S$5,tisk!A330,0))</f>
        <v>130</v>
      </c>
      <c r="J328" s="111">
        <f ca="1">IF(B331="","",OFFSET(List1!T$5,tisk!A330,0))</f>
        <v>125</v>
      </c>
      <c r="K328" s="111">
        <f ca="1">IF(B331="","",OFFSET(List1!U$5,tisk!A330,0))</f>
        <v>95</v>
      </c>
      <c r="L328" s="111">
        <f ca="1">IF(B331="","",OFFSET(List1!V$5,tisk!A330,0))</f>
        <v>350</v>
      </c>
      <c r="M328" s="110">
        <f ca="1">IF(B331="","",OFFSET(List1!W$5,tisk!A330,0))</f>
        <v>0</v>
      </c>
      <c r="N328" s="110">
        <v>280000</v>
      </c>
      <c r="O328" s="108" t="str">
        <f ca="1">IF(B331="","",OFFSET(List1!X$5,tisk!A330,0))</f>
        <v>INV</v>
      </c>
      <c r="P328" s="108" t="s">
        <v>1273</v>
      </c>
    </row>
    <row r="329" spans="1:16" s="2" customFormat="1" ht="105" x14ac:dyDescent="0.25">
      <c r="A329" s="39"/>
      <c r="B329" s="111"/>
      <c r="C329" s="3" t="str">
        <f ca="1">IF(B331="","",CONCATENATE("Okres ",OFFSET(List1!G$5,tisk!A330,0),"
","Právní forma","
",OFFSET(List1!H$5,tisk!A330,0),"
","IČO ",OFFSET(List1!I$5,tisk!A330,0),"
 ","B.Ú. ",OFFSET(List1!J$5,tisk!A330,0)))</f>
        <v>Okres Prostějov
Právní forma
Obec, městská část hlavního města Prahy
IČO 00530468
 B.Ú. xxxxxxxx</v>
      </c>
      <c r="D329" s="5" t="str">
        <f ca="1">IF(B331="","",OFFSET(List1!L$5,tisk!A330,0))</f>
        <v>Rekonstrukce střechy zahrnující výměnu střešních oken včetně oplechování, výměnu nutných částí střešní konstrukce a následná pokládka nové krytiny, nutné stavební úpravy pro opravu střechy, výměna klempířských prvků, instalace hromosvodu.</v>
      </c>
      <c r="E329" s="108"/>
      <c r="F329" s="35"/>
      <c r="G329" s="110"/>
      <c r="H329" s="112"/>
      <c r="I329" s="111"/>
      <c r="J329" s="111"/>
      <c r="K329" s="111"/>
      <c r="L329" s="111"/>
      <c r="M329" s="110"/>
      <c r="N329" s="110"/>
      <c r="O329" s="108"/>
      <c r="P329" s="108"/>
    </row>
    <row r="330" spans="1:16" s="2" customFormat="1" ht="120" x14ac:dyDescent="0.25">
      <c r="A330" s="39">
        <f>ROW()/3-1</f>
        <v>109</v>
      </c>
      <c r="B330" s="111"/>
      <c r="C330" s="3"/>
      <c r="D330" s="5" t="str">
        <f ca="1">IF(B331="","",CONCATENATE("Dotace bude použita na:",OFFSET(List1!M$5,tisk!A330,0)))</f>
        <v>Dotace bude použita na:výměnu střešních oken včetně oplechování, výměnu nutných částí střešní konstrukce, pokládku nové střešní krytiny, nutné stavební úpravy pro opravu střechy, výměnu klempířských prvků (okapy, svody, oplechování), hromosvod.</v>
      </c>
      <c r="E330" s="108"/>
      <c r="F330" s="36" t="str">
        <f ca="1">IF(B331="","",OFFSET(List1!P$5,tisk!A330,0))</f>
        <v>12/2021</v>
      </c>
      <c r="G330" s="110"/>
      <c r="H330" s="112"/>
      <c r="I330" s="111"/>
      <c r="J330" s="111"/>
      <c r="K330" s="111"/>
      <c r="L330" s="111"/>
      <c r="M330" s="110"/>
      <c r="N330" s="115"/>
      <c r="O330" s="108"/>
      <c r="P330" s="108"/>
    </row>
    <row r="331" spans="1:16" s="2" customFormat="1" ht="75" customHeight="1" x14ac:dyDescent="0.25">
      <c r="A331" s="39"/>
      <c r="B331" s="111">
        <v>110</v>
      </c>
      <c r="C331" s="3" t="str">
        <f ca="1">IF(B334="","",CONCATENATE(OFFSET(List1!C$5,tisk!A333,0),"
",OFFSET(List1!D$5,tisk!A333,0),"
",OFFSET(List1!E$5,tisk!A333,0),"
",OFFSET(List1!F$5,tisk!A333,0)))</f>
        <v>Obec Maletín
Starý Maletín 21
Maletín
78901</v>
      </c>
      <c r="D331" s="59" t="str">
        <f ca="1">IF(B334="","",OFFSET(List1!K$5,tisk!A333,0))</f>
        <v>Parkoviště u mateřské školy Maletín</v>
      </c>
      <c r="E331" s="108">
        <f ca="1">IF(B334="","",OFFSET(List1!N$5,tisk!A333,0))</f>
        <v>512000</v>
      </c>
      <c r="F331" s="36" t="str">
        <f ca="1">IF(B334="","",OFFSET(List1!O$5,tisk!A333,0))</f>
        <v>1/2021</v>
      </c>
      <c r="G331" s="110">
        <f ca="1">IF(B334="","",OFFSET(List1!Q$5,tisk!A333,0))</f>
        <v>204000</v>
      </c>
      <c r="H331" s="112" t="str">
        <f ca="1">IF(B334="","",OFFSET(List1!R$5,tisk!A333,0))</f>
        <v>31.12.2021</v>
      </c>
      <c r="I331" s="111">
        <f ca="1">IF(B334="","",OFFSET(List1!S$5,tisk!A333,0))</f>
        <v>130</v>
      </c>
      <c r="J331" s="111">
        <f ca="1">IF(B334="","",OFFSET(List1!T$5,tisk!A333,0))</f>
        <v>130</v>
      </c>
      <c r="K331" s="111">
        <f ca="1">IF(B334="","",OFFSET(List1!U$5,tisk!A333,0))</f>
        <v>90</v>
      </c>
      <c r="L331" s="111">
        <f ca="1">IF(B334="","",OFFSET(List1!V$5,tisk!A333,0))</f>
        <v>350</v>
      </c>
      <c r="M331" s="110">
        <f ca="1">IF(B334="","",OFFSET(List1!W$5,tisk!A333,0))</f>
        <v>0</v>
      </c>
      <c r="N331" s="109">
        <v>204000</v>
      </c>
      <c r="O331" s="108" t="str">
        <f ca="1">IF(B334="","",OFFSET(List1!X$5,tisk!A333,0))</f>
        <v>INV</v>
      </c>
      <c r="P331" s="108" t="s">
        <v>1271</v>
      </c>
    </row>
    <row r="332" spans="1:16" s="2" customFormat="1" ht="112.5" customHeight="1" x14ac:dyDescent="0.25">
      <c r="A332" s="39"/>
      <c r="B332" s="111"/>
      <c r="C332" s="3" t="str">
        <f ca="1">IF(B334="","",CONCATENATE("Okres ",OFFSET(List1!G$5,tisk!A333,0),"
","Právní forma","
",OFFSET(List1!H$5,tisk!A333,0),"
","IČO ",OFFSET(List1!I$5,tisk!A333,0),"
 ","B.Ú. ",OFFSET(List1!J$5,tisk!A333,0)))</f>
        <v>Okres Šumperk
Právní forma
Obec, městská část hlavního města Prahy
IČO 00302988
 B.Ú. xxxxxxxx</v>
      </c>
      <c r="D332" s="5" t="str">
        <f ca="1">IF(B334="","",OFFSET(List1!L$5,tisk!A333,0))</f>
        <v>Vybudování parkoviště u mateřské školy Maletín, kapacita 13 parkovacích míst.</v>
      </c>
      <c r="E332" s="108"/>
      <c r="F332" s="35"/>
      <c r="G332" s="110"/>
      <c r="H332" s="112"/>
      <c r="I332" s="111"/>
      <c r="J332" s="111"/>
      <c r="K332" s="111"/>
      <c r="L332" s="111"/>
      <c r="M332" s="110"/>
      <c r="N332" s="110"/>
      <c r="O332" s="108"/>
      <c r="P332" s="108"/>
    </row>
    <row r="333" spans="1:16" s="2" customFormat="1" ht="30" x14ac:dyDescent="0.25">
      <c r="A333" s="39">
        <f>ROW()/3-1</f>
        <v>110</v>
      </c>
      <c r="B333" s="111"/>
      <c r="C333" s="3"/>
      <c r="D333" s="5" t="str">
        <f ca="1">IF(B334="","",CONCATENATE("Dotace bude použita na:",OFFSET(List1!M$5,tisk!A333,0)))</f>
        <v>Dotace bude použita na:soubor výdajů pro vybudování parkoviště.</v>
      </c>
      <c r="E333" s="108"/>
      <c r="F333" s="36" t="str">
        <f ca="1">IF(B334="","",OFFSET(List1!P$5,tisk!A333,0))</f>
        <v>10/2021</v>
      </c>
      <c r="G333" s="110"/>
      <c r="H333" s="112"/>
      <c r="I333" s="111"/>
      <c r="J333" s="111"/>
      <c r="K333" s="111"/>
      <c r="L333" s="111"/>
      <c r="M333" s="110"/>
      <c r="N333" s="110"/>
      <c r="O333" s="108"/>
      <c r="P333" s="108"/>
    </row>
    <row r="334" spans="1:16" s="2" customFormat="1" ht="75" customHeight="1" x14ac:dyDescent="0.25">
      <c r="A334" s="39"/>
      <c r="B334" s="111">
        <v>111</v>
      </c>
      <c r="C334" s="3" t="str">
        <f ca="1">IF(B337="","",CONCATENATE(OFFSET(List1!C$5,tisk!A336,0),"
",OFFSET(List1!D$5,tisk!A336,0),"
",OFFSET(List1!E$5,tisk!A336,0),"
",OFFSET(List1!F$5,tisk!A336,0)))</f>
        <v>Obec Říkovice
Říkovice 68
Říkovice
75118</v>
      </c>
      <c r="D334" s="59" t="str">
        <f ca="1">IF(B337="","",OFFSET(List1!K$5,tisk!A336,0))</f>
        <v>Odstavná místa před hřbitovem v obci Říkovice</v>
      </c>
      <c r="E334" s="108">
        <f ca="1">IF(B337="","",OFFSET(List1!N$5,tisk!A336,0))</f>
        <v>720000</v>
      </c>
      <c r="F334" s="36" t="str">
        <f ca="1">IF(B337="","",OFFSET(List1!O$5,tisk!A336,0))</f>
        <v>1/2021</v>
      </c>
      <c r="G334" s="110">
        <f ca="1">IF(B337="","",OFFSET(List1!Q$5,tisk!A336,0))</f>
        <v>288000</v>
      </c>
      <c r="H334" s="112" t="str">
        <f ca="1">IF(B337="","",OFFSET(List1!R$5,tisk!A336,0))</f>
        <v>31.12.2021</v>
      </c>
      <c r="I334" s="111">
        <f ca="1">IF(B337="","",OFFSET(List1!S$5,tisk!A336,0))</f>
        <v>110</v>
      </c>
      <c r="J334" s="111">
        <f ca="1">IF(B337="","",OFFSET(List1!T$5,tisk!A336,0))</f>
        <v>125</v>
      </c>
      <c r="K334" s="111">
        <f ca="1">IF(B337="","",OFFSET(List1!U$5,tisk!A336,0))</f>
        <v>115</v>
      </c>
      <c r="L334" s="111">
        <f ca="1">IF(B337="","",OFFSET(List1!V$5,tisk!A336,0))</f>
        <v>350</v>
      </c>
      <c r="M334" s="110">
        <f ca="1">IF(B337="","",OFFSET(List1!W$5,tisk!A336,0))</f>
        <v>0</v>
      </c>
      <c r="N334" s="110">
        <v>288000</v>
      </c>
      <c r="O334" s="108" t="str">
        <f ca="1">IF(B337="","",OFFSET(List1!X$5,tisk!A336,0))</f>
        <v>INV</v>
      </c>
      <c r="P334" s="108" t="s">
        <v>1271</v>
      </c>
    </row>
    <row r="335" spans="1:16" s="2" customFormat="1" ht="95.25" customHeight="1" x14ac:dyDescent="0.25">
      <c r="A335" s="39"/>
      <c r="B335" s="111"/>
      <c r="C335" s="3" t="str">
        <f ca="1">IF(B337="","",CONCATENATE("Okres ",OFFSET(List1!G$5,tisk!A336,0),"
","Právní forma","
",OFFSET(List1!H$5,tisk!A336,0),"
","IČO ",OFFSET(List1!I$5,tisk!A336,0),"
 ","B.Ú. ",OFFSET(List1!J$5,tisk!A336,0)))</f>
        <v>Okres Přerov
Právní forma
Obec, městská část hlavního města Prahy
IČO 00636568
 B.Ú. xxxxxxxx</v>
      </c>
      <c r="D335" s="5" t="str">
        <f ca="1">IF(B337="","",OFFSET(List1!L$5,tisk!A336,0))</f>
        <v>Předmětem dotace je zpřístupnění místního hřbitova v západní části obce Říkovice a to vybudováním zpevněné plochy a 4 odstavných stání po obou stranách vchodu do hřbitova, včetně výsadby doprovodné zeleně.</v>
      </c>
      <c r="E335" s="108"/>
      <c r="F335" s="35"/>
      <c r="G335" s="110"/>
      <c r="H335" s="112"/>
      <c r="I335" s="111"/>
      <c r="J335" s="111"/>
      <c r="K335" s="111"/>
      <c r="L335" s="111"/>
      <c r="M335" s="110"/>
      <c r="N335" s="110"/>
      <c r="O335" s="108"/>
      <c r="P335" s="108"/>
    </row>
    <row r="336" spans="1:16" s="2" customFormat="1" ht="60" x14ac:dyDescent="0.25">
      <c r="A336" s="39">
        <f>ROW()/3-1</f>
        <v>111</v>
      </c>
      <c r="B336" s="111"/>
      <c r="C336" s="3"/>
      <c r="D336" s="5" t="str">
        <f ca="1">IF(B337="","",CONCATENATE("Dotace bude použita na:",OFFSET(List1!M$5,tisk!A336,0)))</f>
        <v>Dotace bude použita na:zpevněnou plochu před hřbitovem + 4 odstavná stání - plocha 151 m2, doprovodnou zeleň.</v>
      </c>
      <c r="E336" s="108"/>
      <c r="F336" s="36" t="str">
        <f ca="1">IF(B337="","",OFFSET(List1!P$5,tisk!A336,0))</f>
        <v>12/2021</v>
      </c>
      <c r="G336" s="110"/>
      <c r="H336" s="112"/>
      <c r="I336" s="111"/>
      <c r="J336" s="111"/>
      <c r="K336" s="111"/>
      <c r="L336" s="111"/>
      <c r="M336" s="110"/>
      <c r="N336" s="115"/>
      <c r="O336" s="108"/>
      <c r="P336" s="108"/>
    </row>
    <row r="337" spans="1:16" s="2" customFormat="1" ht="75" customHeight="1" x14ac:dyDescent="0.25">
      <c r="A337" s="39"/>
      <c r="B337" s="111">
        <v>112</v>
      </c>
      <c r="C337" s="3" t="str">
        <f ca="1">IF(B340="","",CONCATENATE(OFFSET(List1!C$5,tisk!A339,0),"
",OFFSET(List1!D$5,tisk!A339,0),"
",OFFSET(List1!E$5,tisk!A339,0),"
",OFFSET(List1!F$5,tisk!A339,0)))</f>
        <v>Obec Daskabát
Daskabát 35
Daskabát
77900</v>
      </c>
      <c r="D337" s="59" t="str">
        <f ca="1">IF(B340="","",OFFSET(List1!K$5,tisk!A339,0))</f>
        <v>Výstavba Koliby - přístřešku pro pořádání venkovních kulturních akcí</v>
      </c>
      <c r="E337" s="108">
        <f ca="1">IF(B340="","",OFFSET(List1!N$5,tisk!A339,0))</f>
        <v>1250000</v>
      </c>
      <c r="F337" s="36" t="str">
        <f ca="1">IF(B340="","",OFFSET(List1!O$5,tisk!A339,0))</f>
        <v>4/2021</v>
      </c>
      <c r="G337" s="110">
        <f ca="1">IF(B340="","",OFFSET(List1!Q$5,tisk!A339,0))</f>
        <v>500000</v>
      </c>
      <c r="H337" s="112" t="str">
        <f ca="1">IF(B340="","",OFFSET(List1!R$5,tisk!A339,0))</f>
        <v>31.12.2021</v>
      </c>
      <c r="I337" s="111">
        <f ca="1">IF(B340="","",OFFSET(List1!S$5,tisk!A339,0))</f>
        <v>110</v>
      </c>
      <c r="J337" s="111">
        <f ca="1">IF(B340="","",OFFSET(List1!T$5,tisk!A339,0))</f>
        <v>120</v>
      </c>
      <c r="K337" s="111">
        <f ca="1">IF(B340="","",OFFSET(List1!U$5,tisk!A339,0))</f>
        <v>120</v>
      </c>
      <c r="L337" s="111">
        <f ca="1">IF(B340="","",OFFSET(List1!V$5,tisk!A339,0))</f>
        <v>350</v>
      </c>
      <c r="M337" s="110">
        <f ca="1">IF(B340="","",OFFSET(List1!W$5,tisk!A339,0))</f>
        <v>0</v>
      </c>
      <c r="N337" s="109">
        <v>500000</v>
      </c>
      <c r="O337" s="108" t="str">
        <f ca="1">IF(B340="","",OFFSET(List1!X$5,tisk!A339,0))</f>
        <v>INV</v>
      </c>
      <c r="P337" s="108" t="s">
        <v>1271</v>
      </c>
    </row>
    <row r="338" spans="1:16" s="2" customFormat="1" ht="93.75" customHeight="1" x14ac:dyDescent="0.25">
      <c r="A338" s="39"/>
      <c r="B338" s="111"/>
      <c r="C338" s="3" t="str">
        <f ca="1">IF(B340="","",CONCATENATE("Okres ",OFFSET(List1!G$5,tisk!A339,0),"
","Právní forma","
",OFFSET(List1!H$5,tisk!A339,0),"
","IČO ",OFFSET(List1!I$5,tisk!A339,0),"
 ","B.Ú. ",OFFSET(List1!J$5,tisk!A339,0)))</f>
        <v>Okres Olomouc
Právní forma
Obec, městská část hlavního města Prahy
IČO 00635359
 B.Ú. xxxxxxxx</v>
      </c>
      <c r="D338" s="5" t="str">
        <f ca="1">IF(B340="","",OFFSET(List1!L$5,tisk!A339,0))</f>
        <v>Výstavba Koliby - přístřešku pro pořádání venkovních kulturních akcí v obci Daskabát.</v>
      </c>
      <c r="E338" s="108"/>
      <c r="F338" s="35"/>
      <c r="G338" s="110"/>
      <c r="H338" s="112"/>
      <c r="I338" s="111"/>
      <c r="J338" s="111"/>
      <c r="K338" s="111"/>
      <c r="L338" s="111"/>
      <c r="M338" s="110"/>
      <c r="N338" s="110"/>
      <c r="O338" s="108"/>
      <c r="P338" s="108"/>
    </row>
    <row r="339" spans="1:16" s="2" customFormat="1" ht="57" customHeight="1" x14ac:dyDescent="0.25">
      <c r="A339" s="39">
        <f>ROW()/3-1</f>
        <v>112</v>
      </c>
      <c r="B339" s="111"/>
      <c r="C339" s="3"/>
      <c r="D339" s="5" t="str">
        <f ca="1">IF(B340="","",CONCATENATE("Dotace bude použita na:",OFFSET(List1!M$5,tisk!A339,0)))</f>
        <v>Dotace bude použita na:částečnou úhradu nákladů na výstavbu nového přístřešku - Koliby, včetně zpevněné plochy.</v>
      </c>
      <c r="E339" s="108"/>
      <c r="F339" s="36" t="str">
        <f ca="1">IF(B340="","",OFFSET(List1!P$5,tisk!A339,0))</f>
        <v>12/2021</v>
      </c>
      <c r="G339" s="110"/>
      <c r="H339" s="112"/>
      <c r="I339" s="111"/>
      <c r="J339" s="111"/>
      <c r="K339" s="111"/>
      <c r="L339" s="111"/>
      <c r="M339" s="110"/>
      <c r="N339" s="110"/>
      <c r="O339" s="108"/>
      <c r="P339" s="108"/>
    </row>
    <row r="340" spans="1:16" s="2" customFormat="1" ht="75" customHeight="1" x14ac:dyDescent="0.25">
      <c r="A340" s="39"/>
      <c r="B340" s="111">
        <v>113</v>
      </c>
      <c r="C340" s="3" t="str">
        <f ca="1">IF(B343="","",CONCATENATE(OFFSET(List1!C$5,tisk!A342,0),"
",OFFSET(List1!D$5,tisk!A342,0),"
",OFFSET(List1!E$5,tisk!A342,0),"
",OFFSET(List1!F$5,tisk!A342,0)))</f>
        <v>Obec Jestřebí
Jestřebí 47
Jestřebí
78901</v>
      </c>
      <c r="D340" s="59" t="str">
        <f ca="1">IF(B343="","",OFFSET(List1!K$5,tisk!A342,0))</f>
        <v>Parkoviště u hřbitova a parkovací stání obec Jestřebí</v>
      </c>
      <c r="E340" s="108">
        <f ca="1">IF(B343="","",OFFSET(List1!N$5,tisk!A342,0))</f>
        <v>1506950</v>
      </c>
      <c r="F340" s="36" t="str">
        <f ca="1">IF(B343="","",OFFSET(List1!O$5,tisk!A342,0))</f>
        <v>1/2021</v>
      </c>
      <c r="G340" s="110">
        <f ca="1">IF(B343="","",OFFSET(List1!Q$5,tisk!A342,0))</f>
        <v>500000</v>
      </c>
      <c r="H340" s="112" t="str">
        <f ca="1">IF(B343="","",OFFSET(List1!R$5,tisk!A342,0))</f>
        <v>31.12.2021</v>
      </c>
      <c r="I340" s="111">
        <f ca="1">IF(B343="","",OFFSET(List1!S$5,tisk!A342,0))</f>
        <v>110</v>
      </c>
      <c r="J340" s="111">
        <f ca="1">IF(B343="","",OFFSET(List1!T$5,tisk!A342,0))</f>
        <v>120</v>
      </c>
      <c r="K340" s="111">
        <f ca="1">IF(B343="","",OFFSET(List1!U$5,tisk!A342,0))</f>
        <v>115</v>
      </c>
      <c r="L340" s="111">
        <f ca="1">IF(B343="","",OFFSET(List1!V$5,tisk!A342,0))</f>
        <v>345</v>
      </c>
      <c r="M340" s="110">
        <f ca="1">IF(B343="","",OFFSET(List1!W$5,tisk!A342,0))</f>
        <v>0</v>
      </c>
      <c r="N340" s="110">
        <v>500000</v>
      </c>
      <c r="O340" s="108" t="str">
        <f ca="1">IF(B343="","",OFFSET(List1!X$5,tisk!A342,0))</f>
        <v>INV</v>
      </c>
      <c r="P340" s="108" t="s">
        <v>1271</v>
      </c>
    </row>
    <row r="341" spans="1:16" s="2" customFormat="1" ht="101.25" customHeight="1" x14ac:dyDescent="0.25">
      <c r="A341" s="39"/>
      <c r="B341" s="111"/>
      <c r="C341" s="3" t="str">
        <f ca="1">IF(B343="","",CONCATENATE("Okres ",OFFSET(List1!G$5,tisk!A342,0),"
","Právní forma","
",OFFSET(List1!H$5,tisk!A342,0),"
","IČO ",OFFSET(List1!I$5,tisk!A342,0),"
 ","B.Ú. ",OFFSET(List1!J$5,tisk!A342,0)))</f>
        <v>Okres Šumperk
Právní forma
Obec, městská část hlavního města Prahy
IČO 00302732
 B.Ú. xxxxxxxx</v>
      </c>
      <c r="D341" s="5" t="str">
        <f ca="1">IF(B343="","",OFFSET(List1!L$5,tisk!A342,0))</f>
        <v>Parkoviště u hřbitova a parkovací stání v obci Jestřebí</v>
      </c>
      <c r="E341" s="108"/>
      <c r="F341" s="35"/>
      <c r="G341" s="110"/>
      <c r="H341" s="112"/>
      <c r="I341" s="111"/>
      <c r="J341" s="111"/>
      <c r="K341" s="111"/>
      <c r="L341" s="111"/>
      <c r="M341" s="110"/>
      <c r="N341" s="110"/>
      <c r="O341" s="108"/>
      <c r="P341" s="108"/>
    </row>
    <row r="342" spans="1:16" s="2" customFormat="1" ht="61.15" customHeight="1" x14ac:dyDescent="0.25">
      <c r="A342" s="39">
        <f>ROW()/3-1</f>
        <v>113</v>
      </c>
      <c r="B342" s="111"/>
      <c r="C342" s="3"/>
      <c r="D342" s="5" t="str">
        <f ca="1">IF(B343="","",CONCATENATE("Dotace bude použita na:",OFFSET(List1!M$5,tisk!A342,0)))</f>
        <v>Dotace bude použita na:parkovací stání, parkoviště u hřbitova.</v>
      </c>
      <c r="E342" s="108"/>
      <c r="F342" s="36" t="str">
        <f ca="1">IF(B343="","",OFFSET(List1!P$5,tisk!A342,0))</f>
        <v>12/2021</v>
      </c>
      <c r="G342" s="110"/>
      <c r="H342" s="112"/>
      <c r="I342" s="111"/>
      <c r="J342" s="111"/>
      <c r="K342" s="111"/>
      <c r="L342" s="111"/>
      <c r="M342" s="110"/>
      <c r="N342" s="115"/>
      <c r="O342" s="108"/>
      <c r="P342" s="108"/>
    </row>
    <row r="343" spans="1:16" s="2" customFormat="1" ht="75" customHeight="1" x14ac:dyDescent="0.25">
      <c r="A343" s="39"/>
      <c r="B343" s="111">
        <v>114</v>
      </c>
      <c r="C343" s="3" t="str">
        <f ca="1">IF(B346="","",CONCATENATE(OFFSET(List1!C$5,tisk!A345,0),"
",OFFSET(List1!D$5,tisk!A345,0),"
",OFFSET(List1!E$5,tisk!A345,0),"
",OFFSET(List1!F$5,tisk!A345,0)))</f>
        <v>Obec Zdětín
Zdětín 49
Zdětín
79843</v>
      </c>
      <c r="D343" s="59" t="str">
        <f ca="1">IF(B346="","",OFFSET(List1!K$5,tisk!A345,0))</f>
        <v>"ROZŠÍŘENÍ SPOLEČENSKÉ MÍSTNOSTI se zázemím, pro OÚ Zdětín"</v>
      </c>
      <c r="E343" s="108">
        <f ca="1">IF(B346="","",OFFSET(List1!N$5,tisk!A345,0))</f>
        <v>550000</v>
      </c>
      <c r="F343" s="36" t="str">
        <f ca="1">IF(B346="","",OFFSET(List1!O$5,tisk!A345,0))</f>
        <v>1/2021</v>
      </c>
      <c r="G343" s="110">
        <f ca="1">IF(B346="","",OFFSET(List1!Q$5,tisk!A345,0))</f>
        <v>220000</v>
      </c>
      <c r="H343" s="112" t="str">
        <f ca="1">IF(B346="","",OFFSET(List1!R$5,tisk!A345,0))</f>
        <v>31.12.2021</v>
      </c>
      <c r="I343" s="111">
        <f ca="1">IF(B346="","",OFFSET(List1!S$5,tisk!A345,0))</f>
        <v>130</v>
      </c>
      <c r="J343" s="111">
        <f ca="1">IF(B346="","",OFFSET(List1!T$5,tisk!A345,0))</f>
        <v>120</v>
      </c>
      <c r="K343" s="111">
        <f ca="1">IF(B346="","",OFFSET(List1!U$5,tisk!A345,0))</f>
        <v>90</v>
      </c>
      <c r="L343" s="111">
        <f ca="1">IF(B346="","",OFFSET(List1!V$5,tisk!A345,0))</f>
        <v>340</v>
      </c>
      <c r="M343" s="110">
        <f ca="1">IF(B346="","",OFFSET(List1!W$5,tisk!A345,0))</f>
        <v>0</v>
      </c>
      <c r="N343" s="109">
        <v>220000</v>
      </c>
      <c r="O343" s="108" t="str">
        <f ca="1">IF(B346="","",OFFSET(List1!X$5,tisk!A345,0))</f>
        <v>INV</v>
      </c>
      <c r="P343" s="108" t="s">
        <v>1271</v>
      </c>
    </row>
    <row r="344" spans="1:16" s="2" customFormat="1" ht="108" customHeight="1" x14ac:dyDescent="0.25">
      <c r="A344" s="39"/>
      <c r="B344" s="111"/>
      <c r="C344" s="3" t="str">
        <f ca="1">IF(B346="","",CONCATENATE("Okres ",OFFSET(List1!G$5,tisk!A345,0),"
","Právní forma","
",OFFSET(List1!H$5,tisk!A345,0),"
","IČO ",OFFSET(List1!I$5,tisk!A345,0),"
 ","B.Ú. ",OFFSET(List1!J$5,tisk!A345,0)))</f>
        <v>Okres Prostějov
Právní forma
Obec, městská část hlavního města Prahy
IČO 00600105
 B.Ú. xxxxxxxx</v>
      </c>
      <c r="D344" s="5" t="str">
        <f ca="1">IF(B346="","",OFFSET(List1!L$5,tisk!A345,0))</f>
        <v>Stavebními úpravami dojde k opravě a rozšíření společenské místnosti v budově obecního úřadu. Místnost bude složit jako volební místnost a obřadní síň. Provoz společenské místnosti je také určen pro zasedání zastupitelstva a spolky působící v obci.</v>
      </c>
      <c r="E344" s="108"/>
      <c r="F344" s="35"/>
      <c r="G344" s="110"/>
      <c r="H344" s="112"/>
      <c r="I344" s="111"/>
      <c r="J344" s="111"/>
      <c r="K344" s="111"/>
      <c r="L344" s="111"/>
      <c r="M344" s="110"/>
      <c r="N344" s="110"/>
      <c r="O344" s="108"/>
      <c r="P344" s="108"/>
    </row>
    <row r="345" spans="1:16" s="2" customFormat="1" ht="45" x14ac:dyDescent="0.25">
      <c r="A345" s="39">
        <f>ROW()/3-1</f>
        <v>114</v>
      </c>
      <c r="B345" s="111"/>
      <c r="C345" s="3"/>
      <c r="D345" s="5" t="str">
        <f ca="1">IF(B346="","",CONCATENATE("Dotace bude použita na:",OFFSET(List1!M$5,tisk!A345,0)))</f>
        <v>Dotace bude použita na:výdaje na opravu a rozšíření společenské místnosti obecního úřadu.</v>
      </c>
      <c r="E345" s="108"/>
      <c r="F345" s="36" t="str">
        <f ca="1">IF(B346="","",OFFSET(List1!P$5,tisk!A345,0))</f>
        <v>12/2021</v>
      </c>
      <c r="G345" s="110"/>
      <c r="H345" s="112"/>
      <c r="I345" s="111"/>
      <c r="J345" s="111"/>
      <c r="K345" s="111"/>
      <c r="L345" s="111"/>
      <c r="M345" s="110"/>
      <c r="N345" s="110"/>
      <c r="O345" s="108"/>
      <c r="P345" s="108"/>
    </row>
    <row r="346" spans="1:16" s="2" customFormat="1" ht="75" customHeight="1" x14ac:dyDescent="0.25">
      <c r="A346" s="39"/>
      <c r="B346" s="111">
        <v>115</v>
      </c>
      <c r="C346" s="3" t="str">
        <f ca="1">IF(B349="","",CONCATENATE(OFFSET(List1!C$5,tisk!A348,0),"
",OFFSET(List1!D$5,tisk!A348,0),"
",OFFSET(List1!E$5,tisk!A348,0),"
",OFFSET(List1!F$5,tisk!A348,0)))</f>
        <v>Obec Malá Morava
Vysoký Potok 2
Malá Morava
78833</v>
      </c>
      <c r="D346" s="59" t="str">
        <f ca="1">IF(B349="","",OFFSET(List1!K$5,tisk!A348,0))</f>
        <v>Zpevněné plochy v obci Malá Morava</v>
      </c>
      <c r="E346" s="108">
        <f ca="1">IF(B349="","",OFFSET(List1!N$5,tisk!A348,0))</f>
        <v>480491</v>
      </c>
      <c r="F346" s="36" t="str">
        <f ca="1">IF(B349="","",OFFSET(List1!O$5,tisk!A348,0))</f>
        <v>4/2021</v>
      </c>
      <c r="G346" s="110">
        <f ca="1">IF(B349="","",OFFSET(List1!Q$5,tisk!A348,0))</f>
        <v>192196</v>
      </c>
      <c r="H346" s="112" t="str">
        <f ca="1">IF(B349="","",OFFSET(List1!R$5,tisk!A348,0))</f>
        <v>31.12.2021</v>
      </c>
      <c r="I346" s="111">
        <f ca="1">IF(B349="","",OFFSET(List1!S$5,tisk!A348,0))</f>
        <v>130</v>
      </c>
      <c r="J346" s="111">
        <f ca="1">IF(B349="","",OFFSET(List1!T$5,tisk!A348,0))</f>
        <v>120</v>
      </c>
      <c r="K346" s="111">
        <f ca="1">IF(B349="","",OFFSET(List1!U$5,tisk!A348,0))</f>
        <v>90</v>
      </c>
      <c r="L346" s="111">
        <f ca="1">IF(B349="","",OFFSET(List1!V$5,tisk!A348,0))</f>
        <v>340</v>
      </c>
      <c r="M346" s="110">
        <f ca="1">IF(B349="","",OFFSET(List1!W$5,tisk!A348,0))</f>
        <v>0</v>
      </c>
      <c r="N346" s="110">
        <v>192196</v>
      </c>
      <c r="O346" s="108" t="str">
        <f ca="1">IF(B349="","",OFFSET(List1!X$5,tisk!A348,0))</f>
        <v>INV</v>
      </c>
      <c r="P346" s="108" t="s">
        <v>1271</v>
      </c>
    </row>
    <row r="347" spans="1:16" s="2" customFormat="1" ht="105" x14ac:dyDescent="0.25">
      <c r="A347" s="39"/>
      <c r="B347" s="111"/>
      <c r="C347" s="3" t="str">
        <f ca="1">IF(B349="","",CONCATENATE("Okres ",OFFSET(List1!G$5,tisk!A348,0),"
","Právní forma","
",OFFSET(List1!H$5,tisk!A348,0),"
","IČO ",OFFSET(List1!I$5,tisk!A348,0),"
 ","B.Ú. ",OFFSET(List1!J$5,tisk!A348,0)))</f>
        <v>Okres Šumperk
Právní forma
Obec, městská část hlavního města Prahy
IČO 00302970
 B.Ú. xxxxxxxx</v>
      </c>
      <c r="D347" s="5" t="str">
        <f ca="1">IF(B349="","",OFFSET(List1!L$5,tisk!A348,0))</f>
        <v>Projekt řeší neúnosnou situaci v okolí obecních bytových domů v centru obce. Vybudování zpevněné plochy s možností odstavení automobilu pro obyvatele nebo dopravce a dodavatele (kteří v tuto dobu jsou stále více využíváni) vyřeší situaci s úzkou MK.</v>
      </c>
      <c r="E347" s="108"/>
      <c r="F347" s="35"/>
      <c r="G347" s="110"/>
      <c r="H347" s="112"/>
      <c r="I347" s="111"/>
      <c r="J347" s="111"/>
      <c r="K347" s="111"/>
      <c r="L347" s="111"/>
      <c r="M347" s="110"/>
      <c r="N347" s="110"/>
      <c r="O347" s="108"/>
      <c r="P347" s="108"/>
    </row>
    <row r="348" spans="1:16" s="2" customFormat="1" ht="45" x14ac:dyDescent="0.25">
      <c r="A348" s="39">
        <f>ROW()/3-1</f>
        <v>115</v>
      </c>
      <c r="B348" s="111"/>
      <c r="C348" s="3"/>
      <c r="D348" s="5" t="str">
        <f ca="1">IF(B349="","",CONCATENATE("Dotace bude použita na:",OFFSET(List1!M$5,tisk!A348,0)))</f>
        <v>Dotace bude použita na:výdaje spojené s vybudováním zpevněné plochy u bytových domů.</v>
      </c>
      <c r="E348" s="108"/>
      <c r="F348" s="36" t="str">
        <f ca="1">IF(B349="","",OFFSET(List1!P$5,tisk!A348,0))</f>
        <v>12/2021</v>
      </c>
      <c r="G348" s="110"/>
      <c r="H348" s="112"/>
      <c r="I348" s="111"/>
      <c r="J348" s="111"/>
      <c r="K348" s="111"/>
      <c r="L348" s="111"/>
      <c r="M348" s="110"/>
      <c r="N348" s="115"/>
      <c r="O348" s="108"/>
      <c r="P348" s="108"/>
    </row>
    <row r="349" spans="1:16" s="2" customFormat="1" ht="75" customHeight="1" x14ac:dyDescent="0.25">
      <c r="A349" s="39"/>
      <c r="B349" s="111">
        <v>116</v>
      </c>
      <c r="C349" s="3" t="str">
        <f ca="1">IF(B352="","",CONCATENATE(OFFSET(List1!C$5,tisk!A351,0),"
",OFFSET(List1!D$5,tisk!A351,0),"
",OFFSET(List1!E$5,tisk!A351,0),"
",OFFSET(List1!F$5,tisk!A351,0)))</f>
        <v>Obec Všechovice
Všechovice 17
Všechovice
75353</v>
      </c>
      <c r="D349" s="59" t="str">
        <f ca="1">IF(B352="","",OFFSET(List1!K$5,tisk!A351,0))</f>
        <v>Chodníky Všechovice - u kostela</v>
      </c>
      <c r="E349" s="108">
        <f ca="1">IF(B352="","",OFFSET(List1!N$5,tisk!A351,0))</f>
        <v>2053976</v>
      </c>
      <c r="F349" s="36" t="str">
        <f ca="1">IF(B352="","",OFFSET(List1!O$5,tisk!A351,0))</f>
        <v>1/2021</v>
      </c>
      <c r="G349" s="110">
        <f ca="1">IF(B352="","",OFFSET(List1!Q$5,tisk!A351,0))</f>
        <v>500000</v>
      </c>
      <c r="H349" s="112" t="str">
        <f ca="1">IF(B352="","",OFFSET(List1!R$5,tisk!A351,0))</f>
        <v>31.12.2021</v>
      </c>
      <c r="I349" s="111">
        <f ca="1">IF(B352="","",OFFSET(List1!S$5,tisk!A351,0))</f>
        <v>90</v>
      </c>
      <c r="J349" s="111">
        <f ca="1">IF(B352="","",OFFSET(List1!T$5,tisk!A351,0))</f>
        <v>120</v>
      </c>
      <c r="K349" s="111">
        <f ca="1">IF(B352="","",OFFSET(List1!U$5,tisk!A351,0))</f>
        <v>130</v>
      </c>
      <c r="L349" s="111">
        <f ca="1">IF(B352="","",OFFSET(List1!V$5,tisk!A351,0))</f>
        <v>340</v>
      </c>
      <c r="M349" s="110">
        <f ca="1">IF(B352="","",OFFSET(List1!W$5,tisk!A351,0))</f>
        <v>0</v>
      </c>
      <c r="N349" s="109">
        <v>500000</v>
      </c>
      <c r="O349" s="108" t="str">
        <f ca="1">IF(B352="","",OFFSET(List1!X$5,tisk!A351,0))</f>
        <v>NEINV</v>
      </c>
      <c r="P349" s="108" t="s">
        <v>1271</v>
      </c>
    </row>
    <row r="350" spans="1:16" s="2" customFormat="1" ht="90" x14ac:dyDescent="0.25">
      <c r="A350" s="39"/>
      <c r="B350" s="111"/>
      <c r="C350" s="3" t="str">
        <f ca="1">IF(B352="","",CONCATENATE("Okres ",OFFSET(List1!G$5,tisk!A351,0),"
","Právní forma","
",OFFSET(List1!H$5,tisk!A351,0),"
","IČO ",OFFSET(List1!I$5,tisk!A351,0),"
 ","B.Ú. ",OFFSET(List1!J$5,tisk!A351,0)))</f>
        <v>Okres Přerov
Právní forma
Obec, městská část hlavního města Prahy
IČO 00302228
 B.Ú. xxxxxxxx</v>
      </c>
      <c r="D350" s="5" t="str">
        <f ca="1">IF(B352="","",OFFSET(List1!L$5,tisk!A351,0))</f>
        <v>Rekonstrukce chodníků v lokalitě u kostela.</v>
      </c>
      <c r="E350" s="108"/>
      <c r="F350" s="35"/>
      <c r="G350" s="110"/>
      <c r="H350" s="112"/>
      <c r="I350" s="111"/>
      <c r="J350" s="111"/>
      <c r="K350" s="111"/>
      <c r="L350" s="111"/>
      <c r="M350" s="110"/>
      <c r="N350" s="110"/>
      <c r="O350" s="108"/>
      <c r="P350" s="108"/>
    </row>
    <row r="351" spans="1:16" s="2" customFormat="1" ht="30" x14ac:dyDescent="0.25">
      <c r="A351" s="39">
        <f>ROW()/3-1</f>
        <v>116</v>
      </c>
      <c r="B351" s="111"/>
      <c r="C351" s="3"/>
      <c r="D351" s="5" t="str">
        <f ca="1">IF(B352="","",CONCATENATE("Dotace bude použita na:",OFFSET(List1!M$5,tisk!A351,0)))</f>
        <v>Dotace bude použita na:stavební výdaje na rekonstrukci chodníků.</v>
      </c>
      <c r="E351" s="108"/>
      <c r="F351" s="36" t="str">
        <f ca="1">IF(B352="","",OFFSET(List1!P$5,tisk!A351,0))</f>
        <v>12/2021</v>
      </c>
      <c r="G351" s="110"/>
      <c r="H351" s="112"/>
      <c r="I351" s="111"/>
      <c r="J351" s="111"/>
      <c r="K351" s="111"/>
      <c r="L351" s="111"/>
      <c r="M351" s="110"/>
      <c r="N351" s="110"/>
      <c r="O351" s="108"/>
      <c r="P351" s="108"/>
    </row>
    <row r="352" spans="1:16" s="2" customFormat="1" ht="75" customHeight="1" x14ac:dyDescent="0.25">
      <c r="A352" s="39"/>
      <c r="B352" s="111">
        <v>117</v>
      </c>
      <c r="C352" s="3" t="str">
        <f ca="1">IF(B355="","",CONCATENATE(OFFSET(List1!C$5,tisk!A354,0),"
",OFFSET(List1!D$5,tisk!A354,0),"
",OFFSET(List1!E$5,tisk!A354,0),"
",OFFSET(List1!F$5,tisk!A354,0)))</f>
        <v>Město Potštát
Zámecká 1
Potštát
75362</v>
      </c>
      <c r="D352" s="59" t="str">
        <f ca="1">IF(B355="","",OFFSET(List1!K$5,tisk!A354,0))</f>
        <v>Stavební úpravy kuchyně ZŠ Potštát</v>
      </c>
      <c r="E352" s="108">
        <f ca="1">IF(B355="","",OFFSET(List1!N$5,tisk!A354,0))</f>
        <v>4963622</v>
      </c>
      <c r="F352" s="36" t="str">
        <f ca="1">IF(B355="","",OFFSET(List1!O$5,tisk!A354,0))</f>
        <v>1/2021</v>
      </c>
      <c r="G352" s="110">
        <f ca="1">IF(B355="","",OFFSET(List1!Q$5,tisk!A354,0))</f>
        <v>500000</v>
      </c>
      <c r="H352" s="112" t="str">
        <f ca="1">IF(B355="","",OFFSET(List1!R$5,tisk!A354,0))</f>
        <v>31.12.2021</v>
      </c>
      <c r="I352" s="111">
        <f ca="1">IF(B355="","",OFFSET(List1!S$5,tisk!A354,0))</f>
        <v>120</v>
      </c>
      <c r="J352" s="111">
        <f ca="1">IF(B355="","",OFFSET(List1!T$5,tisk!A354,0))</f>
        <v>120</v>
      </c>
      <c r="K352" s="111">
        <f ca="1">IF(B355="","",OFFSET(List1!U$5,tisk!A354,0))</f>
        <v>100</v>
      </c>
      <c r="L352" s="111">
        <f ca="1">IF(B355="","",OFFSET(List1!V$5,tisk!A354,0))</f>
        <v>340</v>
      </c>
      <c r="M352" s="110">
        <f ca="1">IF(B355="","",OFFSET(List1!W$5,tisk!A354,0))</f>
        <v>0</v>
      </c>
      <c r="N352" s="110">
        <v>500000</v>
      </c>
      <c r="O352" s="108" t="str">
        <f ca="1">IF(B355="","",OFFSET(List1!X$5,tisk!A354,0))</f>
        <v>INV</v>
      </c>
      <c r="P352" s="108" t="s">
        <v>1271</v>
      </c>
    </row>
    <row r="353" spans="1:16" s="2" customFormat="1" ht="99.75" customHeight="1" x14ac:dyDescent="0.25">
      <c r="A353" s="39"/>
      <c r="B353" s="111"/>
      <c r="C353" s="3" t="str">
        <f ca="1">IF(B355="","",CONCATENATE("Okres ",OFFSET(List1!G$5,tisk!A354,0),"
","Právní forma","
",OFFSET(List1!H$5,tisk!A354,0),"
","IČO ",OFFSET(List1!I$5,tisk!A354,0),"
 ","B.Ú. ",OFFSET(List1!J$5,tisk!A354,0)))</f>
        <v>Okres Přerov
Právní forma
Obec, městská část hlavního města Prahy
IČO 00301795
 B.Ú. xxxxxxxx</v>
      </c>
      <c r="D353" s="5" t="str">
        <f ca="1">IF(B355="","",OFFSET(List1!L$5,tisk!A354,0))</f>
        <v>Stavební úpravy kuchyně základní školy města Potštát</v>
      </c>
      <c r="E353" s="108"/>
      <c r="F353" s="35"/>
      <c r="G353" s="110"/>
      <c r="H353" s="112"/>
      <c r="I353" s="111"/>
      <c r="J353" s="111"/>
      <c r="K353" s="111"/>
      <c r="L353" s="111"/>
      <c r="M353" s="110"/>
      <c r="N353" s="110"/>
      <c r="O353" s="108"/>
      <c r="P353" s="108"/>
    </row>
    <row r="354" spans="1:16" s="2" customFormat="1" ht="30" x14ac:dyDescent="0.25">
      <c r="A354" s="39">
        <f>ROW()/3-1</f>
        <v>117</v>
      </c>
      <c r="B354" s="111"/>
      <c r="C354" s="3"/>
      <c r="D354" s="5" t="str">
        <f ca="1">IF(B355="","",CONCATENATE("Dotace bude použita na:",OFFSET(List1!M$5,tisk!A354,0)))</f>
        <v>Dotace bude použita na:rekonstrukci jídelny základní školy.</v>
      </c>
      <c r="E354" s="108"/>
      <c r="F354" s="36" t="str">
        <f ca="1">IF(B355="","",OFFSET(List1!P$5,tisk!A354,0))</f>
        <v>12/2021</v>
      </c>
      <c r="G354" s="110"/>
      <c r="H354" s="112"/>
      <c r="I354" s="111"/>
      <c r="J354" s="111"/>
      <c r="K354" s="111"/>
      <c r="L354" s="111"/>
      <c r="M354" s="110"/>
      <c r="N354" s="115"/>
      <c r="O354" s="108"/>
      <c r="P354" s="108"/>
    </row>
    <row r="355" spans="1:16" s="2" customFormat="1" ht="75" customHeight="1" x14ac:dyDescent="0.25">
      <c r="A355" s="39"/>
      <c r="B355" s="111">
        <v>118</v>
      </c>
      <c r="C355" s="3" t="str">
        <f ca="1">IF(B358="","",CONCATENATE(OFFSET(List1!C$5,tisk!A357,0),"
",OFFSET(List1!D$5,tisk!A357,0),"
",OFFSET(List1!E$5,tisk!A357,0),"
",OFFSET(List1!F$5,tisk!A357,0)))</f>
        <v>Obec Ochoz
Ochoz 75
Ochoz
79852</v>
      </c>
      <c r="D355" s="59" t="str">
        <f ca="1">IF(B358="","",OFFSET(List1!K$5,tisk!A357,0))</f>
        <v>Informační systém obce Ochoz - bezdrátový veřejný rozhlas</v>
      </c>
      <c r="E355" s="108">
        <f ca="1">IF(B358="","",OFFSET(List1!N$5,tisk!A357,0))</f>
        <v>260000</v>
      </c>
      <c r="F355" s="36" t="str">
        <f ca="1">IF(B358="","",OFFSET(List1!O$5,tisk!A357,0))</f>
        <v>6/2021</v>
      </c>
      <c r="G355" s="110">
        <f ca="1">IF(B358="","",OFFSET(List1!Q$5,tisk!A357,0))</f>
        <v>104000</v>
      </c>
      <c r="H355" s="112" t="str">
        <f ca="1">IF(B358="","",OFFSET(List1!R$5,tisk!A357,0))</f>
        <v>31.12.2021</v>
      </c>
      <c r="I355" s="111">
        <f ca="1">IF(B358="","",OFFSET(List1!S$5,tisk!A357,0))</f>
        <v>150</v>
      </c>
      <c r="J355" s="111">
        <f ca="1">IF(B358="","",OFFSET(List1!T$5,tisk!A357,0))</f>
        <v>120</v>
      </c>
      <c r="K355" s="111">
        <f ca="1">IF(B358="","",OFFSET(List1!U$5,tisk!A357,0))</f>
        <v>65</v>
      </c>
      <c r="L355" s="111">
        <f ca="1">IF(B358="","",OFFSET(List1!V$5,tisk!A357,0))</f>
        <v>335</v>
      </c>
      <c r="M355" s="110">
        <f ca="1">IF(B358="","",OFFSET(List1!W$5,tisk!A357,0))</f>
        <v>0</v>
      </c>
      <c r="N355" s="109">
        <v>104000</v>
      </c>
      <c r="O355" s="108" t="str">
        <f ca="1">IF(B358="","",OFFSET(List1!X$5,tisk!A357,0))</f>
        <v>INV</v>
      </c>
      <c r="P355" s="108" t="s">
        <v>1271</v>
      </c>
    </row>
    <row r="356" spans="1:16" s="2" customFormat="1" ht="96.75" customHeight="1" x14ac:dyDescent="0.25">
      <c r="A356" s="39"/>
      <c r="B356" s="111"/>
      <c r="C356" s="3" t="str">
        <f ca="1">IF(B358="","",CONCATENATE("Okres ",OFFSET(List1!G$5,tisk!A357,0),"
","Právní forma","
",OFFSET(List1!H$5,tisk!A357,0),"
","IČO ",OFFSET(List1!I$5,tisk!A357,0),"
 ","B.Ú. ",OFFSET(List1!J$5,tisk!A357,0)))</f>
        <v>Okres Prostějov
Právní forma
Obec, městská část hlavního města Prahy
IČO 00600041
 B.Ú. xxxxxxxx</v>
      </c>
      <c r="D356" s="5" t="str">
        <f ca="1">IF(B358="","",OFFSET(List1!L$5,tisk!A357,0))</f>
        <v>Výměna a rozšíření stávajícího drátového informačního systému za nový bezdrátový veřejný rozhlas.</v>
      </c>
      <c r="E356" s="108"/>
      <c r="F356" s="35"/>
      <c r="G356" s="110"/>
      <c r="H356" s="112"/>
      <c r="I356" s="111"/>
      <c r="J356" s="111"/>
      <c r="K356" s="111"/>
      <c r="L356" s="111"/>
      <c r="M356" s="110"/>
      <c r="N356" s="110"/>
      <c r="O356" s="108"/>
      <c r="P356" s="108"/>
    </row>
    <row r="357" spans="1:16" s="2" customFormat="1" ht="75" x14ac:dyDescent="0.25">
      <c r="A357" s="39">
        <f>ROW()/3-1</f>
        <v>118</v>
      </c>
      <c r="B357" s="111"/>
      <c r="C357" s="3"/>
      <c r="D357" s="5" t="str">
        <f ca="1">IF(B358="","",CONCATENATE("Dotace bude použita na:",OFFSET(List1!M$5,tisk!A357,0)))</f>
        <v>Dotace bude použita na:vysílací zařízení - ústředna a příslušenství, vysílací anténa.
Venkovní přijímače se záložním zdrojem - 11 kusů, reproduktory - 23 kusů a montážní práce.</v>
      </c>
      <c r="E357" s="108"/>
      <c r="F357" s="36" t="str">
        <f ca="1">IF(B358="","",OFFSET(List1!P$5,tisk!A357,0))</f>
        <v>12/2021</v>
      </c>
      <c r="G357" s="110"/>
      <c r="H357" s="112"/>
      <c r="I357" s="111"/>
      <c r="J357" s="111"/>
      <c r="K357" s="111"/>
      <c r="L357" s="111"/>
      <c r="M357" s="110"/>
      <c r="N357" s="110"/>
      <c r="O357" s="108"/>
      <c r="P357" s="108"/>
    </row>
    <row r="358" spans="1:16" s="2" customFormat="1" ht="75" customHeight="1" x14ac:dyDescent="0.25">
      <c r="A358" s="39"/>
      <c r="B358" s="111">
        <v>119</v>
      </c>
      <c r="C358" s="3" t="str">
        <f ca="1">IF(B361="","",CONCATENATE(OFFSET(List1!C$5,tisk!A360,0),"
",OFFSET(List1!D$5,tisk!A360,0),"
",OFFSET(List1!E$5,tisk!A360,0),"
",OFFSET(List1!F$5,tisk!A360,0)))</f>
        <v>Obec Polkovice
Polkovice 15
Polkovice
75144</v>
      </c>
      <c r="D358" s="59" t="str">
        <f ca="1">IF(B361="","",OFFSET(List1!K$5,tisk!A360,0))</f>
        <v>Oprava místní komunikace 4c na části pozemku p.č. 896 v k.ú. Polkovice</v>
      </c>
      <c r="E358" s="108">
        <f ca="1">IF(B361="","",OFFSET(List1!N$5,tisk!A360,0))</f>
        <v>640000</v>
      </c>
      <c r="F358" s="36" t="str">
        <f ca="1">IF(B361="","",OFFSET(List1!O$5,tisk!A360,0))</f>
        <v>1/2021</v>
      </c>
      <c r="G358" s="110">
        <f ca="1">IF(B361="","",OFFSET(List1!Q$5,tisk!A360,0))</f>
        <v>256000</v>
      </c>
      <c r="H358" s="112" t="str">
        <f ca="1">IF(B361="","",OFFSET(List1!R$5,tisk!A360,0))</f>
        <v>31.12.2021</v>
      </c>
      <c r="I358" s="111">
        <f ca="1">IF(B361="","",OFFSET(List1!S$5,tisk!A360,0))</f>
        <v>110</v>
      </c>
      <c r="J358" s="111">
        <f ca="1">IF(B361="","",OFFSET(List1!T$5,tisk!A360,0))</f>
        <v>130</v>
      </c>
      <c r="K358" s="111">
        <f ca="1">IF(B361="","",OFFSET(List1!U$5,tisk!A360,0))</f>
        <v>95</v>
      </c>
      <c r="L358" s="111">
        <f ca="1">IF(B361="","",OFFSET(List1!V$5,tisk!A360,0))</f>
        <v>335</v>
      </c>
      <c r="M358" s="110">
        <f ca="1">IF(B361="","",OFFSET(List1!W$5,tisk!A360,0))</f>
        <v>0</v>
      </c>
      <c r="N358" s="110">
        <v>256000</v>
      </c>
      <c r="O358" s="108" t="str">
        <f ca="1">IF(B361="","",OFFSET(List1!X$5,tisk!A360,0))</f>
        <v>NEINV</v>
      </c>
      <c r="P358" s="108" t="s">
        <v>1271</v>
      </c>
    </row>
    <row r="359" spans="1:16" s="2" customFormat="1" ht="96" customHeight="1" x14ac:dyDescent="0.25">
      <c r="A359" s="39"/>
      <c r="B359" s="111"/>
      <c r="C359" s="3" t="str">
        <f ca="1">IF(B361="","",CONCATENATE("Okres ",OFFSET(List1!G$5,tisk!A360,0),"
","Právní forma","
",OFFSET(List1!H$5,tisk!A360,0),"
","IČO ",OFFSET(List1!I$5,tisk!A360,0),"
 ","B.Ú. ",OFFSET(List1!J$5,tisk!A360,0)))</f>
        <v>Okres Přerov
Právní forma
Obec, městská část hlavního města Prahy
IČO 00301752
 B.Ú. xxxxxxxx</v>
      </c>
      <c r="D359" s="5" t="str">
        <f ca="1">IF(B361="","",OFFSET(List1!L$5,tisk!A360,0))</f>
        <v>Oprava spočívá ve srovnání a úpravě stávající podkladu místní komunikace a pokládce živičného povrchu.</v>
      </c>
      <c r="E359" s="108"/>
      <c r="F359" s="35"/>
      <c r="G359" s="110"/>
      <c r="H359" s="112"/>
      <c r="I359" s="111"/>
      <c r="J359" s="111"/>
      <c r="K359" s="111"/>
      <c r="L359" s="111"/>
      <c r="M359" s="110"/>
      <c r="N359" s="110"/>
      <c r="O359" s="108"/>
      <c r="P359" s="108"/>
    </row>
    <row r="360" spans="1:16" s="2" customFormat="1" ht="75" x14ac:dyDescent="0.25">
      <c r="A360" s="39">
        <f>ROW()/3-1</f>
        <v>119</v>
      </c>
      <c r="B360" s="111"/>
      <c r="C360" s="3"/>
      <c r="D360" s="5" t="str">
        <f ca="1">IF(B361="","",CONCATENATE("Dotace bude použita na:",OFFSET(List1!M$5,tisk!A360,0)))</f>
        <v>Dotace bude použita na:částečnou úhradu uznatelných neinvestičních výdajů a to na nákup stavebního materiálu a stavební práce při realizaci opravy místní komunikace.</v>
      </c>
      <c r="E360" s="108"/>
      <c r="F360" s="36" t="str">
        <f ca="1">IF(B361="","",OFFSET(List1!P$5,tisk!A360,0))</f>
        <v>12/2021</v>
      </c>
      <c r="G360" s="110"/>
      <c r="H360" s="112"/>
      <c r="I360" s="111"/>
      <c r="J360" s="111"/>
      <c r="K360" s="111"/>
      <c r="L360" s="111"/>
      <c r="M360" s="110"/>
      <c r="N360" s="115"/>
      <c r="O360" s="108"/>
      <c r="P360" s="108"/>
    </row>
    <row r="361" spans="1:16" s="2" customFormat="1" ht="75" customHeight="1" x14ac:dyDescent="0.25">
      <c r="A361" s="39"/>
      <c r="B361" s="111">
        <v>120</v>
      </c>
      <c r="C361" s="3" t="str">
        <f ca="1">IF(B364="","",CONCATENATE(OFFSET(List1!C$5,tisk!A363,0),"
",OFFSET(List1!D$5,tisk!A363,0),"
",OFFSET(List1!E$5,tisk!A363,0),"
",OFFSET(List1!F$5,tisk!A363,0)))</f>
        <v>Obec Slatinky
Slatinky 111
Slatinky
78342</v>
      </c>
      <c r="D361" s="59" t="str">
        <f ca="1">IF(B364="","",OFFSET(List1!K$5,tisk!A363,0))</f>
        <v>Slatinky – Oprava povrchu místní komunikace</v>
      </c>
      <c r="E361" s="108">
        <f ca="1">IF(B364="","",OFFSET(List1!N$5,tisk!A363,0))</f>
        <v>1406252</v>
      </c>
      <c r="F361" s="36" t="str">
        <f ca="1">IF(B364="","",OFFSET(List1!O$5,tisk!A363,0))</f>
        <v>1/2021</v>
      </c>
      <c r="G361" s="110">
        <f ca="1">IF(B364="","",OFFSET(List1!Q$5,tisk!A363,0))</f>
        <v>500000</v>
      </c>
      <c r="H361" s="112" t="str">
        <f ca="1">IF(B364="","",OFFSET(List1!R$5,tisk!A363,0))</f>
        <v>31.12.2021</v>
      </c>
      <c r="I361" s="111">
        <f ca="1">IF(B364="","",OFFSET(List1!S$5,tisk!A363,0))</f>
        <v>110</v>
      </c>
      <c r="J361" s="111">
        <f ca="1">IF(B364="","",OFFSET(List1!T$5,tisk!A363,0))</f>
        <v>125</v>
      </c>
      <c r="K361" s="111">
        <f ca="1">IF(B364="","",OFFSET(List1!U$5,tisk!A363,0))</f>
        <v>100</v>
      </c>
      <c r="L361" s="111">
        <f ca="1">IF(B364="","",OFFSET(List1!V$5,tisk!A363,0))</f>
        <v>335</v>
      </c>
      <c r="M361" s="110">
        <f ca="1">IF(B364="","",OFFSET(List1!W$5,tisk!A363,0))</f>
        <v>0</v>
      </c>
      <c r="N361" s="109">
        <v>500000</v>
      </c>
      <c r="O361" s="108" t="str">
        <f ca="1">IF(B364="","",OFFSET(List1!X$5,tisk!A363,0))</f>
        <v>INV</v>
      </c>
      <c r="P361" s="108" t="s">
        <v>1271</v>
      </c>
    </row>
    <row r="362" spans="1:16" s="2" customFormat="1" ht="96" customHeight="1" x14ac:dyDescent="0.25">
      <c r="A362" s="39"/>
      <c r="B362" s="111"/>
      <c r="C362" s="3" t="str">
        <f ca="1">IF(B364="","",CONCATENATE("Okres ",OFFSET(List1!G$5,tisk!A363,0),"
","Právní forma","
",OFFSET(List1!H$5,tisk!A363,0),"
","IČO ",OFFSET(List1!I$5,tisk!A363,0),"
 ","B.Ú. ",OFFSET(List1!J$5,tisk!A363,0)))</f>
        <v>Okres Prostějov
Právní forma
Obec, městská část hlavního města Prahy
IČO 00288764
 B.Ú. xxxxxxxx</v>
      </c>
      <c r="D362" s="5" t="str">
        <f ca="1">IF(B364="","",OFFSET(List1!L$5,tisk!A363,0))</f>
        <v>Rekonstrukce povrchu vozovky místní komunikace MK 1c/Jižní</v>
      </c>
      <c r="E362" s="108"/>
      <c r="F362" s="35"/>
      <c r="G362" s="110"/>
      <c r="H362" s="112"/>
      <c r="I362" s="111"/>
      <c r="J362" s="111"/>
      <c r="K362" s="111"/>
      <c r="L362" s="111"/>
      <c r="M362" s="110"/>
      <c r="N362" s="110"/>
      <c r="O362" s="108"/>
      <c r="P362" s="108"/>
    </row>
    <row r="363" spans="1:16" s="2" customFormat="1" ht="30" x14ac:dyDescent="0.25">
      <c r="A363" s="39">
        <f>ROW()/3-1</f>
        <v>120</v>
      </c>
      <c r="B363" s="111"/>
      <c r="C363" s="3"/>
      <c r="D363" s="5" t="str">
        <f ca="1">IF(B364="","",CONCATENATE("Dotace bude použita na:",OFFSET(List1!M$5,tisk!A363,0)))</f>
        <v>Dotace bude použita na:Slatinky – Oprava povrchu místní komunikace.</v>
      </c>
      <c r="E363" s="108"/>
      <c r="F363" s="36" t="str">
        <f ca="1">IF(B364="","",OFFSET(List1!P$5,tisk!A363,0))</f>
        <v>12/2021</v>
      </c>
      <c r="G363" s="110"/>
      <c r="H363" s="112"/>
      <c r="I363" s="111"/>
      <c r="J363" s="111"/>
      <c r="K363" s="111"/>
      <c r="L363" s="111"/>
      <c r="M363" s="110"/>
      <c r="N363" s="110"/>
      <c r="O363" s="108"/>
      <c r="P363" s="108"/>
    </row>
    <row r="364" spans="1:16" s="2" customFormat="1" ht="75" customHeight="1" x14ac:dyDescent="0.25">
      <c r="A364" s="39"/>
      <c r="B364" s="111">
        <v>121</v>
      </c>
      <c r="C364" s="3" t="str">
        <f ca="1">IF(B367="","",CONCATENATE(OFFSET(List1!C$5,tisk!A366,0),"
",OFFSET(List1!D$5,tisk!A366,0),"
",OFFSET(List1!E$5,tisk!A366,0),"
",OFFSET(List1!F$5,tisk!A366,0)))</f>
        <v>Obec Loučka
Loučka 76
Loučka
78322</v>
      </c>
      <c r="D364" s="59" t="str">
        <f ca="1">IF(B367="","",OFFSET(List1!K$5,tisk!A366,0))</f>
        <v>Revitalizace parku a zelených ploch obce Loučka</v>
      </c>
      <c r="E364" s="108">
        <f ca="1">IF(B367="","",OFFSET(List1!N$5,tisk!A366,0))</f>
        <v>450000</v>
      </c>
      <c r="F364" s="36" t="str">
        <f ca="1">IF(B367="","",OFFSET(List1!O$5,tisk!A366,0))</f>
        <v>1/2021</v>
      </c>
      <c r="G364" s="110">
        <f ca="1">IF(B367="","",OFFSET(List1!Q$5,tisk!A366,0))</f>
        <v>180000</v>
      </c>
      <c r="H364" s="112" t="str">
        <f ca="1">IF(B367="","",OFFSET(List1!R$5,tisk!A366,0))</f>
        <v>31.12.2021</v>
      </c>
      <c r="I364" s="111">
        <f ca="1">IF(B367="","",OFFSET(List1!S$5,tisk!A366,0))</f>
        <v>150</v>
      </c>
      <c r="J364" s="111">
        <f ca="1">IF(B367="","",OFFSET(List1!T$5,tisk!A366,0))</f>
        <v>120</v>
      </c>
      <c r="K364" s="111">
        <f ca="1">IF(B367="","",OFFSET(List1!U$5,tisk!A366,0))</f>
        <v>60</v>
      </c>
      <c r="L364" s="111">
        <f ca="1">IF(B367="","",OFFSET(List1!V$5,tisk!A366,0))</f>
        <v>330</v>
      </c>
      <c r="M364" s="110">
        <f ca="1">IF(B367="","",OFFSET(List1!W$5,tisk!A366,0))</f>
        <v>0</v>
      </c>
      <c r="N364" s="110">
        <v>180000</v>
      </c>
      <c r="O364" s="108" t="str">
        <f ca="1">IF(B367="","",OFFSET(List1!X$5,tisk!A366,0))</f>
        <v>NEINV</v>
      </c>
      <c r="P364" s="108" t="s">
        <v>1271</v>
      </c>
    </row>
    <row r="365" spans="1:16" s="2" customFormat="1" ht="109.5" customHeight="1" x14ac:dyDescent="0.25">
      <c r="A365" s="39"/>
      <c r="B365" s="111"/>
      <c r="C365" s="3" t="str">
        <f ca="1">IF(B367="","",CONCATENATE("Okres ",OFFSET(List1!G$5,tisk!A366,0),"
","Právní forma","
",OFFSET(List1!H$5,tisk!A366,0),"
","IČO ",OFFSET(List1!I$5,tisk!A366,0),"
 ","B.Ú. ",OFFSET(List1!J$5,tisk!A366,0)))</f>
        <v>Okres Olomouc
Právní forma
Obec, městská část hlavního města Prahy
IČO 00576247
 B.Ú. xxxxxxxx</v>
      </c>
      <c r="D365" s="5" t="str">
        <f ca="1">IF(B367="","",OFFSET(List1!L$5,tisk!A366,0))</f>
        <v>Jedná se o obnovu zeleně v obci Loučka, která má omezené prostory vzhledem k velikosti obce.</v>
      </c>
      <c r="E365" s="108"/>
      <c r="F365" s="35"/>
      <c r="G365" s="110"/>
      <c r="H365" s="112"/>
      <c r="I365" s="111"/>
      <c r="J365" s="111"/>
      <c r="K365" s="111"/>
      <c r="L365" s="111"/>
      <c r="M365" s="110"/>
      <c r="N365" s="110"/>
      <c r="O365" s="108"/>
      <c r="P365" s="108"/>
    </row>
    <row r="366" spans="1:16" s="2" customFormat="1" ht="36" customHeight="1" x14ac:dyDescent="0.25">
      <c r="A366" s="39">
        <f>ROW()/3-1</f>
        <v>121</v>
      </c>
      <c r="B366" s="111"/>
      <c r="C366" s="3"/>
      <c r="D366" s="5" t="str">
        <f ca="1">IF(B367="","",CONCATENATE("Dotace bude použita na:",OFFSET(List1!M$5,tisk!A366,0)))</f>
        <v>Dotace bude použita na:srovnání terénu, výsadbu nových stromů, keřů, trvalek</v>
      </c>
      <c r="E366" s="108"/>
      <c r="F366" s="36" t="str">
        <f ca="1">IF(B367="","",OFFSET(List1!P$5,tisk!A366,0))</f>
        <v>12/2021</v>
      </c>
      <c r="G366" s="110"/>
      <c r="H366" s="112"/>
      <c r="I366" s="111"/>
      <c r="J366" s="111"/>
      <c r="K366" s="111"/>
      <c r="L366" s="111"/>
      <c r="M366" s="110"/>
      <c r="N366" s="115"/>
      <c r="O366" s="108"/>
      <c r="P366" s="108"/>
    </row>
    <row r="367" spans="1:16" s="2" customFormat="1" ht="75" customHeight="1" x14ac:dyDescent="0.25">
      <c r="A367" s="39"/>
      <c r="B367" s="111">
        <v>122</v>
      </c>
      <c r="C367" s="3" t="str">
        <f ca="1">IF(B370="","",CONCATENATE(OFFSET(List1!C$5,tisk!A369,0),"
",OFFSET(List1!D$5,tisk!A369,0),"
",OFFSET(List1!E$5,tisk!A369,0),"
",OFFSET(List1!F$5,tisk!A369,0)))</f>
        <v>Obec Kopřivná
Kopřivná 115
Kopřivná
78833</v>
      </c>
      <c r="D367" s="59" t="str">
        <f ca="1">IF(B370="","",OFFSET(List1!K$5,tisk!A369,0))</f>
        <v>Obnova místních komunikací - 3 etapa - 2. část  v obci Kopřivná</v>
      </c>
      <c r="E367" s="108">
        <f ca="1">IF(B370="","",OFFSET(List1!N$5,tisk!A369,0))</f>
        <v>500000</v>
      </c>
      <c r="F367" s="36" t="str">
        <f ca="1">IF(B370="","",OFFSET(List1!O$5,tisk!A369,0))</f>
        <v>1/2021</v>
      </c>
      <c r="G367" s="110">
        <f ca="1">IF(B370="","",OFFSET(List1!Q$5,tisk!A369,0))</f>
        <v>200000</v>
      </c>
      <c r="H367" s="112" t="str">
        <f ca="1">IF(B370="","",OFFSET(List1!R$5,tisk!A369,0))</f>
        <v>31.12.2021</v>
      </c>
      <c r="I367" s="111">
        <f ca="1">IF(B370="","",OFFSET(List1!S$5,tisk!A369,0))</f>
        <v>110</v>
      </c>
      <c r="J367" s="111">
        <f ca="1">IF(B370="","",OFFSET(List1!T$5,tisk!A369,0))</f>
        <v>130</v>
      </c>
      <c r="K367" s="111">
        <f ca="1">IF(B370="","",OFFSET(List1!U$5,tisk!A369,0))</f>
        <v>90</v>
      </c>
      <c r="L367" s="111">
        <f ca="1">IF(B370="","",OFFSET(List1!V$5,tisk!A369,0))</f>
        <v>330</v>
      </c>
      <c r="M367" s="110">
        <f ca="1">IF(B370="","",OFFSET(List1!W$5,tisk!A369,0))</f>
        <v>0</v>
      </c>
      <c r="N367" s="109">
        <v>200000</v>
      </c>
      <c r="O367" s="108" t="str">
        <f ca="1">IF(B370="","",OFFSET(List1!X$5,tisk!A369,0))</f>
        <v>NEINV</v>
      </c>
      <c r="P367" s="108" t="s">
        <v>1271</v>
      </c>
    </row>
    <row r="368" spans="1:16" s="2" customFormat="1" ht="97.5" customHeight="1" x14ac:dyDescent="0.25">
      <c r="A368" s="39"/>
      <c r="B368" s="111"/>
      <c r="C368" s="3" t="str">
        <f ca="1">IF(B370="","",CONCATENATE("Okres ",OFFSET(List1!G$5,tisk!A369,0),"
","Právní forma","
",OFFSET(List1!H$5,tisk!A369,0),"
","IČO ",OFFSET(List1!I$5,tisk!A369,0),"
 ","B.Ú. ",OFFSET(List1!J$5,tisk!A369,0)))</f>
        <v>Okres Šumperk
Právní forma
Obec, městská část hlavního města Prahy
IČO 00635251
 B.Ú. xxxxxxxx</v>
      </c>
      <c r="D368" s="5" t="str">
        <f ca="1">IF(B370="","",OFFSET(List1!L$5,tisk!A369,0))</f>
        <v>Cílem projektu je obnova místní komunikace  č. 1c dle pasportu komunikací obce Kopřivná - 2. část dokončení.</v>
      </c>
      <c r="E368" s="108"/>
      <c r="F368" s="35"/>
      <c r="G368" s="110"/>
      <c r="H368" s="112"/>
      <c r="I368" s="111"/>
      <c r="J368" s="111"/>
      <c r="K368" s="111"/>
      <c r="L368" s="111"/>
      <c r="M368" s="110"/>
      <c r="N368" s="110"/>
      <c r="O368" s="108"/>
      <c r="P368" s="108"/>
    </row>
    <row r="369" spans="1:16" s="2" customFormat="1" ht="90" customHeight="1" x14ac:dyDescent="0.25">
      <c r="A369" s="39">
        <f>ROW()/3-1</f>
        <v>122</v>
      </c>
      <c r="B369" s="111"/>
      <c r="C369" s="3"/>
      <c r="D369" s="5" t="str">
        <f ca="1">IF(B370="","",CONCATENATE("Dotace bude použita na:",OFFSET(List1!M$5,tisk!A369,0)))</f>
        <v>Dotace bude použita na:obnovu místních komunikací - očištění, zhutnění, srovnání, doplnění, položení obrusné vrstvy a zhutnění.
pokládku recyklátu a zhutnění položené vrstvy.</v>
      </c>
      <c r="E369" s="108"/>
      <c r="F369" s="36" t="str">
        <f ca="1">IF(B370="","",OFFSET(List1!P$5,tisk!A369,0))</f>
        <v>12/2021</v>
      </c>
      <c r="G369" s="110"/>
      <c r="H369" s="112"/>
      <c r="I369" s="111"/>
      <c r="J369" s="111"/>
      <c r="K369" s="111"/>
      <c r="L369" s="111"/>
      <c r="M369" s="110"/>
      <c r="N369" s="110"/>
      <c r="O369" s="108"/>
      <c r="P369" s="108"/>
    </row>
    <row r="370" spans="1:16" s="2" customFormat="1" ht="75" customHeight="1" x14ac:dyDescent="0.25">
      <c r="A370" s="39"/>
      <c r="B370" s="111">
        <v>123</v>
      </c>
      <c r="C370" s="3" t="str">
        <f ca="1">IF(B373="","",CONCATENATE(OFFSET(List1!C$5,tisk!A372,0),"
",OFFSET(List1!D$5,tisk!A372,0),"
",OFFSET(List1!E$5,tisk!A372,0),"
",OFFSET(List1!F$5,tisk!A372,0)))</f>
        <v>Obec Niva
Niva 61
Niva
79861</v>
      </c>
      <c r="D370" s="59" t="str">
        <f ca="1">IF(B373="","",OFFSET(List1!K$5,tisk!A372,0))</f>
        <v>Rekonstrukce obecní budovy NIVA č.p. 139 II. etapa</v>
      </c>
      <c r="E370" s="108">
        <f ca="1">IF(B373="","",OFFSET(List1!N$5,tisk!A372,0))</f>
        <v>3157817.6</v>
      </c>
      <c r="F370" s="36" t="str">
        <f ca="1">IF(B373="","",OFFSET(List1!O$5,tisk!A372,0))</f>
        <v>1/2021</v>
      </c>
      <c r="G370" s="110">
        <f ca="1">IF(B373="","",OFFSET(List1!Q$5,tisk!A372,0))</f>
        <v>500000</v>
      </c>
      <c r="H370" s="112" t="str">
        <f ca="1">IF(B373="","",OFFSET(List1!R$5,tisk!A372,0))</f>
        <v>31.12.2021</v>
      </c>
      <c r="I370" s="111">
        <f ca="1">IF(B373="","",OFFSET(List1!S$5,tisk!A372,0))</f>
        <v>130</v>
      </c>
      <c r="J370" s="111">
        <f ca="1">IF(B373="","",OFFSET(List1!T$5,tisk!A372,0))</f>
        <v>130</v>
      </c>
      <c r="K370" s="111">
        <f ca="1">IF(B373="","",OFFSET(List1!U$5,tisk!A372,0))</f>
        <v>65</v>
      </c>
      <c r="L370" s="111">
        <f ca="1">IF(B373="","",OFFSET(List1!V$5,tisk!A372,0))</f>
        <v>325</v>
      </c>
      <c r="M370" s="110">
        <f ca="1">IF(B373="","",OFFSET(List1!W$5,tisk!A372,0))</f>
        <v>0</v>
      </c>
      <c r="N370" s="110">
        <v>500000</v>
      </c>
      <c r="O370" s="108" t="str">
        <f ca="1">IF(B373="","",OFFSET(List1!X$5,tisk!A372,0))</f>
        <v>INV</v>
      </c>
      <c r="P370" s="108" t="s">
        <v>1273</v>
      </c>
    </row>
    <row r="371" spans="1:16" s="2" customFormat="1" ht="89.25" customHeight="1" x14ac:dyDescent="0.25">
      <c r="A371" s="39"/>
      <c r="B371" s="111"/>
      <c r="C371" s="3" t="str">
        <f ca="1">IF(B373="","",CONCATENATE("Okres ",OFFSET(List1!G$5,tisk!A372,0),"
","Právní forma","
",OFFSET(List1!H$5,tisk!A372,0),"
","IČO ",OFFSET(List1!I$5,tisk!A372,0),"
 ","B.Ú. ",OFFSET(List1!J$5,tisk!A372,0)))</f>
        <v>Okres Prostějov
Právní forma
Obec, městská část hlavního města Prahy
IČO 00288519
 B.Ú. xxxxxxxx</v>
      </c>
      <c r="D371" s="5" t="str">
        <f ca="1">IF(B373="","",OFFSET(List1!L$5,tisk!A372,0))</f>
        <v>Rekonstrukce obecní budovy NIVA č.p. 139 II. etapa.</v>
      </c>
      <c r="E371" s="108"/>
      <c r="F371" s="35"/>
      <c r="G371" s="110"/>
      <c r="H371" s="112"/>
      <c r="I371" s="111"/>
      <c r="J371" s="111"/>
      <c r="K371" s="111"/>
      <c r="L371" s="111"/>
      <c r="M371" s="110"/>
      <c r="N371" s="110"/>
      <c r="O371" s="108"/>
      <c r="P371" s="108"/>
    </row>
    <row r="372" spans="1:16" s="2" customFormat="1" ht="120" x14ac:dyDescent="0.25">
      <c r="A372" s="39">
        <f>ROW()/3-1</f>
        <v>123</v>
      </c>
      <c r="B372" s="111"/>
      <c r="C372" s="3"/>
      <c r="D372" s="5" t="str">
        <f ca="1">IF(B373="","",CONCATENATE("Dotace bude použita na:",OFFSET(List1!M$5,tisk!A372,0)))</f>
        <v>Dotace bude použita na:vybudování nového vstupu přes samostatnou chodbu a nového schodiště pro byty v druhém nadzemním podlaží, vybudování nového sanitárního zařízení, hydroizolace stávajícího zdiva, novou fasádu, nový bezbariérový přístup do provozovny pohostinství.</v>
      </c>
      <c r="E372" s="108"/>
      <c r="F372" s="36" t="str">
        <f ca="1">IF(B373="","",OFFSET(List1!P$5,tisk!A372,0))</f>
        <v>12/2021</v>
      </c>
      <c r="G372" s="110"/>
      <c r="H372" s="112"/>
      <c r="I372" s="111"/>
      <c r="J372" s="111"/>
      <c r="K372" s="111"/>
      <c r="L372" s="111"/>
      <c r="M372" s="110"/>
      <c r="N372" s="115"/>
      <c r="O372" s="108"/>
      <c r="P372" s="108"/>
    </row>
    <row r="373" spans="1:16" s="2" customFormat="1" ht="75" customHeight="1" x14ac:dyDescent="0.25">
      <c r="A373" s="39"/>
      <c r="B373" s="111">
        <v>124</v>
      </c>
      <c r="C373" s="3" t="str">
        <f ca="1">IF(B376="","",CONCATENATE(OFFSET(List1!C$5,tisk!A375,0),"
",OFFSET(List1!D$5,tisk!A375,0),"
",OFFSET(List1!E$5,tisk!A375,0),"
",OFFSET(List1!F$5,tisk!A375,0)))</f>
        <v>Obec Milenov
Milenov 120
Milenov
75361</v>
      </c>
      <c r="D373" s="59" t="str">
        <f ca="1">IF(B376="","",OFFSET(List1!K$5,tisk!A375,0))</f>
        <v>Výstavba parkovacích stání v obci Milenov</v>
      </c>
      <c r="E373" s="108">
        <f ca="1">IF(B376="","",OFFSET(List1!N$5,tisk!A375,0))</f>
        <v>815000</v>
      </c>
      <c r="F373" s="36" t="str">
        <f ca="1">IF(B376="","",OFFSET(List1!O$5,tisk!A375,0))</f>
        <v>1/2021</v>
      </c>
      <c r="G373" s="110">
        <f ca="1">IF(B376="","",OFFSET(List1!Q$5,tisk!A375,0))</f>
        <v>326000</v>
      </c>
      <c r="H373" s="112" t="str">
        <f ca="1">IF(B376="","",OFFSET(List1!R$5,tisk!A375,0))</f>
        <v>31.12.2021</v>
      </c>
      <c r="I373" s="111">
        <f ca="1">IF(B376="","",OFFSET(List1!S$5,tisk!A375,0))</f>
        <v>110</v>
      </c>
      <c r="J373" s="111">
        <f ca="1">IF(B376="","",OFFSET(List1!T$5,tisk!A375,0))</f>
        <v>120</v>
      </c>
      <c r="K373" s="111">
        <f ca="1">IF(B376="","",OFFSET(List1!U$5,tisk!A375,0))</f>
        <v>95</v>
      </c>
      <c r="L373" s="111">
        <f ca="1">IF(B376="","",OFFSET(List1!V$5,tisk!A375,0))</f>
        <v>325</v>
      </c>
      <c r="M373" s="110">
        <f ca="1">IF(B376="","",OFFSET(List1!W$5,tisk!A375,0))</f>
        <v>0</v>
      </c>
      <c r="N373" s="109">
        <v>326000</v>
      </c>
      <c r="O373" s="108" t="str">
        <f ca="1">IF(B376="","",OFFSET(List1!X$5,tisk!A375,0))</f>
        <v>INV</v>
      </c>
      <c r="P373" s="108" t="s">
        <v>1271</v>
      </c>
    </row>
    <row r="374" spans="1:16" s="2" customFormat="1" ht="107.25" customHeight="1" x14ac:dyDescent="0.25">
      <c r="A374" s="39"/>
      <c r="B374" s="111"/>
      <c r="C374" s="3" t="str">
        <f ca="1">IF(B376="","",CONCATENATE("Okres ",OFFSET(List1!G$5,tisk!A375,0),"
","Právní forma","
",OFFSET(List1!H$5,tisk!A375,0),"
","IČO ",OFFSET(List1!I$5,tisk!A375,0),"
 ","B.Ú. ",OFFSET(List1!J$5,tisk!A375,0)))</f>
        <v>Okres Přerov
Právní forma
Obec, městská část hlavního města Prahy
IČO 00301582
 B.Ú. xxxxxxxx</v>
      </c>
      <c r="D374" s="5" t="str">
        <f ca="1">IF(B376="","",OFFSET(List1!L$5,tisk!A375,0))</f>
        <v>Vybudování nových parkovacích stání pro 9 osobních automobilů spočívá v odstranění stávajícího travnatého povrchu, zhutnění podkladu, položení nové zámkové dlažby vč. betonové palisády a betonových obrubníků. Okolí bude urovnáno a oseto trávou.</v>
      </c>
      <c r="E374" s="108"/>
      <c r="F374" s="35"/>
      <c r="G374" s="110"/>
      <c r="H374" s="112"/>
      <c r="I374" s="111"/>
      <c r="J374" s="111"/>
      <c r="K374" s="111"/>
      <c r="L374" s="111"/>
      <c r="M374" s="110"/>
      <c r="N374" s="110"/>
      <c r="O374" s="108"/>
      <c r="P374" s="108"/>
    </row>
    <row r="375" spans="1:16" s="2" customFormat="1" ht="127.5" customHeight="1" x14ac:dyDescent="0.25">
      <c r="A375" s="39">
        <f>ROW()/3-1</f>
        <v>124</v>
      </c>
      <c r="B375" s="111"/>
      <c r="C375" s="3"/>
      <c r="D375" s="5" t="str">
        <f ca="1">IF(B376="","",CONCATENATE("Dotace bude použita na:",OFFSET(List1!M$5,tisk!A375,0)))</f>
        <v>Dotace bude použita na:odstranění stávajících povrchů, vybudování podkladu pro dláždění, položení zámkové dlažby, betonových obrubníků a palisád, předláždění stávajícího chodníku, terénní úpravy a osetí travním semenem, instalace bezpečnostních prvků a dopravního značení.</v>
      </c>
      <c r="E375" s="108"/>
      <c r="F375" s="36" t="str">
        <f ca="1">IF(B376="","",OFFSET(List1!P$5,tisk!A375,0))</f>
        <v>12/2021</v>
      </c>
      <c r="G375" s="110"/>
      <c r="H375" s="112"/>
      <c r="I375" s="111"/>
      <c r="J375" s="111"/>
      <c r="K375" s="111"/>
      <c r="L375" s="111"/>
      <c r="M375" s="110"/>
      <c r="N375" s="110"/>
      <c r="O375" s="108"/>
      <c r="P375" s="108"/>
    </row>
    <row r="376" spans="1:16" s="2" customFormat="1" ht="75" customHeight="1" x14ac:dyDescent="0.25">
      <c r="A376" s="39"/>
      <c r="B376" s="111">
        <v>125</v>
      </c>
      <c r="C376" s="3" t="str">
        <f ca="1">IF(B379="","",CONCATENATE(OFFSET(List1!C$5,tisk!A378,0),"
",OFFSET(List1!D$5,tisk!A378,0),"
",OFFSET(List1!E$5,tisk!A378,0),"
",OFFSET(List1!F$5,tisk!A378,0)))</f>
        <v>Obec Želeč
Želeč 62
Želeč
79807</v>
      </c>
      <c r="D376" s="59" t="str">
        <f ca="1">IF(B379="","",OFFSET(List1!K$5,tisk!A378,0))</f>
        <v>Oprava obecního majetku - výměna topného systému, snížení energetické náročnosti budovy obecního úřadu.</v>
      </c>
      <c r="E376" s="108">
        <f ca="1">IF(B379="","",OFFSET(List1!N$5,tisk!A378,0))</f>
        <v>390000</v>
      </c>
      <c r="F376" s="36" t="str">
        <f ca="1">IF(B379="","",OFFSET(List1!O$5,tisk!A378,0))</f>
        <v>1/2021</v>
      </c>
      <c r="G376" s="110">
        <f ca="1">IF(B379="","",OFFSET(List1!Q$5,tisk!A378,0))</f>
        <v>156000</v>
      </c>
      <c r="H376" s="112" t="str">
        <f ca="1">IF(B379="","",OFFSET(List1!R$5,tisk!A378,0))</f>
        <v>31.12.2021</v>
      </c>
      <c r="I376" s="111">
        <f ca="1">IF(B379="","",OFFSET(List1!S$5,tisk!A378,0))</f>
        <v>130</v>
      </c>
      <c r="J376" s="111">
        <f ca="1">IF(B379="","",OFFSET(List1!T$5,tisk!A378,0))</f>
        <v>130</v>
      </c>
      <c r="K376" s="111">
        <f ca="1">IF(B379="","",OFFSET(List1!U$5,tisk!A378,0))</f>
        <v>65</v>
      </c>
      <c r="L376" s="111">
        <f ca="1">IF(B379="","",OFFSET(List1!V$5,tisk!A378,0))</f>
        <v>325</v>
      </c>
      <c r="M376" s="110">
        <f ca="1">IF(B379="","",OFFSET(List1!W$5,tisk!A378,0))</f>
        <v>0</v>
      </c>
      <c r="N376" s="110">
        <v>156000</v>
      </c>
      <c r="O376" s="108" t="str">
        <f ca="1">IF(B379="","",OFFSET(List1!X$5,tisk!A378,0))</f>
        <v>NEINV</v>
      </c>
      <c r="P376" s="108" t="s">
        <v>1271</v>
      </c>
    </row>
    <row r="377" spans="1:16" s="2" customFormat="1" ht="100.9" customHeight="1" x14ac:dyDescent="0.25">
      <c r="A377" s="39"/>
      <c r="B377" s="111"/>
      <c r="C377" s="3" t="str">
        <f ca="1">IF(B379="","",CONCATENATE("Okres ",OFFSET(List1!G$5,tisk!A378,0),"
","Právní forma","
",OFFSET(List1!H$5,tisk!A378,0),"
","IČO ",OFFSET(List1!I$5,tisk!A378,0),"
 ","B.Ú. ",OFFSET(List1!J$5,tisk!A378,0)))</f>
        <v>Okres Prostějov
Právní forma
Obec, městská část hlavního města Prahy
IČO 00288993
 B.Ú. xxxxxxxx</v>
      </c>
      <c r="D377" s="5" t="str">
        <f ca="1">IF(B379="","",OFFSET(List1!L$5,tisk!A378,0))</f>
        <v>Výměna zastaralého ústředního topení v budově OÚ,plynového kotle a karmy v kuchyňce,instalaterské práce-napojení kuchyňské linky na kondenzační kotel a nakonec vymalování celé budovy. Cíl-snížení energetické náročnosti budovy.</v>
      </c>
      <c r="E377" s="108"/>
      <c r="F377" s="35"/>
      <c r="G377" s="110"/>
      <c r="H377" s="112"/>
      <c r="I377" s="111"/>
      <c r="J377" s="111"/>
      <c r="K377" s="111"/>
      <c r="L377" s="111"/>
      <c r="M377" s="110"/>
      <c r="N377" s="110"/>
      <c r="O377" s="108"/>
      <c r="P377" s="108"/>
    </row>
    <row r="378" spans="1:16" s="2" customFormat="1" ht="118.9" customHeight="1" x14ac:dyDescent="0.25">
      <c r="A378" s="39">
        <f>ROW()/3-1</f>
        <v>125</v>
      </c>
      <c r="B378" s="111"/>
      <c r="C378" s="3"/>
      <c r="D378" s="5" t="str">
        <f ca="1">IF(B379="","",CONCATENATE("Dotace bude použita na:",OFFSET(List1!M$5,tisk!A378,0)))</f>
        <v>Dotace bude použita na:ústřední topení - rozvody plynového topení, otopná tělesa, armatury, kondenzační kotel, rozvody vody od kotle k lince, vše s demontáží, montáží, zednickým zapravením a uvedením do provozu a vymalování celé budovy.</v>
      </c>
      <c r="E378" s="108"/>
      <c r="F378" s="36" t="str">
        <f ca="1">IF(B379="","",OFFSET(List1!P$5,tisk!A378,0))</f>
        <v>12/2021</v>
      </c>
      <c r="G378" s="110"/>
      <c r="H378" s="112"/>
      <c r="I378" s="111"/>
      <c r="J378" s="111"/>
      <c r="K378" s="111"/>
      <c r="L378" s="111"/>
      <c r="M378" s="110"/>
      <c r="N378" s="115"/>
      <c r="O378" s="108"/>
      <c r="P378" s="108"/>
    </row>
    <row r="379" spans="1:16" s="2" customFormat="1" ht="75" customHeight="1" x14ac:dyDescent="0.25">
      <c r="A379" s="39"/>
      <c r="B379" s="111">
        <v>126</v>
      </c>
      <c r="C379" s="3" t="str">
        <f ca="1">IF(B382="","",CONCATENATE(OFFSET(List1!C$5,tisk!A381,0),"
",OFFSET(List1!D$5,tisk!A381,0),"
",OFFSET(List1!E$5,tisk!A381,0),"
",OFFSET(List1!F$5,tisk!A381,0)))</f>
        <v>Obec Střítež nad Ludinou
Střítež nad Ludinou 122
Střítež nad Ludinou
75363</v>
      </c>
      <c r="D379" s="59" t="str">
        <f ca="1">IF(B382="","",OFFSET(List1!K$5,tisk!A381,0))</f>
        <v>Oprava povrchu místní komunikace v místní části Hory</v>
      </c>
      <c r="E379" s="108">
        <f ca="1">IF(B382="","",OFFSET(List1!N$5,tisk!A381,0))</f>
        <v>657920</v>
      </c>
      <c r="F379" s="36" t="str">
        <f ca="1">IF(B382="","",OFFSET(List1!O$5,tisk!A381,0))</f>
        <v>1/2021</v>
      </c>
      <c r="G379" s="110">
        <f ca="1">IF(B382="","",OFFSET(List1!Q$5,tisk!A381,0))</f>
        <v>263168</v>
      </c>
      <c r="H379" s="112" t="str">
        <f ca="1">IF(B382="","",OFFSET(List1!R$5,tisk!A381,0))</f>
        <v>31.12.2021</v>
      </c>
      <c r="I379" s="111">
        <f ca="1">IF(B382="","",OFFSET(List1!S$5,tisk!A381,0))</f>
        <v>110</v>
      </c>
      <c r="J379" s="111">
        <f ca="1">IF(B382="","",OFFSET(List1!T$5,tisk!A381,0))</f>
        <v>125</v>
      </c>
      <c r="K379" s="111">
        <f ca="1">IF(B382="","",OFFSET(List1!U$5,tisk!A381,0))</f>
        <v>90</v>
      </c>
      <c r="L379" s="111">
        <f ca="1">IF(B382="","",OFFSET(List1!V$5,tisk!A381,0))</f>
        <v>325</v>
      </c>
      <c r="M379" s="110">
        <f ca="1">IF(B382="","",OFFSET(List1!W$5,tisk!A381,0))</f>
        <v>0</v>
      </c>
      <c r="N379" s="109">
        <v>263168</v>
      </c>
      <c r="O379" s="108" t="str">
        <f ca="1">IF(B382="","",OFFSET(List1!X$5,tisk!A381,0))</f>
        <v>NEINV</v>
      </c>
      <c r="P379" s="108" t="s">
        <v>1271</v>
      </c>
    </row>
    <row r="380" spans="1:16" s="2" customFormat="1" ht="90" x14ac:dyDescent="0.25">
      <c r="A380" s="39"/>
      <c r="B380" s="111"/>
      <c r="C380" s="3" t="str">
        <f ca="1">IF(B382="","",CONCATENATE("Okres ",OFFSET(List1!G$5,tisk!A381,0),"
","Právní forma","
",OFFSET(List1!H$5,tisk!A381,0),"
","IČO ",OFFSET(List1!I$5,tisk!A381,0),"
 ","B.Ú. ",OFFSET(List1!J$5,tisk!A381,0)))</f>
        <v>Okres Přerov
Právní forma
Obec, městská část hlavního města Prahy
IČO 00302023
 B.Ú. xxxxxxxx</v>
      </c>
      <c r="D380" s="5" t="str">
        <f ca="1">IF(B382="","",OFFSET(List1!L$5,tisk!A381,0))</f>
        <v>Oprava povrchu místní komunikace v místní části obce "Hory".</v>
      </c>
      <c r="E380" s="108"/>
      <c r="F380" s="35"/>
      <c r="G380" s="110"/>
      <c r="H380" s="112"/>
      <c r="I380" s="111"/>
      <c r="J380" s="111"/>
      <c r="K380" s="111"/>
      <c r="L380" s="111"/>
      <c r="M380" s="110"/>
      <c r="N380" s="110"/>
      <c r="O380" s="108"/>
      <c r="P380" s="108"/>
    </row>
    <row r="381" spans="1:16" s="2" customFormat="1" ht="108.6" customHeight="1" x14ac:dyDescent="0.25">
      <c r="A381" s="39">
        <f>ROW()/3-1</f>
        <v>126</v>
      </c>
      <c r="B381" s="111"/>
      <c r="C381" s="3"/>
      <c r="D381" s="5" t="str">
        <f ca="1">IF(B382="","",CONCATENATE("Dotace bude použita na:",OFFSET(List1!M$5,tisk!A381,0)))</f>
        <v>Dotace bude použita na:odfrézování zbytků starého živičného krytu , vyčistění komunikace, uložení odvodňovacích žlabů, dosypání nerovností, osazení poklopů vodovodních přípojek,  pokládku nového živičného povrchu, dosypání krajnice recyklátem.</v>
      </c>
      <c r="E381" s="108"/>
      <c r="F381" s="36" t="str">
        <f ca="1">IF(B382="","",OFFSET(List1!P$5,tisk!A381,0))</f>
        <v>12/2021</v>
      </c>
      <c r="G381" s="110"/>
      <c r="H381" s="112"/>
      <c r="I381" s="111"/>
      <c r="J381" s="111"/>
      <c r="K381" s="111"/>
      <c r="L381" s="111"/>
      <c r="M381" s="110"/>
      <c r="N381" s="110"/>
      <c r="O381" s="108"/>
      <c r="P381" s="108"/>
    </row>
    <row r="382" spans="1:16" s="2" customFormat="1" ht="82.5" customHeight="1" x14ac:dyDescent="0.25">
      <c r="A382" s="39"/>
      <c r="B382" s="111">
        <v>127</v>
      </c>
      <c r="C382" s="3" t="str">
        <f ca="1">IF(B385="","",CONCATENATE(OFFSET(List1!C$5,tisk!A384,0),"
",OFFSET(List1!D$5,tisk!A384,0),"
",OFFSET(List1!E$5,tisk!A384,0),"
",OFFSET(List1!F$5,tisk!A384,0)))</f>
        <v>Obec Moravičany
Moravičany 67
Moravičany
78982</v>
      </c>
      <c r="D382" s="59" t="str">
        <f ca="1">IF(B385="","",OFFSET(List1!K$5,tisk!A384,0))</f>
        <v>Rekonstrukce chodníků v Mateřské škole Moravičany</v>
      </c>
      <c r="E382" s="108">
        <f ca="1">IF(B385="","",OFFSET(List1!N$5,tisk!A384,0))</f>
        <v>432120.7</v>
      </c>
      <c r="F382" s="36" t="str">
        <f ca="1">IF(B385="","",OFFSET(List1!O$5,tisk!A384,0))</f>
        <v>7/2021</v>
      </c>
      <c r="G382" s="110">
        <f ca="1">IF(B385="","",OFFSET(List1!Q$5,tisk!A384,0))</f>
        <v>170000</v>
      </c>
      <c r="H382" s="112" t="str">
        <f ca="1">IF(B385="","",OFFSET(List1!R$5,tisk!A384,0))</f>
        <v>31.12.2021</v>
      </c>
      <c r="I382" s="111">
        <f ca="1">IF(B385="","",OFFSET(List1!S$5,tisk!A384,0))</f>
        <v>70</v>
      </c>
      <c r="J382" s="111">
        <f ca="1">IF(B385="","",OFFSET(List1!T$5,tisk!A384,0))</f>
        <v>130</v>
      </c>
      <c r="K382" s="111">
        <f ca="1">IF(B385="","",OFFSET(List1!U$5,tisk!A384,0))</f>
        <v>125</v>
      </c>
      <c r="L382" s="111">
        <f ca="1">IF(B385="","",OFFSET(List1!V$5,tisk!A384,0))</f>
        <v>325</v>
      </c>
      <c r="M382" s="110">
        <f ca="1">IF(B385="","",OFFSET(List1!W$5,tisk!A384,0))</f>
        <v>0</v>
      </c>
      <c r="N382" s="110">
        <v>170000</v>
      </c>
      <c r="O382" s="108" t="str">
        <f ca="1">IF(B385="","",OFFSET(List1!X$5,tisk!A384,0))</f>
        <v>INV</v>
      </c>
      <c r="P382" s="108" t="s">
        <v>1271</v>
      </c>
    </row>
    <row r="383" spans="1:16" s="2" customFormat="1" ht="91.5" customHeight="1" x14ac:dyDescent="0.25">
      <c r="A383" s="39"/>
      <c r="B383" s="111"/>
      <c r="C383" s="3" t="str">
        <f ca="1">IF(B385="","",CONCATENATE("Okres ",OFFSET(List1!G$5,tisk!A384,0),"
","Právní forma","
",OFFSET(List1!H$5,tisk!A384,0),"
","IČO ",OFFSET(List1!I$5,tisk!A384,0),"
 ","B.Ú. ",OFFSET(List1!J$5,tisk!A384,0)))</f>
        <v>Okres Šumperk
Právní forma
Obec, městská část hlavního města Prahy
IČO 00303046
 B.Ú. xxxxxxxx</v>
      </c>
      <c r="D383" s="5" t="str">
        <f ca="1">IF(B385="","",OFFSET(List1!L$5,tisk!A384,0))</f>
        <v>Rekonstrukce chodníků v areálu MŠ je nutná  a ve dvou zápisech na stav upozorňuje bezpečnostní technik z důvodu bezpečného pohybu dětí a rodičů.</v>
      </c>
      <c r="E383" s="108"/>
      <c r="F383" s="35"/>
      <c r="G383" s="110"/>
      <c r="H383" s="112"/>
      <c r="I383" s="111"/>
      <c r="J383" s="111"/>
      <c r="K383" s="111"/>
      <c r="L383" s="111"/>
      <c r="M383" s="110"/>
      <c r="N383" s="110"/>
      <c r="O383" s="108"/>
      <c r="P383" s="108"/>
    </row>
    <row r="384" spans="1:16" s="2" customFormat="1" x14ac:dyDescent="0.25">
      <c r="A384" s="39">
        <f>ROW()/3-1</f>
        <v>127</v>
      </c>
      <c r="B384" s="111"/>
      <c r="C384" s="3"/>
      <c r="D384" s="5" t="str">
        <f ca="1">IF(B385="","",CONCATENATE("Dotace bude použita na:",OFFSET(List1!M$5,tisk!A384,0)))</f>
        <v>Dotace bude použita na:stavební práce.</v>
      </c>
      <c r="E384" s="108"/>
      <c r="F384" s="36" t="str">
        <f ca="1">IF(B385="","",OFFSET(List1!P$5,tisk!A384,0))</f>
        <v>12/2021</v>
      </c>
      <c r="G384" s="110"/>
      <c r="H384" s="112"/>
      <c r="I384" s="111"/>
      <c r="J384" s="111"/>
      <c r="K384" s="111"/>
      <c r="L384" s="111"/>
      <c r="M384" s="110"/>
      <c r="N384" s="115"/>
      <c r="O384" s="108"/>
      <c r="P384" s="108"/>
    </row>
    <row r="385" spans="1:16" s="2" customFormat="1" ht="75" customHeight="1" x14ac:dyDescent="0.25">
      <c r="A385" s="39"/>
      <c r="B385" s="111">
        <v>128</v>
      </c>
      <c r="C385" s="3" t="str">
        <f ca="1">IF(B388="","",CONCATENATE(OFFSET(List1!C$5,tisk!A387,0),"
",OFFSET(List1!D$5,tisk!A387,0),"
",OFFSET(List1!E$5,tisk!A387,0),"
",OFFSET(List1!F$5,tisk!A387,0)))</f>
        <v>Městys Nezamyslice
Tjabinova 111
Nezamyslice
79826</v>
      </c>
      <c r="D385" s="59" t="str">
        <f ca="1">IF(B388="","",OFFSET(List1!K$5,tisk!A387,0))</f>
        <v>Rekonstrukce chodníku v ulici Nezamyslova, Nezamyslice</v>
      </c>
      <c r="E385" s="108">
        <f ca="1">IF(B388="","",OFFSET(List1!N$5,tisk!A387,0))</f>
        <v>1300000</v>
      </c>
      <c r="F385" s="36" t="str">
        <f ca="1">IF(B388="","",OFFSET(List1!O$5,tisk!A387,0))</f>
        <v>1/2021</v>
      </c>
      <c r="G385" s="110">
        <f ca="1">IF(B388="","",OFFSET(List1!Q$5,tisk!A387,0))</f>
        <v>500000</v>
      </c>
      <c r="H385" s="112" t="str">
        <f ca="1">IF(B388="","",OFFSET(List1!R$5,tisk!A387,0))</f>
        <v>31.12.2021</v>
      </c>
      <c r="I385" s="111">
        <f ca="1">IF(B388="","",OFFSET(List1!S$5,tisk!A387,0))</f>
        <v>70</v>
      </c>
      <c r="J385" s="111">
        <f ca="1">IF(B388="","",OFFSET(List1!T$5,tisk!A387,0))</f>
        <v>125</v>
      </c>
      <c r="K385" s="111">
        <f ca="1">IF(B388="","",OFFSET(List1!U$5,tisk!A387,0))</f>
        <v>130</v>
      </c>
      <c r="L385" s="111">
        <f ca="1">IF(B388="","",OFFSET(List1!V$5,tisk!A387,0))</f>
        <v>325</v>
      </c>
      <c r="M385" s="110">
        <f ca="1">IF(B388="","",OFFSET(List1!W$5,tisk!A387,0))</f>
        <v>0</v>
      </c>
      <c r="N385" s="109">
        <v>500000</v>
      </c>
      <c r="O385" s="108" t="str">
        <f ca="1">IF(B388="","",OFFSET(List1!X$5,tisk!A387,0))</f>
        <v>INV</v>
      </c>
      <c r="P385" s="108" t="s">
        <v>1271</v>
      </c>
    </row>
    <row r="386" spans="1:16" s="2" customFormat="1" ht="107.25" customHeight="1" x14ac:dyDescent="0.25">
      <c r="A386" s="39"/>
      <c r="B386" s="111"/>
      <c r="C386" s="3" t="str">
        <f ca="1">IF(B388="","",CONCATENATE("Okres ",OFFSET(List1!G$5,tisk!A387,0),"
","Právní forma","
",OFFSET(List1!H$5,tisk!A387,0),"
","IČO ",OFFSET(List1!I$5,tisk!A387,0),"
 ","B.Ú. ",OFFSET(List1!J$5,tisk!A387,0)))</f>
        <v>Okres Prostějov
Právní forma
Obec, městská část hlavního města Prahy
IČO 00288501
 B.Ú. xxxxxxxx</v>
      </c>
      <c r="D386" s="5" t="str">
        <f ca="1">IF(B388="","",OFFSET(List1!L$5,tisk!A387,0))</f>
        <v>Jedná se o rekonstrukci chodníku v ul. Nezamyslova v Nezamyslicích a vybudování parkoviště v přilehlé ul. Gen. Svobody. Projekt navazuje na nedávnou rekonstrukci chodníku v ul. Gen. Svobody a v ul. Tjabinova. Rekonstrukcí se zvýší bezpečnost chodců.</v>
      </c>
      <c r="E386" s="108"/>
      <c r="F386" s="35"/>
      <c r="G386" s="110"/>
      <c r="H386" s="112"/>
      <c r="I386" s="111"/>
      <c r="J386" s="111"/>
      <c r="K386" s="111"/>
      <c r="L386" s="111"/>
      <c r="M386" s="110"/>
      <c r="N386" s="110"/>
      <c r="O386" s="108"/>
      <c r="P386" s="108"/>
    </row>
    <row r="387" spans="1:16" s="2" customFormat="1" ht="75" x14ac:dyDescent="0.25">
      <c r="A387" s="39">
        <f>ROW()/3-1</f>
        <v>128</v>
      </c>
      <c r="B387" s="111"/>
      <c r="C387" s="3"/>
      <c r="D387" s="5" t="str">
        <f ca="1">IF(B388="","",CONCATENATE("Dotace bude použita na:",OFFSET(List1!M$5,tisk!A387,0)))</f>
        <v>Dotace bude použita na:stavební práce - výměna staré dlažby za novou, rekonstrukce podloží dlažby, částečná výměna obrubníků, podloží a dlažba nového parkoviště.</v>
      </c>
      <c r="E387" s="108"/>
      <c r="F387" s="36" t="str">
        <f ca="1">IF(B388="","",OFFSET(List1!P$5,tisk!A387,0))</f>
        <v>12/2021</v>
      </c>
      <c r="G387" s="110"/>
      <c r="H387" s="112"/>
      <c r="I387" s="111"/>
      <c r="J387" s="111"/>
      <c r="K387" s="111"/>
      <c r="L387" s="111"/>
      <c r="M387" s="110"/>
      <c r="N387" s="110"/>
      <c r="O387" s="108"/>
      <c r="P387" s="108"/>
    </row>
    <row r="388" spans="1:16" s="2" customFormat="1" ht="75" customHeight="1" x14ac:dyDescent="0.25">
      <c r="A388" s="39"/>
      <c r="B388" s="111">
        <v>129</v>
      </c>
      <c r="C388" s="3" t="str">
        <f ca="1">IF(B391="","",CONCATENATE(OFFSET(List1!C$5,tisk!A390,0),"
",OFFSET(List1!D$5,tisk!A390,0),"
",OFFSET(List1!E$5,tisk!A390,0),"
",OFFSET(List1!F$5,tisk!A390,0)))</f>
        <v>Obec Milotice nad Bečvou
Milotice nad Bečvou 59
Milotice nad Bečvou
75367</v>
      </c>
      <c r="D388" s="59" t="str">
        <f ca="1">IF(B391="","",OFFSET(List1!K$5,tisk!A390,0))</f>
        <v>Revitalizace obce Milotice nad Bečvou - část 2 - kašna Žlebek a okolí</v>
      </c>
      <c r="E388" s="108">
        <f ca="1">IF(B391="","",OFFSET(List1!N$5,tisk!A390,0))</f>
        <v>947793</v>
      </c>
      <c r="F388" s="36" t="str">
        <f ca="1">IF(B391="","",OFFSET(List1!O$5,tisk!A390,0))</f>
        <v>1/2021</v>
      </c>
      <c r="G388" s="110">
        <f ca="1">IF(B391="","",OFFSET(List1!Q$5,tisk!A390,0))</f>
        <v>355000</v>
      </c>
      <c r="H388" s="112" t="str">
        <f ca="1">IF(B391="","",OFFSET(List1!R$5,tisk!A390,0))</f>
        <v>31.12.2021</v>
      </c>
      <c r="I388" s="111">
        <f ca="1">IF(B391="","",OFFSET(List1!S$5,tisk!A390,0))</f>
        <v>130</v>
      </c>
      <c r="J388" s="111">
        <f ca="1">IF(B391="","",OFFSET(List1!T$5,tisk!A390,0))</f>
        <v>120</v>
      </c>
      <c r="K388" s="111">
        <f ca="1">IF(B391="","",OFFSET(List1!U$5,tisk!A390,0))</f>
        <v>70</v>
      </c>
      <c r="L388" s="111">
        <f ca="1">IF(B391="","",OFFSET(List1!V$5,tisk!A390,0))</f>
        <v>320</v>
      </c>
      <c r="M388" s="110">
        <f ca="1">IF(B391="","",OFFSET(List1!W$5,tisk!A390,0))</f>
        <v>0</v>
      </c>
      <c r="N388" s="110">
        <v>355000</v>
      </c>
      <c r="O388" s="108" t="str">
        <f ca="1">IF(B391="","",OFFSET(List1!X$5,tisk!A390,0))</f>
        <v>INV</v>
      </c>
      <c r="P388" s="108" t="s">
        <v>1271</v>
      </c>
    </row>
    <row r="389" spans="1:16" s="2" customFormat="1" ht="90" x14ac:dyDescent="0.25">
      <c r="A389" s="39"/>
      <c r="B389" s="111"/>
      <c r="C389" s="3" t="str">
        <f ca="1">IF(B391="","",CONCATENATE("Okres ",OFFSET(List1!G$5,tisk!A390,0),"
","Právní forma","
",OFFSET(List1!H$5,tisk!A390,0),"
","IČO ",OFFSET(List1!I$5,tisk!A390,0),"
 ","B.Ú. ",OFFSET(List1!J$5,tisk!A390,0)))</f>
        <v>Okres Přerov
Právní forma
Obec, městská část hlavního města Prahy
IČO 00636398
 B.Ú. xxxxxxxx</v>
      </c>
      <c r="D389" s="5" t="str">
        <f ca="1">IF(B391="","",OFFSET(List1!L$5,tisk!A390,0))</f>
        <v>Revitalizace veřejných prostranství obce Milotice nad Bečvou - rekonstrukce a obnova - 2. část - kašna Žlebek a okolí.</v>
      </c>
      <c r="E389" s="108"/>
      <c r="F389" s="35"/>
      <c r="G389" s="110"/>
      <c r="H389" s="112"/>
      <c r="I389" s="111"/>
      <c r="J389" s="111"/>
      <c r="K389" s="111"/>
      <c r="L389" s="111"/>
      <c r="M389" s="110"/>
      <c r="N389" s="110"/>
      <c r="O389" s="108"/>
      <c r="P389" s="108"/>
    </row>
    <row r="390" spans="1:16" s="2" customFormat="1" ht="81.599999999999994" customHeight="1" x14ac:dyDescent="0.25">
      <c r="A390" s="39">
        <f>ROW()/3-1</f>
        <v>129</v>
      </c>
      <c r="B390" s="111"/>
      <c r="C390" s="3"/>
      <c r="D390" s="5" t="str">
        <f ca="1">IF(B391="","",CONCATENATE("Dotace bude použita na:",OFFSET(List1!M$5,tisk!A390,0)))</f>
        <v>Dotace bude použita na:rekonstrukci kašny (vnitřní i vnější obklady, osvětlení kašny, zpevněné plochy kolem kašny a příjezdové plochy, zemní úpravy a práce.</v>
      </c>
      <c r="E390" s="108"/>
      <c r="F390" s="36" t="str">
        <f ca="1">IF(B391="","",OFFSET(List1!P$5,tisk!A390,0))</f>
        <v>12/2021</v>
      </c>
      <c r="G390" s="110"/>
      <c r="H390" s="112"/>
      <c r="I390" s="111"/>
      <c r="J390" s="111"/>
      <c r="K390" s="111"/>
      <c r="L390" s="111"/>
      <c r="M390" s="110"/>
      <c r="N390" s="115"/>
      <c r="O390" s="108"/>
      <c r="P390" s="108"/>
    </row>
    <row r="391" spans="1:16" s="2" customFormat="1" ht="75" customHeight="1" x14ac:dyDescent="0.25">
      <c r="A391" s="39"/>
      <c r="B391" s="111">
        <v>130</v>
      </c>
      <c r="C391" s="3" t="str">
        <f ca="1">IF(B394="","",CONCATENATE(OFFSET(List1!C$5,tisk!A393,0),"
",OFFSET(List1!D$5,tisk!A393,0),"
",OFFSET(List1!E$5,tisk!A393,0),"
",OFFSET(List1!F$5,tisk!A393,0)))</f>
        <v>Obec Pavlov
Pavlov 42
Pavlov
78985</v>
      </c>
      <c r="D391" s="59" t="str">
        <f ca="1">IF(B394="","",OFFSET(List1!K$5,tisk!A393,0))</f>
        <v>Modernizace budovy obecního úřadu Pavlov</v>
      </c>
      <c r="E391" s="108">
        <f ca="1">IF(B394="","",OFFSET(List1!N$5,tisk!A393,0))</f>
        <v>5000000</v>
      </c>
      <c r="F391" s="36" t="str">
        <f ca="1">IF(B394="","",OFFSET(List1!O$5,tisk!A393,0))</f>
        <v>1/2021</v>
      </c>
      <c r="G391" s="110">
        <f ca="1">IF(B394="","",OFFSET(List1!Q$5,tisk!A393,0))</f>
        <v>500000</v>
      </c>
      <c r="H391" s="112" t="str">
        <f ca="1">IF(B394="","",OFFSET(List1!R$5,tisk!A393,0))</f>
        <v>31.12.2021</v>
      </c>
      <c r="I391" s="111">
        <f ca="1">IF(B394="","",OFFSET(List1!S$5,tisk!A393,0))</f>
        <v>110</v>
      </c>
      <c r="J391" s="111">
        <f ca="1">IF(B394="","",OFFSET(List1!T$5,tisk!A393,0))</f>
        <v>120</v>
      </c>
      <c r="K391" s="111">
        <f ca="1">IF(B394="","",OFFSET(List1!U$5,tisk!A393,0))</f>
        <v>90</v>
      </c>
      <c r="L391" s="111">
        <f ca="1">IF(B394="","",OFFSET(List1!V$5,tisk!A393,0))</f>
        <v>320</v>
      </c>
      <c r="M391" s="110">
        <f ca="1">IF(B394="","",OFFSET(List1!W$5,tisk!A393,0))</f>
        <v>0</v>
      </c>
      <c r="N391" s="109">
        <v>500000</v>
      </c>
      <c r="O391" s="108" t="str">
        <f ca="1">IF(B394="","",OFFSET(List1!X$5,tisk!A393,0))</f>
        <v>INV</v>
      </c>
      <c r="P391" s="108" t="s">
        <v>1271</v>
      </c>
    </row>
    <row r="392" spans="1:16" s="2" customFormat="1" ht="90" x14ac:dyDescent="0.25">
      <c r="A392" s="39"/>
      <c r="B392" s="111"/>
      <c r="C392" s="3" t="str">
        <f ca="1">IF(B394="","",CONCATENATE("Okres ",OFFSET(List1!G$5,tisk!A393,0),"
","Právní forma","
",OFFSET(List1!H$5,tisk!A393,0),"
","IČO ",OFFSET(List1!I$5,tisk!A393,0),"
 ","B.Ú. ",OFFSET(List1!J$5,tisk!A393,0)))</f>
        <v>Okres Šumperk
Právní forma
Obec, městská část hlavního města Prahy
IČO 00303135
 B.Ú. xxxxxxxx</v>
      </c>
      <c r="D392" s="5" t="str">
        <f ca="1">IF(B394="","",OFFSET(List1!L$5,tisk!A393,0))</f>
        <v>Jedná se o rekonstrukci obecního úřadu v obci Pavlov u Mohelnice, která je v původním stavu z počátku 70. let.</v>
      </c>
      <c r="E392" s="108"/>
      <c r="F392" s="35"/>
      <c r="G392" s="110"/>
      <c r="H392" s="112"/>
      <c r="I392" s="111"/>
      <c r="J392" s="111"/>
      <c r="K392" s="111"/>
      <c r="L392" s="111"/>
      <c r="M392" s="110"/>
      <c r="N392" s="110"/>
      <c r="O392" s="108"/>
      <c r="P392" s="108"/>
    </row>
    <row r="393" spans="1:16" s="2" customFormat="1" ht="30" x14ac:dyDescent="0.25">
      <c r="A393" s="39">
        <f>ROW()/3-1</f>
        <v>130</v>
      </c>
      <c r="B393" s="111"/>
      <c r="C393" s="3"/>
      <c r="D393" s="5" t="str">
        <f ca="1">IF(B394="","",CONCATENATE("Dotace bude použita na:",OFFSET(List1!M$5,tisk!A393,0)))</f>
        <v>Dotace bude použita na:modernizaci objektu obecního úřadu.</v>
      </c>
      <c r="E393" s="108"/>
      <c r="F393" s="36" t="str">
        <f ca="1">IF(B394="","",OFFSET(List1!P$5,tisk!A393,0))</f>
        <v>12/2021</v>
      </c>
      <c r="G393" s="110"/>
      <c r="H393" s="112"/>
      <c r="I393" s="111"/>
      <c r="J393" s="111"/>
      <c r="K393" s="111"/>
      <c r="L393" s="111"/>
      <c r="M393" s="110"/>
      <c r="N393" s="110"/>
      <c r="O393" s="108"/>
      <c r="P393" s="108"/>
    </row>
    <row r="394" spans="1:16" s="2" customFormat="1" ht="75" customHeight="1" x14ac:dyDescent="0.25">
      <c r="A394" s="39"/>
      <c r="B394" s="111">
        <v>131</v>
      </c>
      <c r="C394" s="3" t="str">
        <f ca="1">IF(B397="","",CONCATENATE(OFFSET(List1!C$5,tisk!A396,0),"
",OFFSET(List1!D$5,tisk!A396,0),"
",OFFSET(List1!E$5,tisk!A396,0),"
",OFFSET(List1!F$5,tisk!A396,0)))</f>
        <v>Obec Těšetice
Těšetice 75
Těšetice
78346</v>
      </c>
      <c r="D394" s="59" t="str">
        <f ca="1">IF(B397="","",OFFSET(List1!K$5,tisk!A396,0))</f>
        <v>Oprava chodníku z Těšetic do Vojnic</v>
      </c>
      <c r="E394" s="108">
        <f ca="1">IF(B397="","",OFFSET(List1!N$5,tisk!A396,0))</f>
        <v>700000</v>
      </c>
      <c r="F394" s="36" t="str">
        <f ca="1">IF(B397="","",OFFSET(List1!O$5,tisk!A396,0))</f>
        <v>1/2021</v>
      </c>
      <c r="G394" s="110">
        <f ca="1">IF(B397="","",OFFSET(List1!Q$5,tisk!A396,0))</f>
        <v>280000</v>
      </c>
      <c r="H394" s="112" t="str">
        <f ca="1">IF(B397="","",OFFSET(List1!R$5,tisk!A396,0))</f>
        <v>31.12.2021</v>
      </c>
      <c r="I394" s="111">
        <f ca="1">IF(B397="","",OFFSET(List1!S$5,tisk!A396,0))</f>
        <v>100</v>
      </c>
      <c r="J394" s="111">
        <f ca="1">IF(B397="","",OFFSET(List1!T$5,tisk!A396,0))</f>
        <v>125</v>
      </c>
      <c r="K394" s="111">
        <f ca="1">IF(B397="","",OFFSET(List1!U$5,tisk!A396,0))</f>
        <v>95</v>
      </c>
      <c r="L394" s="111">
        <f ca="1">IF(B397="","",OFFSET(List1!V$5,tisk!A396,0))</f>
        <v>320</v>
      </c>
      <c r="M394" s="110">
        <f ca="1">IF(B397="","",OFFSET(List1!W$5,tisk!A396,0))</f>
        <v>0</v>
      </c>
      <c r="N394" s="110">
        <v>280000</v>
      </c>
      <c r="O394" s="108" t="str">
        <f ca="1">IF(B397="","",OFFSET(List1!X$5,tisk!A396,0))</f>
        <v>NEINV</v>
      </c>
      <c r="P394" s="108" t="s">
        <v>1271</v>
      </c>
    </row>
    <row r="395" spans="1:16" s="2" customFormat="1" ht="90" x14ac:dyDescent="0.25">
      <c r="A395" s="39"/>
      <c r="B395" s="111"/>
      <c r="C395" s="3" t="str">
        <f ca="1">IF(B397="","",CONCATENATE("Okres ",OFFSET(List1!G$5,tisk!A396,0),"
","Právní forma","
",OFFSET(List1!H$5,tisk!A396,0),"
","IČO ",OFFSET(List1!I$5,tisk!A396,0),"
 ","B.Ú. ",OFFSET(List1!J$5,tisk!A396,0)))</f>
        <v>Okres Olomouc
Právní forma
Obec, městská část hlavního města Prahy
IČO 00299545
 B.Ú. xxxxxxxx</v>
      </c>
      <c r="D395" s="5" t="str">
        <f ca="1">IF(B397="","",OFFSET(List1!L$5,tisk!A396,0))</f>
        <v>Oprava chodníku z Těšetic do Vojnic v délce cca 370 metrů, šířka 2 metry.</v>
      </c>
      <c r="E395" s="108"/>
      <c r="F395" s="35"/>
      <c r="G395" s="110"/>
      <c r="H395" s="112"/>
      <c r="I395" s="111"/>
      <c r="J395" s="111"/>
      <c r="K395" s="111"/>
      <c r="L395" s="111"/>
      <c r="M395" s="110"/>
      <c r="N395" s="110"/>
      <c r="O395" s="108"/>
      <c r="P395" s="108"/>
    </row>
    <row r="396" spans="1:16" s="2" customFormat="1" ht="105" x14ac:dyDescent="0.25">
      <c r="A396" s="39">
        <f>ROW()/3-1</f>
        <v>131</v>
      </c>
      <c r="B396" s="111"/>
      <c r="C396" s="3"/>
      <c r="D396" s="5" t="str">
        <f ca="1">IF(B397="","",CONCATENATE("Dotace bude použita na:",OFFSET(List1!M$5,tisk!A396,0)))</f>
        <v>Dotace bude použita na:opravu chodníku z Těšetic do Vojnic v úseku od konce zástavby RD v Těšeticích po začátek Vojnic, včetně opravy dřevěné lávky. Stavební dodávky a práce - oprava asfaltového povrchu, nová zámková dlažba, nové krycí desky lávky.</v>
      </c>
      <c r="E396" s="108"/>
      <c r="F396" s="36" t="str">
        <f ca="1">IF(B397="","",OFFSET(List1!P$5,tisk!A396,0))</f>
        <v>12/2021</v>
      </c>
      <c r="G396" s="110"/>
      <c r="H396" s="112"/>
      <c r="I396" s="111"/>
      <c r="J396" s="111"/>
      <c r="K396" s="111"/>
      <c r="L396" s="111"/>
      <c r="M396" s="110"/>
      <c r="N396" s="115"/>
      <c r="O396" s="108"/>
      <c r="P396" s="108"/>
    </row>
    <row r="397" spans="1:16" s="2" customFormat="1" ht="75" customHeight="1" x14ac:dyDescent="0.25">
      <c r="A397" s="39"/>
      <c r="B397" s="111">
        <v>132</v>
      </c>
      <c r="C397" s="3" t="str">
        <f ca="1">IF(B400="","",CONCATENATE(OFFSET(List1!C$5,tisk!A399,0),"
",OFFSET(List1!D$5,tisk!A399,0),"
",OFFSET(List1!E$5,tisk!A399,0),"
",OFFSET(List1!F$5,tisk!A399,0)))</f>
        <v>Obec Samotišky
Vybíralova 4/8
Samotišky
77900</v>
      </c>
      <c r="D397" s="59" t="str">
        <f ca="1">IF(B400="","",OFFSET(List1!K$5,tisk!A399,0))</f>
        <v>Oprava OÚ - II. etapa - oprava oplechování věžičky MŠ</v>
      </c>
      <c r="E397" s="108">
        <f ca="1">IF(B400="","",OFFSET(List1!N$5,tisk!A399,0))</f>
        <v>600000</v>
      </c>
      <c r="F397" s="36" t="str">
        <f ca="1">IF(B400="","",OFFSET(List1!O$5,tisk!A399,0))</f>
        <v>1/2021</v>
      </c>
      <c r="G397" s="110">
        <f ca="1">IF(B400="","",OFFSET(List1!Q$5,tisk!A399,0))</f>
        <v>240000</v>
      </c>
      <c r="H397" s="112" t="str">
        <f ca="1">IF(B400="","",OFFSET(List1!R$5,tisk!A399,0))</f>
        <v>31.12.2021</v>
      </c>
      <c r="I397" s="111">
        <f ca="1">IF(B400="","",OFFSET(List1!S$5,tisk!A399,0))</f>
        <v>100</v>
      </c>
      <c r="J397" s="111">
        <f ca="1">IF(B400="","",OFFSET(List1!T$5,tisk!A399,0))</f>
        <v>130</v>
      </c>
      <c r="K397" s="111">
        <f ca="1">IF(B400="","",OFFSET(List1!U$5,tisk!A399,0))</f>
        <v>90</v>
      </c>
      <c r="L397" s="111">
        <f ca="1">IF(B400="","",OFFSET(List1!V$5,tisk!A399,0))</f>
        <v>320</v>
      </c>
      <c r="M397" s="110">
        <f ca="1">IF(B400="","",OFFSET(List1!W$5,tisk!A399,0))</f>
        <v>0</v>
      </c>
      <c r="N397" s="109">
        <v>240000</v>
      </c>
      <c r="O397" s="108" t="str">
        <f ca="1">IF(B400="","",OFFSET(List1!X$5,tisk!A399,0))</f>
        <v>INV</v>
      </c>
      <c r="P397" s="108" t="s">
        <v>1271</v>
      </c>
    </row>
    <row r="398" spans="1:16" s="2" customFormat="1" ht="114" customHeight="1" x14ac:dyDescent="0.25">
      <c r="A398" s="39"/>
      <c r="B398" s="111"/>
      <c r="C398" s="3" t="str">
        <f ca="1">IF(B400="","",CONCATENATE("Okres ",OFFSET(List1!G$5,tisk!A399,0),"
","Právní forma","
",OFFSET(List1!H$5,tisk!A399,0),"
","IČO ",OFFSET(List1!I$5,tisk!A399,0),"
 ","B.Ú. ",OFFSET(List1!J$5,tisk!A399,0)))</f>
        <v>Okres Olomouc
Právní forma
Obec, městská část hlavního města Prahy
IČO 48769967
 B.Ú. xxxxxxxx</v>
      </c>
      <c r="D398" s="5" t="str">
        <f ca="1">IF(B400="","",OFFSET(List1!L$5,tisk!A399,0))</f>
        <v>Budova obecního úřadu a souvisejících dvorních budov jsou v havarijním stavu. V I. etapě oprav jsme vyměnili krytinu OÚ ve II. etapě nahradíme oplechování věžičky MŠ - vedlejší dvorní budově.</v>
      </c>
      <c r="E398" s="108"/>
      <c r="F398" s="35"/>
      <c r="G398" s="110"/>
      <c r="H398" s="112"/>
      <c r="I398" s="111"/>
      <c r="J398" s="111"/>
      <c r="K398" s="111"/>
      <c r="L398" s="111"/>
      <c r="M398" s="110"/>
      <c r="N398" s="110"/>
      <c r="O398" s="108"/>
      <c r="P398" s="108"/>
    </row>
    <row r="399" spans="1:16" s="2" customFormat="1" ht="105" customHeight="1" x14ac:dyDescent="0.25">
      <c r="A399" s="39">
        <f>ROW()/3-1</f>
        <v>132</v>
      </c>
      <c r="B399" s="111"/>
      <c r="C399" s="3"/>
      <c r="D399" s="5" t="str">
        <f ca="1">IF(B400="","",CONCATENATE("Dotace bude použita na:",OFFSET(List1!M$5,tisk!A399,0)))</f>
        <v>Dotace bude použita na:náklady na demontáž stávajícího oplechování, odvoz a likvidace rumiska, ošetření stávající výdřevy včetně poškozených dřevěných částí, oplechování včetně kopule, hrotnice, okének a říms, oplechování napojení střechy na věž.</v>
      </c>
      <c r="E399" s="108"/>
      <c r="F399" s="36" t="str">
        <f ca="1">IF(B400="","",OFFSET(List1!P$5,tisk!A399,0))</f>
        <v>12/2021</v>
      </c>
      <c r="G399" s="110"/>
      <c r="H399" s="112"/>
      <c r="I399" s="111"/>
      <c r="J399" s="111"/>
      <c r="K399" s="111"/>
      <c r="L399" s="111"/>
      <c r="M399" s="110"/>
      <c r="N399" s="110"/>
      <c r="O399" s="108"/>
      <c r="P399" s="108"/>
    </row>
    <row r="400" spans="1:16" s="2" customFormat="1" ht="75" customHeight="1" x14ac:dyDescent="0.25">
      <c r="A400" s="39"/>
      <c r="B400" s="111">
        <v>133</v>
      </c>
      <c r="C400" s="3" t="str">
        <f ca="1">IF(B403="","",CONCATENATE(OFFSET(List1!C$5,tisk!A402,0),"
",OFFSET(List1!D$5,tisk!A402,0),"
",OFFSET(List1!E$5,tisk!A402,0),"
",OFFSET(List1!F$5,tisk!A402,0)))</f>
        <v>Obec Stará Ves
Stará Ves 75
Stará Ves
75002</v>
      </c>
      <c r="D400" s="59" t="str">
        <f ca="1">IF(B403="","",OFFSET(List1!K$5,tisk!A402,0))</f>
        <v>Oprava chodníku v obci Stará Ves - větev 2</v>
      </c>
      <c r="E400" s="108">
        <f ca="1">IF(B403="","",OFFSET(List1!N$5,tisk!A402,0))</f>
        <v>707527</v>
      </c>
      <c r="F400" s="36" t="str">
        <f ca="1">IF(B403="","",OFFSET(List1!O$5,tisk!A402,0))</f>
        <v>12/2020</v>
      </c>
      <c r="G400" s="110">
        <f ca="1">IF(B403="","",OFFSET(List1!Q$5,tisk!A402,0))</f>
        <v>283010</v>
      </c>
      <c r="H400" s="112" t="str">
        <f ca="1">IF(B403="","",OFFSET(List1!R$5,tisk!A402,0))</f>
        <v>31.12.2021</v>
      </c>
      <c r="I400" s="111">
        <f ca="1">IF(B403="","",OFFSET(List1!S$5,tisk!A402,0))</f>
        <v>110</v>
      </c>
      <c r="J400" s="111">
        <f ca="1">IF(B403="","",OFFSET(List1!T$5,tisk!A402,0))</f>
        <v>140</v>
      </c>
      <c r="K400" s="111">
        <f ca="1">IF(B403="","",OFFSET(List1!U$5,tisk!A402,0))</f>
        <v>65</v>
      </c>
      <c r="L400" s="111">
        <f ca="1">IF(B403="","",OFFSET(List1!V$5,tisk!A402,0))</f>
        <v>315</v>
      </c>
      <c r="M400" s="110">
        <f ca="1">IF(B403="","",OFFSET(List1!W$5,tisk!A402,0))</f>
        <v>0</v>
      </c>
      <c r="N400" s="110">
        <v>283010</v>
      </c>
      <c r="O400" s="108" t="str">
        <f ca="1">IF(B403="","",OFFSET(List1!X$5,tisk!A402,0))</f>
        <v>NEINV</v>
      </c>
      <c r="P400" s="108" t="s">
        <v>1271</v>
      </c>
    </row>
    <row r="401" spans="1:16" s="2" customFormat="1" ht="106.5" customHeight="1" x14ac:dyDescent="0.25">
      <c r="A401" s="39"/>
      <c r="B401" s="111"/>
      <c r="C401" s="3" t="str">
        <f ca="1">IF(B403="","",CONCATENATE("Okres ",OFFSET(List1!G$5,tisk!A402,0),"
","Právní forma","
",OFFSET(List1!H$5,tisk!A402,0),"
","IČO ",OFFSET(List1!I$5,tisk!A402,0),"
 ","B.Ú. ",OFFSET(List1!J$5,tisk!A402,0)))</f>
        <v>Okres Přerov
Právní forma
Obec, městská část hlavního města Prahy
IČO 00636584
 B.Ú. xxxxxxxx</v>
      </c>
      <c r="D401" s="5" t="str">
        <f ca="1">IF(B403="","",OFFSET(List1!L$5,tisk!A402,0))</f>
        <v>Oprava chodníku v obci Stará Ves, na pozemku p.č. 575, spočívající v předláždění chodníku zámkovou dlažbou, včetně obnovení konstrukčních vrstev a výměně obrubníků, v souladu s požadavky užívání staveb osobami s omezenou schopností pohybu.</v>
      </c>
      <c r="E401" s="108"/>
      <c r="F401" s="35"/>
      <c r="G401" s="110"/>
      <c r="H401" s="112"/>
      <c r="I401" s="111"/>
      <c r="J401" s="111"/>
      <c r="K401" s="111"/>
      <c r="L401" s="111"/>
      <c r="M401" s="110"/>
      <c r="N401" s="110"/>
      <c r="O401" s="108"/>
      <c r="P401" s="108"/>
    </row>
    <row r="402" spans="1:16" s="2" customFormat="1" ht="75" x14ac:dyDescent="0.25">
      <c r="A402" s="39">
        <f>ROW()/3-1</f>
        <v>133</v>
      </c>
      <c r="B402" s="111"/>
      <c r="C402" s="3"/>
      <c r="D402" s="5" t="str">
        <f ca="1">IF(B403="","",CONCATENATE("Dotace bude použita na:",OFFSET(List1!M$5,tisk!A402,0)))</f>
        <v>Dotace bude použita na:opravu chodníku v obci Stará Ves, spočívající v předláždění chodníku zámkovou dlažbou, včetně obnovení konstrukčních vrstev a výměně obrubníků.</v>
      </c>
      <c r="E402" s="108"/>
      <c r="F402" s="36" t="str">
        <f ca="1">IF(B403="","",OFFSET(List1!P$5,tisk!A402,0))</f>
        <v>12/2021</v>
      </c>
      <c r="G402" s="110"/>
      <c r="H402" s="112"/>
      <c r="I402" s="111"/>
      <c r="J402" s="111"/>
      <c r="K402" s="111"/>
      <c r="L402" s="111"/>
      <c r="M402" s="110"/>
      <c r="N402" s="115"/>
      <c r="O402" s="108"/>
      <c r="P402" s="108"/>
    </row>
    <row r="403" spans="1:16" s="2" customFormat="1" ht="75" customHeight="1" x14ac:dyDescent="0.25">
      <c r="A403" s="39"/>
      <c r="B403" s="111">
        <v>134</v>
      </c>
      <c r="C403" s="3" t="str">
        <f ca="1">IF(B406="","",CONCATENATE(OFFSET(List1!C$5,tisk!A405,0),"
",OFFSET(List1!D$5,tisk!A405,0),"
",OFFSET(List1!E$5,tisk!A405,0),"
",OFFSET(List1!F$5,tisk!A405,0)))</f>
        <v>Město Žulová
Hlavní 36
Žulová
79065</v>
      </c>
      <c r="D403" s="59" t="str">
        <f ca="1">IF(B406="","",OFFSET(List1!K$5,tisk!A405,0))</f>
        <v>Oprava Mostu v Žulové, část Žlibek, ev. č. 29b - M1</v>
      </c>
      <c r="E403" s="108">
        <f ca="1">IF(B406="","",OFFSET(List1!N$5,tisk!A405,0))</f>
        <v>662000</v>
      </c>
      <c r="F403" s="36" t="str">
        <f ca="1">IF(B406="","",OFFSET(List1!O$5,tisk!A405,0))</f>
        <v>4/2021</v>
      </c>
      <c r="G403" s="110">
        <f ca="1">IF(B406="","",OFFSET(List1!Q$5,tisk!A405,0))</f>
        <v>264800</v>
      </c>
      <c r="H403" s="112" t="str">
        <f ca="1">IF(B406="","",OFFSET(List1!R$5,tisk!A405,0))</f>
        <v>31.12.2021</v>
      </c>
      <c r="I403" s="111">
        <f ca="1">IF(B406="","",OFFSET(List1!S$5,tisk!A405,0))</f>
        <v>70</v>
      </c>
      <c r="J403" s="111">
        <f ca="1">IF(B406="","",OFFSET(List1!T$5,tisk!A405,0))</f>
        <v>130</v>
      </c>
      <c r="K403" s="111">
        <f ca="1">IF(B406="","",OFFSET(List1!U$5,tisk!A405,0))</f>
        <v>115</v>
      </c>
      <c r="L403" s="111">
        <f ca="1">IF(B406="","",OFFSET(List1!V$5,tisk!A405,0))</f>
        <v>315</v>
      </c>
      <c r="M403" s="110">
        <f ca="1">IF(B406="","",OFFSET(List1!W$5,tisk!A405,0))</f>
        <v>0</v>
      </c>
      <c r="N403" s="109">
        <v>264800</v>
      </c>
      <c r="O403" s="108" t="str">
        <f ca="1">IF(B406="","",OFFSET(List1!X$5,tisk!A405,0))</f>
        <v>INV</v>
      </c>
      <c r="P403" s="108" t="s">
        <v>1271</v>
      </c>
    </row>
    <row r="404" spans="1:16" s="2" customFormat="1" ht="90" x14ac:dyDescent="0.25">
      <c r="A404" s="39"/>
      <c r="B404" s="111"/>
      <c r="C404" s="3" t="str">
        <f ca="1">IF(B406="","",CONCATENATE("Okres ",OFFSET(List1!G$5,tisk!A405,0),"
","Právní forma","
",OFFSET(List1!H$5,tisk!A405,0),"
","IČO ",OFFSET(List1!I$5,tisk!A405,0),"
 ","B.Ú. ",OFFSET(List1!J$5,tisk!A405,0)))</f>
        <v>Okres Jeseník
Právní forma
Obec, městská část hlavního města Prahy
IČO 00303682
 B.Ú. xxxxxxxx</v>
      </c>
      <c r="D404" s="5" t="str">
        <f ca="1">IF(B406="","",OFFSET(List1!L$5,tisk!A405,0))</f>
        <v>Oprava ocelového mostu  v místní části Žlibek v Žulové, ev. č. mostu 29b - M1.</v>
      </c>
      <c r="E404" s="108"/>
      <c r="F404" s="35"/>
      <c r="G404" s="110"/>
      <c r="H404" s="112"/>
      <c r="I404" s="111"/>
      <c r="J404" s="111"/>
      <c r="K404" s="111"/>
      <c r="L404" s="111"/>
      <c r="M404" s="110"/>
      <c r="N404" s="110"/>
      <c r="O404" s="108"/>
      <c r="P404" s="108"/>
    </row>
    <row r="405" spans="1:16" s="2" customFormat="1" ht="45" x14ac:dyDescent="0.25">
      <c r="A405" s="39">
        <f>ROW()/3-1</f>
        <v>134</v>
      </c>
      <c r="B405" s="111"/>
      <c r="C405" s="3"/>
      <c r="D405" s="5" t="str">
        <f ca="1">IF(B406="","",CONCATENATE("Dotace bude použita na:",OFFSET(List1!M$5,tisk!A405,0)))</f>
        <v>Dotace bude použita na:na opravu ocelového mostu v místní části Žlíbek v Žulové, ev. č. mostu 29b - M1.</v>
      </c>
      <c r="E405" s="108"/>
      <c r="F405" s="36" t="str">
        <f ca="1">IF(B406="","",OFFSET(List1!P$5,tisk!A405,0))</f>
        <v>10/2021</v>
      </c>
      <c r="G405" s="110"/>
      <c r="H405" s="112"/>
      <c r="I405" s="111"/>
      <c r="J405" s="111"/>
      <c r="K405" s="111"/>
      <c r="L405" s="111"/>
      <c r="M405" s="110"/>
      <c r="N405" s="110"/>
      <c r="O405" s="108"/>
      <c r="P405" s="108"/>
    </row>
    <row r="406" spans="1:16" s="2" customFormat="1" ht="75" customHeight="1" x14ac:dyDescent="0.25">
      <c r="A406" s="39"/>
      <c r="B406" s="111">
        <v>135</v>
      </c>
      <c r="C406" s="3" t="str">
        <f ca="1">IF(B409="","",CONCATENATE(OFFSET(List1!C$5,tisk!A408,0),"
",OFFSET(List1!D$5,tisk!A408,0),"
",OFFSET(List1!E$5,tisk!A408,0),"
",OFFSET(List1!F$5,tisk!A408,0)))</f>
        <v>Obec Červenka
Svatoplukova 16
Červenka
78401</v>
      </c>
      <c r="D406" s="59" t="str">
        <f ca="1">IF(B409="","",OFFSET(List1!K$5,tisk!A408,0))</f>
        <v>Oprava objektu bývalé márnice - hřbitov Červenka</v>
      </c>
      <c r="E406" s="108">
        <f ca="1">IF(B409="","",OFFSET(List1!N$5,tisk!A408,0))</f>
        <v>1553336.75</v>
      </c>
      <c r="F406" s="36" t="str">
        <f ca="1">IF(B409="","",OFFSET(List1!O$5,tisk!A408,0))</f>
        <v>4/2021</v>
      </c>
      <c r="G406" s="110">
        <f ca="1">IF(B409="","",OFFSET(List1!Q$5,tisk!A408,0))</f>
        <v>500000</v>
      </c>
      <c r="H406" s="112" t="str">
        <f ca="1">IF(B409="","",OFFSET(List1!R$5,tisk!A408,0))</f>
        <v>31.12.2021</v>
      </c>
      <c r="I406" s="111">
        <f ca="1">IF(B409="","",OFFSET(List1!S$5,tisk!A408,0))</f>
        <v>120</v>
      </c>
      <c r="J406" s="111">
        <f ca="1">IF(B409="","",OFFSET(List1!T$5,tisk!A408,0))</f>
        <v>130</v>
      </c>
      <c r="K406" s="111">
        <f ca="1">IF(B409="","",OFFSET(List1!U$5,tisk!A408,0))</f>
        <v>60</v>
      </c>
      <c r="L406" s="111">
        <f ca="1">IF(B409="","",OFFSET(List1!V$5,tisk!A408,0))</f>
        <v>310</v>
      </c>
      <c r="M406" s="110">
        <f ca="1">IF(B409="","",OFFSET(List1!W$5,tisk!A408,0))</f>
        <v>0</v>
      </c>
      <c r="N406" s="110">
        <v>500000</v>
      </c>
      <c r="O406" s="108" t="str">
        <f ca="1">IF(B409="","",OFFSET(List1!X$5,tisk!A408,0))</f>
        <v>NEINV</v>
      </c>
      <c r="P406" s="108" t="s">
        <v>1271</v>
      </c>
    </row>
    <row r="407" spans="1:16" s="2" customFormat="1" ht="114" customHeight="1" x14ac:dyDescent="0.25">
      <c r="A407" s="39"/>
      <c r="B407" s="111"/>
      <c r="C407" s="3" t="str">
        <f ca="1">IF(B409="","",CONCATENATE("Okres ",OFFSET(List1!G$5,tisk!A408,0),"
","Právní forma","
",OFFSET(List1!H$5,tisk!A408,0),"
","IČO ",OFFSET(List1!I$5,tisk!A408,0),"
 ","B.Ú. ",OFFSET(List1!J$5,tisk!A408,0)))</f>
        <v>Okres Olomouc
Právní forma
Obec, městská část hlavního města Prahy
IČO 00635740
 B.Ú. xxxxxxxx</v>
      </c>
      <c r="D407" s="5" t="str">
        <f ca="1">IF(B409="","",OFFSET(List1!L$5,tisk!A408,0))</f>
        <v>Předmětem projektu je kompletní obnova objektu bývalé márnice. Objekt z roku 1928 je ve špatném technickém stavu, v minulosti byla prováděna jen nejnutnější údržba a nezbytné opravy. Z důvodu technického stavu bude provedena kompletní obnova.</v>
      </c>
      <c r="E407" s="108"/>
      <c r="F407" s="35"/>
      <c r="G407" s="110"/>
      <c r="H407" s="112"/>
      <c r="I407" s="111"/>
      <c r="J407" s="111"/>
      <c r="K407" s="111"/>
      <c r="L407" s="111"/>
      <c r="M407" s="110"/>
      <c r="N407" s="110"/>
      <c r="O407" s="108"/>
      <c r="P407" s="108"/>
    </row>
    <row r="408" spans="1:16" s="2" customFormat="1" ht="105" x14ac:dyDescent="0.25">
      <c r="A408" s="39">
        <f>ROW()/3-1</f>
        <v>135</v>
      </c>
      <c r="B408" s="111"/>
      <c r="C408" s="3"/>
      <c r="D408" s="5" t="str">
        <f ca="1">IF(B409="","",CONCATENATE("Dotace bude použita na:",OFFSET(List1!M$5,tisk!A408,0)))</f>
        <v>Dotace bude použita na:kompletní obnovu objektu - obnova fasád, omítek (vnější i vnitřní), oken, vstupní brány, dveří, střechy (nová krytina), věže, žlabů a okapů, izolace zdiva proti vlhkosti, obnova podlah, stropů, příčka ve skladu a nutné související práce.</v>
      </c>
      <c r="E408" s="108"/>
      <c r="F408" s="36" t="str">
        <f ca="1">IF(B409="","",OFFSET(List1!P$5,tisk!A408,0))</f>
        <v>12/2021</v>
      </c>
      <c r="G408" s="110"/>
      <c r="H408" s="112"/>
      <c r="I408" s="111"/>
      <c r="J408" s="111"/>
      <c r="K408" s="111"/>
      <c r="L408" s="111"/>
      <c r="M408" s="110"/>
      <c r="N408" s="115"/>
      <c r="O408" s="108"/>
      <c r="P408" s="108"/>
    </row>
    <row r="409" spans="1:16" s="2" customFormat="1" ht="75" customHeight="1" x14ac:dyDescent="0.25">
      <c r="A409" s="39"/>
      <c r="B409" s="111">
        <v>136</v>
      </c>
      <c r="C409" s="3" t="str">
        <f ca="1">IF(B412="","",CONCATENATE(OFFSET(List1!C$5,tisk!A411,0),"
",OFFSET(List1!D$5,tisk!A411,0),"
",OFFSET(List1!E$5,tisk!A411,0),"
",OFFSET(List1!F$5,tisk!A411,0)))</f>
        <v>Obec Skalička
Skalička ev. 2
Skalička
75352</v>
      </c>
      <c r="D409" s="59" t="str">
        <f ca="1">IF(B412="","",OFFSET(List1!K$5,tisk!A411,0))</f>
        <v>Parkoviště a kontejnerové stání Skalička</v>
      </c>
      <c r="E409" s="108">
        <f ca="1">IF(B412="","",OFFSET(List1!N$5,tisk!A411,0))</f>
        <v>510718</v>
      </c>
      <c r="F409" s="36" t="str">
        <f ca="1">IF(B412="","",OFFSET(List1!O$5,tisk!A411,0))</f>
        <v>1/2021</v>
      </c>
      <c r="G409" s="110">
        <f ca="1">IF(B412="","",OFFSET(List1!Q$5,tisk!A411,0))</f>
        <v>204287</v>
      </c>
      <c r="H409" s="112" t="str">
        <f ca="1">IF(B412="","",OFFSET(List1!R$5,tisk!A411,0))</f>
        <v>31.12.2021</v>
      </c>
      <c r="I409" s="111">
        <f ca="1">IF(B412="","",OFFSET(List1!S$5,tisk!A411,0))</f>
        <v>90</v>
      </c>
      <c r="J409" s="111">
        <f ca="1">IF(B412="","",OFFSET(List1!T$5,tisk!A411,0))</f>
        <v>120</v>
      </c>
      <c r="K409" s="111">
        <f ca="1">IF(B412="","",OFFSET(List1!U$5,tisk!A411,0))</f>
        <v>90</v>
      </c>
      <c r="L409" s="111">
        <f ca="1">IF(B412="","",OFFSET(List1!V$5,tisk!A411,0))</f>
        <v>300</v>
      </c>
      <c r="M409" s="110">
        <f ca="1">IF(B412="","",OFFSET(List1!W$5,tisk!A411,0))</f>
        <v>0</v>
      </c>
      <c r="N409" s="109">
        <v>204287</v>
      </c>
      <c r="O409" s="108" t="str">
        <f ca="1">IF(B412="","",OFFSET(List1!X$5,tisk!A411,0))</f>
        <v>INV</v>
      </c>
      <c r="P409" s="108" t="s">
        <v>1271</v>
      </c>
    </row>
    <row r="410" spans="1:16" s="2" customFormat="1" ht="107.65" customHeight="1" x14ac:dyDescent="0.25">
      <c r="A410" s="39"/>
      <c r="B410" s="111"/>
      <c r="C410" s="3" t="str">
        <f ca="1">IF(B412="","",CONCATENATE("Okres ",OFFSET(List1!G$5,tisk!A411,0),"
","Právní forma","
",OFFSET(List1!H$5,tisk!A411,0),"
","IČO ",OFFSET(List1!I$5,tisk!A411,0),"
 ","B.Ú. ",OFFSET(List1!J$5,tisk!A411,0)))</f>
        <v>Okres Přerov
Právní forma
Obec, městská část hlavního města Prahy
IČO 00301949
 B.Ú. xxxxxxxx</v>
      </c>
      <c r="D410" s="5" t="str">
        <f ca="1">IF(B412="","",OFFSET(List1!L$5,tisk!A411,0))</f>
        <v>Vybudování parkoviště.</v>
      </c>
      <c r="E410" s="108"/>
      <c r="F410" s="35"/>
      <c r="G410" s="110"/>
      <c r="H410" s="112"/>
      <c r="I410" s="111"/>
      <c r="J410" s="111"/>
      <c r="K410" s="111"/>
      <c r="L410" s="111"/>
      <c r="M410" s="110"/>
      <c r="N410" s="110"/>
      <c r="O410" s="108"/>
      <c r="P410" s="108"/>
    </row>
    <row r="411" spans="1:16" s="2" customFormat="1" ht="60" customHeight="1" x14ac:dyDescent="0.25">
      <c r="A411" s="39">
        <f>ROW()/3-1</f>
        <v>136</v>
      </c>
      <c r="B411" s="111"/>
      <c r="C411" s="3"/>
      <c r="D411" s="5" t="str">
        <f ca="1">IF(B412="","",CONCATENATE("Dotace bude použita na:",OFFSET(List1!M$5,tisk!A411,0)))</f>
        <v>Dotace bude použita na:vybudování parkoviště a kontejnerové stání.</v>
      </c>
      <c r="E411" s="108"/>
      <c r="F411" s="36" t="str">
        <f ca="1">IF(B412="","",OFFSET(List1!P$5,tisk!A411,0))</f>
        <v>12/2021</v>
      </c>
      <c r="G411" s="110"/>
      <c r="H411" s="112"/>
      <c r="I411" s="111"/>
      <c r="J411" s="111"/>
      <c r="K411" s="111"/>
      <c r="L411" s="111"/>
      <c r="M411" s="110"/>
      <c r="N411" s="110"/>
      <c r="O411" s="108"/>
      <c r="P411" s="108"/>
    </row>
    <row r="412" spans="1:16" s="2" customFormat="1" ht="75" customHeight="1" x14ac:dyDescent="0.25">
      <c r="A412" s="39"/>
      <c r="B412" s="111">
        <v>137</v>
      </c>
      <c r="C412" s="3" t="str">
        <f ca="1">IF(B415="","",CONCATENATE(OFFSET(List1!C$5,tisk!A414,0),"
",OFFSET(List1!D$5,tisk!A414,0),"
",OFFSET(List1!E$5,tisk!A414,0),"
",OFFSET(List1!F$5,tisk!A414,0)))</f>
        <v>Obec Újezd
Újezd 83
Újezd
78396</v>
      </c>
      <c r="D412" s="59" t="str">
        <f ca="1">IF(B415="","",OFFSET(List1!K$5,tisk!A414,0))</f>
        <v>Oprava místní komunikace v obci Újezd</v>
      </c>
      <c r="E412" s="108">
        <f ca="1">IF(B415="","",OFFSET(List1!N$5,tisk!A414,0))</f>
        <v>1400000</v>
      </c>
      <c r="F412" s="36" t="str">
        <f ca="1">IF(B415="","",OFFSET(List1!O$5,tisk!A414,0))</f>
        <v>1/2021</v>
      </c>
      <c r="G412" s="110">
        <f ca="1">IF(B415="","",OFFSET(List1!Q$5,tisk!A414,0))</f>
        <v>500000</v>
      </c>
      <c r="H412" s="112" t="str">
        <f ca="1">IF(B415="","",OFFSET(List1!R$5,tisk!A414,0))</f>
        <v>31.12.2021</v>
      </c>
      <c r="I412" s="111">
        <f ca="1">IF(B415="","",OFFSET(List1!S$5,tisk!A414,0))</f>
        <v>50</v>
      </c>
      <c r="J412" s="111">
        <f ca="1">IF(B415="","",OFFSET(List1!T$5,tisk!A414,0))</f>
        <v>125</v>
      </c>
      <c r="K412" s="111">
        <f ca="1">IF(B415="","",OFFSET(List1!U$5,tisk!A414,0))</f>
        <v>125</v>
      </c>
      <c r="L412" s="111">
        <f ca="1">IF(B415="","",OFFSET(List1!V$5,tisk!A414,0))</f>
        <v>300</v>
      </c>
      <c r="M412" s="110">
        <f ca="1">IF(B415="","",OFFSET(List1!W$5,tisk!A414,0))</f>
        <v>0</v>
      </c>
      <c r="N412" s="110">
        <v>500000</v>
      </c>
      <c r="O412" s="108" t="str">
        <f ca="1">IF(B415="","",OFFSET(List1!X$5,tisk!A414,0))</f>
        <v>INV</v>
      </c>
      <c r="P412" s="108" t="s">
        <v>1271</v>
      </c>
    </row>
    <row r="413" spans="1:16" s="2" customFormat="1" ht="104.25" customHeight="1" x14ac:dyDescent="0.25">
      <c r="A413" s="39"/>
      <c r="B413" s="111"/>
      <c r="C413" s="3" t="str">
        <f ca="1">IF(B415="","",CONCATENATE("Okres ",OFFSET(List1!G$5,tisk!A414,0),"
","Právní forma","
",OFFSET(List1!H$5,tisk!A414,0),"
","IČO ",OFFSET(List1!I$5,tisk!A414,0),"
 ","B.Ú. ",OFFSET(List1!J$5,tisk!A414,0)))</f>
        <v>Okres Olomouc
Právní forma
Obec, městská část hlavního města Prahy
IČO 00299618
 B.Ú. xxxxxxxx</v>
      </c>
      <c r="D413" s="5" t="str">
        <f ca="1">IF(B415="","",OFFSET(List1!L$5,tisk!A414,0))</f>
        <v>Jedná se o místní komunikaci v obci Újezd, která vede k novým rodinným domům o délce 124 m.</v>
      </c>
      <c r="E413" s="108"/>
      <c r="F413" s="35"/>
      <c r="G413" s="110"/>
      <c r="H413" s="112"/>
      <c r="I413" s="111"/>
      <c r="J413" s="111"/>
      <c r="K413" s="111"/>
      <c r="L413" s="111"/>
      <c r="M413" s="110"/>
      <c r="N413" s="110"/>
      <c r="O413" s="108"/>
      <c r="P413" s="108"/>
    </row>
    <row r="414" spans="1:16" s="2" customFormat="1" ht="60" x14ac:dyDescent="0.25">
      <c r="A414" s="39">
        <f>ROW()/3-1</f>
        <v>137</v>
      </c>
      <c r="B414" s="111"/>
      <c r="C414" s="3"/>
      <c r="D414" s="5" t="str">
        <f ca="1">IF(B415="","",CONCATENATE("Dotace bude použita na:",OFFSET(List1!M$5,tisk!A414,0)))</f>
        <v>Dotace bude použita na:úpravu místní komunikace - zemní práce, komunikace pozemní, trubní vedení, ostatní konstrukce a práce.</v>
      </c>
      <c r="E414" s="108"/>
      <c r="F414" s="36" t="str">
        <f ca="1">IF(B415="","",OFFSET(List1!P$5,tisk!A414,0))</f>
        <v>12/2021</v>
      </c>
      <c r="G414" s="110"/>
      <c r="H414" s="112"/>
      <c r="I414" s="111"/>
      <c r="J414" s="111"/>
      <c r="K414" s="111"/>
      <c r="L414" s="111"/>
      <c r="M414" s="110"/>
      <c r="N414" s="115"/>
      <c r="O414" s="108"/>
      <c r="P414" s="108"/>
    </row>
    <row r="415" spans="1:16" s="2" customFormat="1" ht="71.25" customHeight="1" x14ac:dyDescent="0.25">
      <c r="A415" s="39"/>
      <c r="B415" s="111">
        <v>138</v>
      </c>
      <c r="C415" s="3" t="str">
        <f ca="1">IF(B418="","",CONCATENATE(OFFSET(List1!C$5,tisk!A417,0),"
",OFFSET(List1!D$5,tisk!A417,0),"
",OFFSET(List1!E$5,tisk!A417,0),"
",OFFSET(List1!F$5,tisk!A417,0)))</f>
        <v>Obec Lužice
Lužice 58
Šternberk
78501</v>
      </c>
      <c r="D415" s="59" t="str">
        <f ca="1">IF(B418="","",OFFSET(List1!K$5,tisk!A417,0))</f>
        <v>Revitalizace pomníku a jeho okolí</v>
      </c>
      <c r="E415" s="108">
        <f ca="1">IF(B418="","",OFFSET(List1!N$5,tisk!A417,0))</f>
        <v>1250000</v>
      </c>
      <c r="F415" s="36" t="str">
        <f ca="1">IF(B418="","",OFFSET(List1!O$5,tisk!A417,0))</f>
        <v>1/2021</v>
      </c>
      <c r="G415" s="110">
        <f ca="1">IF(B418="","",OFFSET(List1!Q$5,tisk!A417,0))</f>
        <v>500000</v>
      </c>
      <c r="H415" s="112" t="str">
        <f ca="1">IF(B418="","",OFFSET(List1!R$5,tisk!A417,0))</f>
        <v>31.12.2021</v>
      </c>
      <c r="I415" s="111">
        <f ca="1">IF(B418="","",OFFSET(List1!S$5,tisk!A417,0))</f>
        <v>130</v>
      </c>
      <c r="J415" s="111">
        <f ca="1">IF(B418="","",OFFSET(List1!T$5,tisk!A417,0))</f>
        <v>120</v>
      </c>
      <c r="K415" s="111">
        <f ca="1">IF(B418="","",OFFSET(List1!U$5,tisk!A417,0))</f>
        <v>45</v>
      </c>
      <c r="L415" s="111">
        <f ca="1">IF(B418="","",OFFSET(List1!V$5,tisk!A417,0))</f>
        <v>295</v>
      </c>
      <c r="M415" s="110">
        <f ca="1">IF(B418="","",OFFSET(List1!W$5,tisk!A417,0))</f>
        <v>0</v>
      </c>
      <c r="N415" s="109">
        <v>500000</v>
      </c>
      <c r="O415" s="108" t="str">
        <f ca="1">IF(B418="","",OFFSET(List1!X$5,tisk!A417,0))</f>
        <v>INV</v>
      </c>
      <c r="P415" s="108" t="s">
        <v>1271</v>
      </c>
    </row>
    <row r="416" spans="1:16" s="2" customFormat="1" ht="113.25" customHeight="1" x14ac:dyDescent="0.25">
      <c r="A416" s="39"/>
      <c r="B416" s="111"/>
      <c r="C416" s="3" t="str">
        <f ca="1">IF(B418="","",CONCATENATE("Okres ",OFFSET(List1!G$5,tisk!A417,0),"
","Právní forma","
",OFFSET(List1!H$5,tisk!A417,0),"
","IČO ",OFFSET(List1!I$5,tisk!A417,0),"
 ","B.Ú. ",OFFSET(List1!J$5,tisk!A417,0)))</f>
        <v>Okres Olomouc
Právní forma
Obec, městská část hlavního města Prahy
IČO 00849529
 B.Ú. xxxxxxxx</v>
      </c>
      <c r="D416" s="5" t="str">
        <f ca="1">IF(B418="","",OFFSET(List1!L$5,tisk!A417,0))</f>
        <v>Předmětem projektu je celková revitalizace veřejného prostranství včetně obnovy stávajícího památníku obětem válek. Realizací vznikne důstojné památné místo, odpočinkové místo pro veřejnost a také reprezentativní prostředí pro obecní akce.</v>
      </c>
      <c r="E416" s="108"/>
      <c r="F416" s="35"/>
      <c r="G416" s="110"/>
      <c r="H416" s="112"/>
      <c r="I416" s="111"/>
      <c r="J416" s="111"/>
      <c r="K416" s="111"/>
      <c r="L416" s="111"/>
      <c r="M416" s="110"/>
      <c r="N416" s="110"/>
      <c r="O416" s="108"/>
      <c r="P416" s="108"/>
    </row>
    <row r="417" spans="1:16" s="2" customFormat="1" ht="36" customHeight="1" x14ac:dyDescent="0.25">
      <c r="A417" s="39">
        <f>ROW()/3-1</f>
        <v>138</v>
      </c>
      <c r="B417" s="111"/>
      <c r="C417" s="3"/>
      <c r="D417" s="5" t="str">
        <f ca="1">IF(B418="","",CONCATENATE("Dotace bude použita na:",OFFSET(List1!M$5,tisk!A417,0)))</f>
        <v>Dotace bude použita na:výdaje spojené s revitalizací pomníku a obecního pozemku.</v>
      </c>
      <c r="E417" s="108"/>
      <c r="F417" s="36" t="str">
        <f ca="1">IF(B418="","",OFFSET(List1!P$5,tisk!A417,0))</f>
        <v>12/2021</v>
      </c>
      <c r="G417" s="110"/>
      <c r="H417" s="112"/>
      <c r="I417" s="111"/>
      <c r="J417" s="111"/>
      <c r="K417" s="111"/>
      <c r="L417" s="111"/>
      <c r="M417" s="110"/>
      <c r="N417" s="110"/>
      <c r="O417" s="108"/>
      <c r="P417" s="108"/>
    </row>
    <row r="418" spans="1:16" s="2" customFormat="1" ht="67.5" customHeight="1" x14ac:dyDescent="0.25">
      <c r="A418" s="39"/>
      <c r="B418" s="111">
        <v>139</v>
      </c>
      <c r="C418" s="3" t="str">
        <f ca="1">IF(B421="","",CONCATENATE(OFFSET(List1!C$5,tisk!A420,0),"
",OFFSET(List1!D$5,tisk!A420,0),"
",OFFSET(List1!E$5,tisk!A420,0),"
",OFFSET(List1!F$5,tisk!A420,0)))</f>
        <v>Obec Písečná
Písečná 123
Písečná
79082</v>
      </c>
      <c r="D418" s="59" t="str">
        <f ca="1">IF(B421="","",OFFSET(List1!K$5,tisk!A420,0))</f>
        <v>Výstavba hygienického zařízení ve sportovním areálu</v>
      </c>
      <c r="E418" s="108">
        <f ca="1">IF(B421="","",OFFSET(List1!N$5,tisk!A420,0))</f>
        <v>600000</v>
      </c>
      <c r="F418" s="36" t="str">
        <f ca="1">IF(B421="","",OFFSET(List1!O$5,tisk!A420,0))</f>
        <v>1/2021</v>
      </c>
      <c r="G418" s="110">
        <f ca="1">IF(B421="","",OFFSET(List1!Q$5,tisk!A420,0))</f>
        <v>240000</v>
      </c>
      <c r="H418" s="112" t="str">
        <f ca="1">IF(B421="","",OFFSET(List1!R$5,tisk!A420,0))</f>
        <v>31.12.2021</v>
      </c>
      <c r="I418" s="111">
        <f ca="1">IF(B421="","",OFFSET(List1!S$5,tisk!A420,0))</f>
        <v>90</v>
      </c>
      <c r="J418" s="111">
        <f ca="1">IF(B421="","",OFFSET(List1!T$5,tisk!A420,0))</f>
        <v>120</v>
      </c>
      <c r="K418" s="111">
        <f ca="1">IF(B421="","",OFFSET(List1!U$5,tisk!A420,0))</f>
        <v>80</v>
      </c>
      <c r="L418" s="111">
        <f ca="1">IF(B421="","",OFFSET(List1!V$5,tisk!A420,0))</f>
        <v>290</v>
      </c>
      <c r="M418" s="110">
        <f ca="1">IF(B421="","",OFFSET(List1!W$5,tisk!A420,0))</f>
        <v>0</v>
      </c>
      <c r="N418" s="110">
        <v>240000</v>
      </c>
      <c r="O418" s="108" t="str">
        <f ca="1">IF(B421="","",OFFSET(List1!X$5,tisk!A420,0))</f>
        <v>INV</v>
      </c>
      <c r="P418" s="108" t="s">
        <v>1271</v>
      </c>
    </row>
    <row r="419" spans="1:16" s="2" customFormat="1" ht="100.9" customHeight="1" x14ac:dyDescent="0.25">
      <c r="A419" s="39"/>
      <c r="B419" s="111"/>
      <c r="C419" s="3" t="str">
        <f ca="1">IF(B421="","",CONCATENATE("Okres ",OFFSET(List1!G$5,tisk!A420,0),"
","Právní forma","
",OFFSET(List1!H$5,tisk!A420,0),"
","IČO ",OFFSET(List1!I$5,tisk!A420,0),"
 ","B.Ú. ",OFFSET(List1!J$5,tisk!A420,0)))</f>
        <v>Okres Jeseník
Právní forma
Obec, městská část hlavního města Prahy
IČO 00303160
 B.Ú. xxxxxxxx</v>
      </c>
      <c r="D419" s="5" t="str">
        <f ca="1">IF(B421="","",OFFSET(List1!L$5,tisk!A420,0))</f>
        <v>Vybudování nového hygienického zázemí pro veřejnost v areálu fotbalového hřiště TJ Písečná. Součástí bude přípojka vodovodu, splaškové kanalizace, elektřiny, odvod srážkových vod a přístupového chodníku.</v>
      </c>
      <c r="E419" s="108"/>
      <c r="F419" s="35"/>
      <c r="G419" s="110"/>
      <c r="H419" s="112"/>
      <c r="I419" s="111"/>
      <c r="J419" s="111"/>
      <c r="K419" s="111"/>
      <c r="L419" s="111"/>
      <c r="M419" s="110"/>
      <c r="N419" s="110"/>
      <c r="O419" s="108"/>
      <c r="P419" s="108"/>
    </row>
    <row r="420" spans="1:16" s="2" customFormat="1" ht="89.25" customHeight="1" x14ac:dyDescent="0.25">
      <c r="A420" s="39">
        <f>ROW()/3-1</f>
        <v>139</v>
      </c>
      <c r="B420" s="111"/>
      <c r="C420" s="3"/>
      <c r="D420" s="5" t="str">
        <f ca="1">IF(B421="","",CONCATENATE("Dotace bude použita na:",OFFSET(List1!M$5,tisk!A420,0)))</f>
        <v>Dotace bude použita na:vybudování hygienického zařízení včetně přípojek inženýrských sítí, chodníku a souvisejících vedlejších nákladů stavby (zařízení staveniště, zkoušky, revize, vytýčení sítí apod.).</v>
      </c>
      <c r="E420" s="108"/>
      <c r="F420" s="36" t="str">
        <f ca="1">IF(B421="","",OFFSET(List1!P$5,tisk!A420,0))</f>
        <v>12/2021</v>
      </c>
      <c r="G420" s="110"/>
      <c r="H420" s="112"/>
      <c r="I420" s="111"/>
      <c r="J420" s="111"/>
      <c r="K420" s="111"/>
      <c r="L420" s="111"/>
      <c r="M420" s="110"/>
      <c r="N420" s="115"/>
      <c r="O420" s="108"/>
      <c r="P420" s="108"/>
    </row>
    <row r="421" spans="1:16" s="2" customFormat="1" ht="75" customHeight="1" x14ac:dyDescent="0.25">
      <c r="A421" s="39"/>
      <c r="B421" s="111">
        <v>140</v>
      </c>
      <c r="C421" s="3" t="str">
        <f ca="1">IF(B424="","",CONCATENATE(OFFSET(List1!C$5,tisk!A423,0),"
",OFFSET(List1!D$5,tisk!A423,0),"
",OFFSET(List1!E$5,tisk!A423,0),"
",OFFSET(List1!F$5,tisk!A423,0)))</f>
        <v>Obec Nemile
Nemile 93
Nemile
78901</v>
      </c>
      <c r="D421" s="59" t="str">
        <f ca="1">IF(B424="","",OFFSET(List1!K$5,tisk!A423,0))</f>
        <v>Oprava cest v obci Nemile</v>
      </c>
      <c r="E421" s="108">
        <f ca="1">IF(B424="","",OFFSET(List1!N$5,tisk!A423,0))</f>
        <v>500000</v>
      </c>
      <c r="F421" s="36" t="str">
        <f ca="1">IF(B424="","",OFFSET(List1!O$5,tisk!A423,0))</f>
        <v>1/2021</v>
      </c>
      <c r="G421" s="110">
        <f ca="1">IF(B424="","",OFFSET(List1!Q$5,tisk!A423,0))</f>
        <v>200000</v>
      </c>
      <c r="H421" s="112" t="str">
        <f ca="1">IF(B424="","",OFFSET(List1!R$5,tisk!A423,0))</f>
        <v>31.12.2021</v>
      </c>
      <c r="I421" s="111">
        <f ca="1">IF(B424="","",OFFSET(List1!S$5,tisk!A423,0))</f>
        <v>90</v>
      </c>
      <c r="J421" s="111">
        <f ca="1">IF(B424="","",OFFSET(List1!T$5,tisk!A423,0))</f>
        <v>130</v>
      </c>
      <c r="K421" s="111">
        <f ca="1">IF(B424="","",OFFSET(List1!U$5,tisk!A423,0))</f>
        <v>65</v>
      </c>
      <c r="L421" s="111">
        <f ca="1">IF(B424="","",OFFSET(List1!V$5,tisk!A423,0))</f>
        <v>285</v>
      </c>
      <c r="M421" s="110">
        <f ca="1">IF(B424="","",OFFSET(List1!W$5,tisk!A423,0))</f>
        <v>0</v>
      </c>
      <c r="N421" s="109">
        <v>200000</v>
      </c>
      <c r="O421" s="108" t="str">
        <f ca="1">IF(B424="","",OFFSET(List1!X$5,tisk!A423,0))</f>
        <v>NEINV</v>
      </c>
      <c r="P421" s="108" t="s">
        <v>1271</v>
      </c>
    </row>
    <row r="422" spans="1:16" s="2" customFormat="1" ht="93.75" customHeight="1" x14ac:dyDescent="0.25">
      <c r="A422" s="39"/>
      <c r="B422" s="111"/>
      <c r="C422" s="3" t="str">
        <f ca="1">IF(B424="","",CONCATENATE("Okres ",OFFSET(List1!G$5,tisk!A423,0),"
","Právní forma","
",OFFSET(List1!H$5,tisk!A423,0),"
","IČO ",OFFSET(List1!I$5,tisk!A423,0),"
 ","B.Ú. ",OFFSET(List1!J$5,tisk!A423,0)))</f>
        <v>Okres Šumperk
Právní forma
Obec, městská část hlavního města Prahy
IČO 00635871
 B.Ú. xxxxxxxx</v>
      </c>
      <c r="D422" s="5" t="str">
        <f ca="1">IF(B424="","",OFFSET(List1!L$5,tisk!A423,0))</f>
        <v>Nový povrch na komunikaci 518/2 v k.ú. Filipov u Zábřeha a výměna odvodňovacích žlabů na místních komunikacích.</v>
      </c>
      <c r="E422" s="108"/>
      <c r="F422" s="35"/>
      <c r="G422" s="110"/>
      <c r="H422" s="112"/>
      <c r="I422" s="111"/>
      <c r="J422" s="111"/>
      <c r="K422" s="111"/>
      <c r="L422" s="111"/>
      <c r="M422" s="110"/>
      <c r="N422" s="110"/>
      <c r="O422" s="108"/>
      <c r="P422" s="108"/>
    </row>
    <row r="423" spans="1:16" s="2" customFormat="1" ht="90" x14ac:dyDescent="0.25">
      <c r="A423" s="39">
        <f>ROW()/3-1</f>
        <v>140</v>
      </c>
      <c r="B423" s="111"/>
      <c r="C423" s="3"/>
      <c r="D423" s="5" t="str">
        <f ca="1">IF(B424="","",CONCATENATE("Dotace bude použita na:",OFFSET(List1!M$5,tisk!A423,0)))</f>
        <v>Dotace bude použita na:zpevnění krajnic, spojovací postřik, asfaltový beton, odstranění starých podkladních vrstev, novou podkladní vrstvu, úpraua pláně se zhutněním, příčný odvodňovací žlab s mříží a jeho osazení.</v>
      </c>
      <c r="E423" s="108"/>
      <c r="F423" s="36" t="str">
        <f ca="1">IF(B424="","",OFFSET(List1!P$5,tisk!A423,0))</f>
        <v>12/2021</v>
      </c>
      <c r="G423" s="110"/>
      <c r="H423" s="112"/>
      <c r="I423" s="111"/>
      <c r="J423" s="111"/>
      <c r="K423" s="111"/>
      <c r="L423" s="111"/>
      <c r="M423" s="110"/>
      <c r="N423" s="110"/>
      <c r="O423" s="108"/>
      <c r="P423" s="108"/>
    </row>
    <row r="424" spans="1:16" s="2" customFormat="1" ht="75" customHeight="1" x14ac:dyDescent="0.25">
      <c r="A424" s="39"/>
      <c r="B424" s="111">
        <v>141</v>
      </c>
      <c r="C424" s="3" t="str">
        <f ca="1">IF(B427="","",CONCATENATE(OFFSET(List1!C$5,tisk!A426,0),"
",OFFSET(List1!D$5,tisk!A426,0),"
",OFFSET(List1!E$5,tisk!A426,0),"
",OFFSET(List1!F$5,tisk!A426,0)))</f>
        <v>Městys Protivanov
Náměstí 32
Protivanov
79848</v>
      </c>
      <c r="D424" s="59" t="str">
        <f ca="1">IF(B427="","",OFFSET(List1!K$5,tisk!A426,0))</f>
        <v>Rekonstrukce bývalé kotelny MŠ</v>
      </c>
      <c r="E424" s="108">
        <f ca="1">IF(B427="","",OFFSET(List1!N$5,tisk!A426,0))</f>
        <v>2880000</v>
      </c>
      <c r="F424" s="36" t="str">
        <f ca="1">IF(B427="","",OFFSET(List1!O$5,tisk!A426,0))</f>
        <v>1/2021</v>
      </c>
      <c r="G424" s="110">
        <f ca="1">IF(B427="","",OFFSET(List1!Q$5,tisk!A426,0))</f>
        <v>500000</v>
      </c>
      <c r="H424" s="112" t="str">
        <f ca="1">IF(B427="","",OFFSET(List1!R$5,tisk!A426,0))</f>
        <v>31.12.2021</v>
      </c>
      <c r="I424" s="111">
        <f ca="1">IF(B427="","",OFFSET(List1!S$5,tisk!A426,0))</f>
        <v>120</v>
      </c>
      <c r="J424" s="111">
        <f ca="1">IF(B427="","",OFFSET(List1!T$5,tisk!A426,0))</f>
        <v>120</v>
      </c>
      <c r="K424" s="111">
        <f ca="1">IF(B427="","",OFFSET(List1!U$5,tisk!A426,0))</f>
        <v>45</v>
      </c>
      <c r="L424" s="111">
        <f ca="1">IF(B427="","",OFFSET(List1!V$5,tisk!A426,0))</f>
        <v>285</v>
      </c>
      <c r="M424" s="110">
        <f ca="1">IF(B427="","",OFFSET(List1!W$5,tisk!A426,0))</f>
        <v>0</v>
      </c>
      <c r="N424" s="110">
        <v>500000</v>
      </c>
      <c r="O424" s="108" t="str">
        <f ca="1">IF(B427="","",OFFSET(List1!X$5,tisk!A426,0))</f>
        <v>INV</v>
      </c>
      <c r="P424" s="108" t="s">
        <v>1271</v>
      </c>
    </row>
    <row r="425" spans="1:16" s="2" customFormat="1" ht="110.25" customHeight="1" x14ac:dyDescent="0.25">
      <c r="A425" s="39"/>
      <c r="B425" s="111"/>
      <c r="C425" s="3" t="str">
        <f ca="1">IF(B427="","",CONCATENATE("Okres ",OFFSET(List1!G$5,tisk!A426,0),"
","Právní forma","
",OFFSET(List1!H$5,tisk!A426,0),"
","IČO ",OFFSET(List1!I$5,tisk!A426,0),"
 ","B.Ú. ",OFFSET(List1!J$5,tisk!A426,0)))</f>
        <v>Okres Prostějov
Právní forma
Obec, městská část hlavního města Prahy
IČO 00288675
 B.Ú. xxxxxxxx</v>
      </c>
      <c r="D425" s="5" t="str">
        <f ca="1">IF(B427="","",OFFSET(List1!L$5,tisk!A426,0))</f>
        <v>Přestavba bývalé kotelny MŠ na zázemí obecních služeb (vyhovující garáž a parkovací místa pro komunální techniku, zázemí pro obecní pracovníky) a oddělení tohoto zázemí od areálu mateřské školy, aby byla zajištěna bezpečnost dětí i jejich rodičů.</v>
      </c>
      <c r="E425" s="108"/>
      <c r="F425" s="35"/>
      <c r="G425" s="110"/>
      <c r="H425" s="112"/>
      <c r="I425" s="111"/>
      <c r="J425" s="111"/>
      <c r="K425" s="111"/>
      <c r="L425" s="111"/>
      <c r="M425" s="110"/>
      <c r="N425" s="110"/>
      <c r="O425" s="108"/>
      <c r="P425" s="108"/>
    </row>
    <row r="426" spans="1:16" s="2" customFormat="1" ht="60" x14ac:dyDescent="0.25">
      <c r="A426" s="39">
        <f>ROW()/3-1</f>
        <v>141</v>
      </c>
      <c r="B426" s="111"/>
      <c r="C426" s="84"/>
      <c r="D426" s="5" t="str">
        <f ca="1">IF(B427="","",CONCATENATE("Dotace bude použita na:",OFFSET(List1!M$5,tisk!A426,0)))</f>
        <v>Dotace bude použita na:stavební úpravy a přístavbu bývalé kotelny MŠ na pozemcích parc. č. st. 339 a parc. č. 816/1 k. ú. Protivanov.</v>
      </c>
      <c r="E426" s="108"/>
      <c r="F426" s="36" t="str">
        <f ca="1">IF(B427="","",OFFSET(List1!P$5,tisk!A426,0))</f>
        <v>12/2021</v>
      </c>
      <c r="G426" s="110"/>
      <c r="H426" s="112"/>
      <c r="I426" s="111"/>
      <c r="J426" s="111"/>
      <c r="K426" s="111"/>
      <c r="L426" s="111"/>
      <c r="M426" s="110"/>
      <c r="N426" s="115"/>
      <c r="O426" s="108"/>
      <c r="P426" s="108"/>
    </row>
    <row r="427" spans="1:16" s="2" customFormat="1" ht="75" hidden="1" customHeight="1" x14ac:dyDescent="0.25">
      <c r="A427" s="39"/>
      <c r="B427" s="113">
        <v>142</v>
      </c>
      <c r="C427" s="3" t="e">
        <f ca="1">IF(#REF!="","",CONCATENATE(OFFSET(List1!C$5,tisk!A429,0),"
",OFFSET(List1!D$5,tisk!A429,0),"
",OFFSET(List1!E$5,tisk!A429,0),"
",OFFSET(List1!F$5,tisk!A429,0)))</f>
        <v>#REF!</v>
      </c>
      <c r="D427" s="59" t="e">
        <f ca="1">IF(#REF!="","",OFFSET(List1!K$5,tisk!A429,0))</f>
        <v>#REF!</v>
      </c>
      <c r="E427" s="108" t="e">
        <f ca="1">IF(#REF!="","",OFFSET(List1!N$5,tisk!A429,0))</f>
        <v>#REF!</v>
      </c>
      <c r="F427" s="36" t="e">
        <f ca="1">IF(#REF!="","",OFFSET(List1!O$5,tisk!A429,0))</f>
        <v>#REF!</v>
      </c>
      <c r="G427" s="110" t="e">
        <f ca="1">IF(#REF!="","",OFFSET(List1!Q$5,tisk!A429,0))</f>
        <v>#REF!</v>
      </c>
      <c r="H427" s="112" t="e">
        <f ca="1">IF(#REF!="","",OFFSET(List1!R$5,tisk!A429,0))</f>
        <v>#REF!</v>
      </c>
      <c r="I427" s="111" t="e">
        <f ca="1">IF(#REF!="","",OFFSET(List1!S$5,tisk!A429,0))</f>
        <v>#REF!</v>
      </c>
      <c r="J427" s="111" t="e">
        <f ca="1">IF(#REF!="","",OFFSET(List1!T$5,tisk!A429,0))</f>
        <v>#REF!</v>
      </c>
      <c r="K427" s="111" t="e">
        <f ca="1">IF(#REF!="","",OFFSET(List1!U$5,tisk!A429,0))</f>
        <v>#REF!</v>
      </c>
      <c r="L427" s="111" t="e">
        <f ca="1">IF(#REF!="","",OFFSET(List1!V$5,tisk!A429,0))</f>
        <v>#REF!</v>
      </c>
      <c r="M427" s="114"/>
      <c r="N427" s="114"/>
      <c r="P427" s="108"/>
    </row>
    <row r="428" spans="1:16" s="2" customFormat="1" ht="112.5" hidden="1" customHeight="1" x14ac:dyDescent="0.25">
      <c r="A428" s="39"/>
      <c r="B428" s="113"/>
      <c r="C428" s="3" t="e">
        <f ca="1">IF(#REF!="","",CONCATENATE("Okres ",OFFSET(List1!G$5,tisk!A429,0),"
","Právní forma","
",OFFSET(List1!H$5,tisk!A429,0),"
","IČO ",OFFSET(List1!I$5,tisk!A429,0),"
 ","B.Ú. ",OFFSET(List1!J$5,tisk!A429,0)))</f>
        <v>#REF!</v>
      </c>
      <c r="D428" s="5" t="e">
        <f ca="1">IF(#REF!="","",OFFSET(List1!L$5,tisk!A429,0))</f>
        <v>#REF!</v>
      </c>
      <c r="E428" s="108"/>
      <c r="F428" s="35"/>
      <c r="G428" s="110"/>
      <c r="H428" s="112"/>
      <c r="I428" s="111"/>
      <c r="J428" s="111"/>
      <c r="K428" s="111"/>
      <c r="L428" s="111"/>
      <c r="M428" s="114"/>
      <c r="N428" s="114"/>
      <c r="P428" s="108"/>
    </row>
    <row r="429" spans="1:16" s="2" customFormat="1" ht="70.5" hidden="1" customHeight="1" x14ac:dyDescent="0.25">
      <c r="A429" s="39">
        <f>ROW()/3-1</f>
        <v>142</v>
      </c>
      <c r="B429" s="113"/>
      <c r="C429" s="3" t="e">
        <f ca="1">IF(#REF!="","",CONCATENATE("Zástupce","
",OFFSET(List1!#REF!,tisk!A429,0)))</f>
        <v>#REF!</v>
      </c>
      <c r="D429" s="5" t="e">
        <f ca="1">IF(#REF!="","",CONCATENATE("Dotace bude použita na:",OFFSET(List1!M$5,tisk!A429,0)))</f>
        <v>#REF!</v>
      </c>
      <c r="E429" s="108"/>
      <c r="F429" s="36" t="e">
        <f ca="1">IF(#REF!="","",OFFSET(List1!P$5,tisk!A429,0))</f>
        <v>#REF!</v>
      </c>
      <c r="G429" s="110"/>
      <c r="H429" s="112"/>
      <c r="I429" s="111"/>
      <c r="J429" s="111"/>
      <c r="K429" s="111"/>
      <c r="L429" s="111"/>
      <c r="M429" s="114"/>
      <c r="N429" s="114"/>
      <c r="P429" s="108"/>
    </row>
    <row r="430" spans="1:16" s="2" customFormat="1" x14ac:dyDescent="0.25">
      <c r="A430" s="40"/>
      <c r="C430" s="3"/>
      <c r="D430" s="5"/>
      <c r="E430" s="9"/>
      <c r="F430" s="37"/>
      <c r="G430" s="7"/>
      <c r="M430" s="7"/>
      <c r="N430" s="7"/>
      <c r="O430"/>
      <c r="P430"/>
    </row>
    <row r="431" spans="1:16" s="2" customFormat="1" x14ac:dyDescent="0.25">
      <c r="A431" s="40"/>
      <c r="C431" s="3"/>
      <c r="D431" s="5"/>
      <c r="E431" s="9"/>
      <c r="F431" s="37"/>
      <c r="G431" s="7"/>
      <c r="M431" s="7"/>
      <c r="N431" s="7"/>
      <c r="O431"/>
      <c r="P431"/>
    </row>
    <row r="432" spans="1:16" s="2" customFormat="1" x14ac:dyDescent="0.25">
      <c r="A432" s="40"/>
      <c r="C432" s="3"/>
      <c r="D432" s="5"/>
      <c r="E432" s="9"/>
      <c r="F432" s="37"/>
      <c r="G432" s="7"/>
      <c r="M432" s="7"/>
      <c r="N432" s="7"/>
      <c r="O432"/>
      <c r="P432"/>
    </row>
    <row r="433" spans="3:14" x14ac:dyDescent="0.25">
      <c r="C433" s="3"/>
      <c r="D433" s="5"/>
      <c r="E433" s="9"/>
      <c r="F433" s="37"/>
      <c r="G433" s="7"/>
      <c r="H433" s="2"/>
      <c r="I433" s="2"/>
      <c r="J433" s="2"/>
      <c r="K433" s="2"/>
      <c r="L433" s="2"/>
      <c r="M433" s="7"/>
      <c r="N433" s="7"/>
    </row>
    <row r="434" spans="3:14" x14ac:dyDescent="0.25">
      <c r="C434" s="3"/>
      <c r="D434" s="5"/>
      <c r="E434" s="9"/>
      <c r="F434" s="37"/>
      <c r="G434" s="7"/>
      <c r="H434" s="2"/>
      <c r="I434" s="2"/>
      <c r="J434" s="2"/>
      <c r="K434" s="2"/>
      <c r="L434" s="2"/>
      <c r="M434" s="7"/>
      <c r="N434" s="7"/>
    </row>
    <row r="435" spans="3:14" x14ac:dyDescent="0.25">
      <c r="C435" s="3"/>
      <c r="D435" s="5"/>
      <c r="E435" s="9"/>
      <c r="F435" s="37"/>
      <c r="G435" s="7"/>
      <c r="H435" s="2"/>
      <c r="I435" s="2"/>
      <c r="J435" s="2"/>
      <c r="K435" s="2"/>
      <c r="L435" s="2"/>
      <c r="M435" s="7"/>
      <c r="N435" s="7"/>
    </row>
    <row r="436" spans="3:14" x14ac:dyDescent="0.25">
      <c r="C436" s="3"/>
      <c r="D436" s="5"/>
      <c r="E436" s="9"/>
      <c r="F436" s="37"/>
      <c r="G436" s="7"/>
      <c r="H436" s="2"/>
      <c r="I436" s="2"/>
      <c r="J436" s="2"/>
      <c r="K436" s="2"/>
      <c r="L436" s="2"/>
      <c r="M436" s="7"/>
      <c r="N436" s="7"/>
    </row>
    <row r="437" spans="3:14" x14ac:dyDescent="0.25">
      <c r="C437" s="3"/>
      <c r="D437" s="5"/>
      <c r="E437" s="9"/>
      <c r="F437" s="37"/>
      <c r="G437" s="7"/>
      <c r="H437" s="2"/>
      <c r="I437" s="2"/>
      <c r="J437" s="2"/>
      <c r="K437" s="2"/>
      <c r="L437" s="2"/>
      <c r="M437" s="7"/>
      <c r="N437" s="7"/>
    </row>
  </sheetData>
  <mergeCells count="1705">
    <mergeCell ref="N424:N426"/>
    <mergeCell ref="N427:N429"/>
    <mergeCell ref="N364:N366"/>
    <mergeCell ref="N367:N369"/>
    <mergeCell ref="N370:N372"/>
    <mergeCell ref="N373:N375"/>
    <mergeCell ref="N376:N378"/>
    <mergeCell ref="N379:N381"/>
    <mergeCell ref="N382:N384"/>
    <mergeCell ref="N385:N387"/>
    <mergeCell ref="N388:N390"/>
    <mergeCell ref="N391:N393"/>
    <mergeCell ref="N394:N396"/>
    <mergeCell ref="N397:N399"/>
    <mergeCell ref="N400:N402"/>
    <mergeCell ref="N403:N405"/>
    <mergeCell ref="N406:N408"/>
    <mergeCell ref="N409:N411"/>
    <mergeCell ref="N412:N414"/>
    <mergeCell ref="N322:N324"/>
    <mergeCell ref="N325:N327"/>
    <mergeCell ref="N415:N417"/>
    <mergeCell ref="N418:N420"/>
    <mergeCell ref="N421:N423"/>
    <mergeCell ref="N328:N330"/>
    <mergeCell ref="N331:N333"/>
    <mergeCell ref="N334:N336"/>
    <mergeCell ref="N337:N339"/>
    <mergeCell ref="N340:N342"/>
    <mergeCell ref="N343:N345"/>
    <mergeCell ref="N346:N348"/>
    <mergeCell ref="N349:N351"/>
    <mergeCell ref="N352:N354"/>
    <mergeCell ref="N355:N357"/>
    <mergeCell ref="N358:N360"/>
    <mergeCell ref="N361:N363"/>
    <mergeCell ref="N262:N264"/>
    <mergeCell ref="N265:N267"/>
    <mergeCell ref="N268:N270"/>
    <mergeCell ref="N271:N273"/>
    <mergeCell ref="N274:N276"/>
    <mergeCell ref="N286:N288"/>
    <mergeCell ref="N289:N291"/>
    <mergeCell ref="N292:N294"/>
    <mergeCell ref="N295:N297"/>
    <mergeCell ref="N298:N300"/>
    <mergeCell ref="N301:N303"/>
    <mergeCell ref="N304:N306"/>
    <mergeCell ref="N307:N309"/>
    <mergeCell ref="N310:N312"/>
    <mergeCell ref="N313:N315"/>
    <mergeCell ref="N316:N318"/>
    <mergeCell ref="N319:N321"/>
    <mergeCell ref="N277:N279"/>
    <mergeCell ref="N280:N282"/>
    <mergeCell ref="N283:N285"/>
    <mergeCell ref="N175:N177"/>
    <mergeCell ref="N178:N180"/>
    <mergeCell ref="N181:N183"/>
    <mergeCell ref="N184:N186"/>
    <mergeCell ref="N187:N189"/>
    <mergeCell ref="N190:N192"/>
    <mergeCell ref="N193:N195"/>
    <mergeCell ref="N196:N198"/>
    <mergeCell ref="N199:N201"/>
    <mergeCell ref="N202:N204"/>
    <mergeCell ref="N205:N207"/>
    <mergeCell ref="N208:N210"/>
    <mergeCell ref="N211:N213"/>
    <mergeCell ref="N214:N216"/>
    <mergeCell ref="N217:N219"/>
    <mergeCell ref="N220:N222"/>
    <mergeCell ref="N223:N225"/>
    <mergeCell ref="N226:N228"/>
    <mergeCell ref="N229:N231"/>
    <mergeCell ref="N232:N234"/>
    <mergeCell ref="N235:N237"/>
    <mergeCell ref="N238:N240"/>
    <mergeCell ref="N241:N243"/>
    <mergeCell ref="N244:N246"/>
    <mergeCell ref="N247:N249"/>
    <mergeCell ref="N250:N252"/>
    <mergeCell ref="N253:N255"/>
    <mergeCell ref="N256:N258"/>
    <mergeCell ref="N259:N261"/>
    <mergeCell ref="N124:N126"/>
    <mergeCell ref="N127:N129"/>
    <mergeCell ref="N130:N132"/>
    <mergeCell ref="N133:N135"/>
    <mergeCell ref="N136:N138"/>
    <mergeCell ref="N139:N141"/>
    <mergeCell ref="N142:N144"/>
    <mergeCell ref="N145:N147"/>
    <mergeCell ref="N148:N150"/>
    <mergeCell ref="N151:N153"/>
    <mergeCell ref="N154:N156"/>
    <mergeCell ref="N157:N159"/>
    <mergeCell ref="N160:N162"/>
    <mergeCell ref="N163:N165"/>
    <mergeCell ref="N166:N168"/>
    <mergeCell ref="N169:N171"/>
    <mergeCell ref="N172:N174"/>
    <mergeCell ref="N73:N75"/>
    <mergeCell ref="N76:N78"/>
    <mergeCell ref="N79:N81"/>
    <mergeCell ref="N82:N84"/>
    <mergeCell ref="N85:N87"/>
    <mergeCell ref="N88:N90"/>
    <mergeCell ref="N91:N93"/>
    <mergeCell ref="N94:N96"/>
    <mergeCell ref="N97:N99"/>
    <mergeCell ref="N100:N102"/>
    <mergeCell ref="N103:N105"/>
    <mergeCell ref="N106:N108"/>
    <mergeCell ref="N109:N111"/>
    <mergeCell ref="N112:N114"/>
    <mergeCell ref="N115:N117"/>
    <mergeCell ref="N118:N120"/>
    <mergeCell ref="N121:N123"/>
    <mergeCell ref="N25:N27"/>
    <mergeCell ref="N28:N30"/>
    <mergeCell ref="N31:N33"/>
    <mergeCell ref="N34:N36"/>
    <mergeCell ref="N37:N39"/>
    <mergeCell ref="N40:N42"/>
    <mergeCell ref="N43:N45"/>
    <mergeCell ref="N46:N48"/>
    <mergeCell ref="N49:N51"/>
    <mergeCell ref="N52:N54"/>
    <mergeCell ref="N55:N57"/>
    <mergeCell ref="M427:M429"/>
    <mergeCell ref="M415:M417"/>
    <mergeCell ref="M391:M393"/>
    <mergeCell ref="M367:M369"/>
    <mergeCell ref="M343:M345"/>
    <mergeCell ref="M319:M321"/>
    <mergeCell ref="M295:M297"/>
    <mergeCell ref="M271:M273"/>
    <mergeCell ref="M247:M249"/>
    <mergeCell ref="M223:M225"/>
    <mergeCell ref="M199:M201"/>
    <mergeCell ref="M175:M177"/>
    <mergeCell ref="M151:M153"/>
    <mergeCell ref="M127:M129"/>
    <mergeCell ref="M103:M105"/>
    <mergeCell ref="M79:M81"/>
    <mergeCell ref="N58:N60"/>
    <mergeCell ref="N61:N63"/>
    <mergeCell ref="N64:N66"/>
    <mergeCell ref="N67:N69"/>
    <mergeCell ref="N70:N72"/>
    <mergeCell ref="L424:L426"/>
    <mergeCell ref="M424:M426"/>
    <mergeCell ref="E427:E429"/>
    <mergeCell ref="G427:G429"/>
    <mergeCell ref="H427:H429"/>
    <mergeCell ref="I427:I429"/>
    <mergeCell ref="J427:J429"/>
    <mergeCell ref="K427:K429"/>
    <mergeCell ref="L427:L429"/>
    <mergeCell ref="K421:K423"/>
    <mergeCell ref="L421:L423"/>
    <mergeCell ref="M421:M423"/>
    <mergeCell ref="B427:B429"/>
    <mergeCell ref="E424:E426"/>
    <mergeCell ref="G424:G426"/>
    <mergeCell ref="H424:H426"/>
    <mergeCell ref="I424:I426"/>
    <mergeCell ref="J424:J426"/>
    <mergeCell ref="K424:K426"/>
    <mergeCell ref="B424:B426"/>
    <mergeCell ref="E421:E423"/>
    <mergeCell ref="G421:G423"/>
    <mergeCell ref="H421:H423"/>
    <mergeCell ref="I421:I423"/>
    <mergeCell ref="J421:J423"/>
    <mergeCell ref="B421:B423"/>
    <mergeCell ref="E418:E420"/>
    <mergeCell ref="G418:G420"/>
    <mergeCell ref="H418:H420"/>
    <mergeCell ref="I418:I420"/>
    <mergeCell ref="J418:J420"/>
    <mergeCell ref="K418:K420"/>
    <mergeCell ref="L418:L420"/>
    <mergeCell ref="M418:M420"/>
    <mergeCell ref="L412:L414"/>
    <mergeCell ref="M412:M414"/>
    <mergeCell ref="B418:B420"/>
    <mergeCell ref="E415:E417"/>
    <mergeCell ref="G415:G417"/>
    <mergeCell ref="H415:H417"/>
    <mergeCell ref="I415:I417"/>
    <mergeCell ref="J415:J417"/>
    <mergeCell ref="K415:K417"/>
    <mergeCell ref="L415:L417"/>
    <mergeCell ref="K409:K411"/>
    <mergeCell ref="L409:L411"/>
    <mergeCell ref="M409:M411"/>
    <mergeCell ref="B415:B417"/>
    <mergeCell ref="E412:E414"/>
    <mergeCell ref="G412:G414"/>
    <mergeCell ref="H412:H414"/>
    <mergeCell ref="I412:I414"/>
    <mergeCell ref="J412:J414"/>
    <mergeCell ref="K412:K414"/>
    <mergeCell ref="B412:B414"/>
    <mergeCell ref="E409:E411"/>
    <mergeCell ref="G409:G411"/>
    <mergeCell ref="H409:H411"/>
    <mergeCell ref="I409:I411"/>
    <mergeCell ref="J409:J411"/>
    <mergeCell ref="M403:M405"/>
    <mergeCell ref="B409:B411"/>
    <mergeCell ref="E406:E408"/>
    <mergeCell ref="G406:G408"/>
    <mergeCell ref="H406:H408"/>
    <mergeCell ref="I406:I408"/>
    <mergeCell ref="J406:J408"/>
    <mergeCell ref="K406:K408"/>
    <mergeCell ref="L406:L408"/>
    <mergeCell ref="M406:M408"/>
    <mergeCell ref="L400:L402"/>
    <mergeCell ref="M400:M402"/>
    <mergeCell ref="B406:B408"/>
    <mergeCell ref="E403:E405"/>
    <mergeCell ref="G403:G405"/>
    <mergeCell ref="H403:H405"/>
    <mergeCell ref="I403:I405"/>
    <mergeCell ref="J403:J405"/>
    <mergeCell ref="K403:K405"/>
    <mergeCell ref="L403:L405"/>
    <mergeCell ref="K397:K399"/>
    <mergeCell ref="L397:L399"/>
    <mergeCell ref="M397:M399"/>
    <mergeCell ref="B403:B405"/>
    <mergeCell ref="E400:E402"/>
    <mergeCell ref="G400:G402"/>
    <mergeCell ref="H400:H402"/>
    <mergeCell ref="I400:I402"/>
    <mergeCell ref="J400:J402"/>
    <mergeCell ref="K400:K402"/>
    <mergeCell ref="B400:B402"/>
    <mergeCell ref="E397:E399"/>
    <mergeCell ref="G397:G399"/>
    <mergeCell ref="H397:H399"/>
    <mergeCell ref="I397:I399"/>
    <mergeCell ref="J397:J399"/>
    <mergeCell ref="B397:B399"/>
    <mergeCell ref="E394:E396"/>
    <mergeCell ref="G394:G396"/>
    <mergeCell ref="H394:H396"/>
    <mergeCell ref="I394:I396"/>
    <mergeCell ref="J394:J396"/>
    <mergeCell ref="K394:K396"/>
    <mergeCell ref="L394:L396"/>
    <mergeCell ref="M394:M396"/>
    <mergeCell ref="L388:L390"/>
    <mergeCell ref="M388:M390"/>
    <mergeCell ref="B394:B396"/>
    <mergeCell ref="E391:E393"/>
    <mergeCell ref="G391:G393"/>
    <mergeCell ref="H391:H393"/>
    <mergeCell ref="I391:I393"/>
    <mergeCell ref="J391:J393"/>
    <mergeCell ref="K391:K393"/>
    <mergeCell ref="L391:L393"/>
    <mergeCell ref="K385:K387"/>
    <mergeCell ref="L385:L387"/>
    <mergeCell ref="M385:M387"/>
    <mergeCell ref="B391:B393"/>
    <mergeCell ref="E388:E390"/>
    <mergeCell ref="G388:G390"/>
    <mergeCell ref="H388:H390"/>
    <mergeCell ref="I388:I390"/>
    <mergeCell ref="J388:J390"/>
    <mergeCell ref="K388:K390"/>
    <mergeCell ref="B388:B390"/>
    <mergeCell ref="E385:E387"/>
    <mergeCell ref="G385:G387"/>
    <mergeCell ref="H385:H387"/>
    <mergeCell ref="I385:I387"/>
    <mergeCell ref="J385:J387"/>
    <mergeCell ref="M379:M381"/>
    <mergeCell ref="B385:B387"/>
    <mergeCell ref="E382:E384"/>
    <mergeCell ref="G382:G384"/>
    <mergeCell ref="H382:H384"/>
    <mergeCell ref="I382:I384"/>
    <mergeCell ref="J382:J384"/>
    <mergeCell ref="K382:K384"/>
    <mergeCell ref="L382:L384"/>
    <mergeCell ref="M382:M384"/>
    <mergeCell ref="L376:L378"/>
    <mergeCell ref="M376:M378"/>
    <mergeCell ref="B382:B384"/>
    <mergeCell ref="E379:E381"/>
    <mergeCell ref="G379:G381"/>
    <mergeCell ref="H379:H381"/>
    <mergeCell ref="I379:I381"/>
    <mergeCell ref="J379:J381"/>
    <mergeCell ref="K379:K381"/>
    <mergeCell ref="L379:L381"/>
    <mergeCell ref="K373:K375"/>
    <mergeCell ref="L373:L375"/>
    <mergeCell ref="M373:M375"/>
    <mergeCell ref="B379:B381"/>
    <mergeCell ref="E376:E378"/>
    <mergeCell ref="G376:G378"/>
    <mergeCell ref="H376:H378"/>
    <mergeCell ref="I376:I378"/>
    <mergeCell ref="J376:J378"/>
    <mergeCell ref="K376:K378"/>
    <mergeCell ref="B376:B378"/>
    <mergeCell ref="E373:E375"/>
    <mergeCell ref="G373:G375"/>
    <mergeCell ref="H373:H375"/>
    <mergeCell ref="I373:I375"/>
    <mergeCell ref="J373:J375"/>
    <mergeCell ref="B373:B375"/>
    <mergeCell ref="E370:E372"/>
    <mergeCell ref="G370:G372"/>
    <mergeCell ref="H370:H372"/>
    <mergeCell ref="I370:I372"/>
    <mergeCell ref="J370:J372"/>
    <mergeCell ref="K370:K372"/>
    <mergeCell ref="L370:L372"/>
    <mergeCell ref="M370:M372"/>
    <mergeCell ref="L364:L366"/>
    <mergeCell ref="M364:M366"/>
    <mergeCell ref="B370:B372"/>
    <mergeCell ref="E367:E369"/>
    <mergeCell ref="G367:G369"/>
    <mergeCell ref="H367:H369"/>
    <mergeCell ref="I367:I369"/>
    <mergeCell ref="J367:J369"/>
    <mergeCell ref="K367:K369"/>
    <mergeCell ref="L367:L369"/>
    <mergeCell ref="K361:K363"/>
    <mergeCell ref="L361:L363"/>
    <mergeCell ref="M361:M363"/>
    <mergeCell ref="B367:B369"/>
    <mergeCell ref="E364:E366"/>
    <mergeCell ref="G364:G366"/>
    <mergeCell ref="H364:H366"/>
    <mergeCell ref="I364:I366"/>
    <mergeCell ref="J364:J366"/>
    <mergeCell ref="K364:K366"/>
    <mergeCell ref="B364:B366"/>
    <mergeCell ref="E361:E363"/>
    <mergeCell ref="G361:G363"/>
    <mergeCell ref="H361:H363"/>
    <mergeCell ref="I361:I363"/>
    <mergeCell ref="J361:J363"/>
    <mergeCell ref="M355:M357"/>
    <mergeCell ref="B361:B363"/>
    <mergeCell ref="E358:E360"/>
    <mergeCell ref="G358:G360"/>
    <mergeCell ref="H358:H360"/>
    <mergeCell ref="I358:I360"/>
    <mergeCell ref="J358:J360"/>
    <mergeCell ref="K358:K360"/>
    <mergeCell ref="L358:L360"/>
    <mergeCell ref="M358:M360"/>
    <mergeCell ref="L352:L354"/>
    <mergeCell ref="M352:M354"/>
    <mergeCell ref="B358:B360"/>
    <mergeCell ref="E355:E357"/>
    <mergeCell ref="G355:G357"/>
    <mergeCell ref="H355:H357"/>
    <mergeCell ref="I355:I357"/>
    <mergeCell ref="J355:J357"/>
    <mergeCell ref="K355:K357"/>
    <mergeCell ref="L355:L357"/>
    <mergeCell ref="K349:K351"/>
    <mergeCell ref="L349:L351"/>
    <mergeCell ref="M349:M351"/>
    <mergeCell ref="B355:B357"/>
    <mergeCell ref="E352:E354"/>
    <mergeCell ref="G352:G354"/>
    <mergeCell ref="H352:H354"/>
    <mergeCell ref="I352:I354"/>
    <mergeCell ref="J352:J354"/>
    <mergeCell ref="K352:K354"/>
    <mergeCell ref="B352:B354"/>
    <mergeCell ref="E349:E351"/>
    <mergeCell ref="G349:G351"/>
    <mergeCell ref="H349:H351"/>
    <mergeCell ref="I349:I351"/>
    <mergeCell ref="J349:J351"/>
    <mergeCell ref="B349:B351"/>
    <mergeCell ref="E346:E348"/>
    <mergeCell ref="G346:G348"/>
    <mergeCell ref="H346:H348"/>
    <mergeCell ref="I346:I348"/>
    <mergeCell ref="J346:J348"/>
    <mergeCell ref="K346:K348"/>
    <mergeCell ref="L346:L348"/>
    <mergeCell ref="M346:M348"/>
    <mergeCell ref="L340:L342"/>
    <mergeCell ref="M340:M342"/>
    <mergeCell ref="B346:B348"/>
    <mergeCell ref="E343:E345"/>
    <mergeCell ref="G343:G345"/>
    <mergeCell ref="H343:H345"/>
    <mergeCell ref="I343:I345"/>
    <mergeCell ref="J343:J345"/>
    <mergeCell ref="K343:K345"/>
    <mergeCell ref="L343:L345"/>
    <mergeCell ref="K337:K339"/>
    <mergeCell ref="L337:L339"/>
    <mergeCell ref="M337:M339"/>
    <mergeCell ref="B343:B345"/>
    <mergeCell ref="E340:E342"/>
    <mergeCell ref="G340:G342"/>
    <mergeCell ref="H340:H342"/>
    <mergeCell ref="I340:I342"/>
    <mergeCell ref="J340:J342"/>
    <mergeCell ref="K340:K342"/>
    <mergeCell ref="B340:B342"/>
    <mergeCell ref="E337:E339"/>
    <mergeCell ref="G337:G339"/>
    <mergeCell ref="H337:H339"/>
    <mergeCell ref="I337:I339"/>
    <mergeCell ref="J337:J339"/>
    <mergeCell ref="M331:M333"/>
    <mergeCell ref="B337:B339"/>
    <mergeCell ref="E334:E336"/>
    <mergeCell ref="G334:G336"/>
    <mergeCell ref="H334:H336"/>
    <mergeCell ref="I334:I336"/>
    <mergeCell ref="J334:J336"/>
    <mergeCell ref="K334:K336"/>
    <mergeCell ref="L334:L336"/>
    <mergeCell ref="M334:M336"/>
    <mergeCell ref="L328:L330"/>
    <mergeCell ref="M328:M330"/>
    <mergeCell ref="B334:B336"/>
    <mergeCell ref="E331:E333"/>
    <mergeCell ref="G331:G333"/>
    <mergeCell ref="H331:H333"/>
    <mergeCell ref="I331:I333"/>
    <mergeCell ref="J331:J333"/>
    <mergeCell ref="K331:K333"/>
    <mergeCell ref="L331:L333"/>
    <mergeCell ref="K325:K327"/>
    <mergeCell ref="L325:L327"/>
    <mergeCell ref="M325:M327"/>
    <mergeCell ref="B331:B333"/>
    <mergeCell ref="E328:E330"/>
    <mergeCell ref="G328:G330"/>
    <mergeCell ref="H328:H330"/>
    <mergeCell ref="I328:I330"/>
    <mergeCell ref="J328:J330"/>
    <mergeCell ref="K328:K330"/>
    <mergeCell ref="B328:B330"/>
    <mergeCell ref="E325:E327"/>
    <mergeCell ref="G325:G327"/>
    <mergeCell ref="H325:H327"/>
    <mergeCell ref="I325:I327"/>
    <mergeCell ref="J325:J327"/>
    <mergeCell ref="B325:B327"/>
    <mergeCell ref="E322:E324"/>
    <mergeCell ref="G322:G324"/>
    <mergeCell ref="H322:H324"/>
    <mergeCell ref="I322:I324"/>
    <mergeCell ref="J322:J324"/>
    <mergeCell ref="K322:K324"/>
    <mergeCell ref="L322:L324"/>
    <mergeCell ref="M322:M324"/>
    <mergeCell ref="L316:L318"/>
    <mergeCell ref="M316:M318"/>
    <mergeCell ref="B322:B324"/>
    <mergeCell ref="E319:E321"/>
    <mergeCell ref="G319:G321"/>
    <mergeCell ref="H319:H321"/>
    <mergeCell ref="I319:I321"/>
    <mergeCell ref="J319:J321"/>
    <mergeCell ref="K319:K321"/>
    <mergeCell ref="L319:L321"/>
    <mergeCell ref="K313:K315"/>
    <mergeCell ref="L313:L315"/>
    <mergeCell ref="M313:M315"/>
    <mergeCell ref="B319:B321"/>
    <mergeCell ref="E316:E318"/>
    <mergeCell ref="G316:G318"/>
    <mergeCell ref="H316:H318"/>
    <mergeCell ref="I316:I318"/>
    <mergeCell ref="J316:J318"/>
    <mergeCell ref="K316:K318"/>
    <mergeCell ref="B316:B318"/>
    <mergeCell ref="E313:E315"/>
    <mergeCell ref="G313:G315"/>
    <mergeCell ref="H313:H315"/>
    <mergeCell ref="I313:I315"/>
    <mergeCell ref="J313:J315"/>
    <mergeCell ref="M307:M309"/>
    <mergeCell ref="B313:B315"/>
    <mergeCell ref="E310:E312"/>
    <mergeCell ref="G310:G312"/>
    <mergeCell ref="H310:H312"/>
    <mergeCell ref="I310:I312"/>
    <mergeCell ref="J310:J312"/>
    <mergeCell ref="K310:K312"/>
    <mergeCell ref="L310:L312"/>
    <mergeCell ref="M310:M312"/>
    <mergeCell ref="L304:L306"/>
    <mergeCell ref="M304:M306"/>
    <mergeCell ref="B310:B312"/>
    <mergeCell ref="E307:E309"/>
    <mergeCell ref="G307:G309"/>
    <mergeCell ref="H307:H309"/>
    <mergeCell ref="I307:I309"/>
    <mergeCell ref="J307:J309"/>
    <mergeCell ref="K307:K309"/>
    <mergeCell ref="L307:L309"/>
    <mergeCell ref="K301:K303"/>
    <mergeCell ref="L301:L303"/>
    <mergeCell ref="M301:M303"/>
    <mergeCell ref="B307:B309"/>
    <mergeCell ref="E304:E306"/>
    <mergeCell ref="G304:G306"/>
    <mergeCell ref="H304:H306"/>
    <mergeCell ref="I304:I306"/>
    <mergeCell ref="J304:J306"/>
    <mergeCell ref="K304:K306"/>
    <mergeCell ref="B304:B306"/>
    <mergeCell ref="E301:E303"/>
    <mergeCell ref="G301:G303"/>
    <mergeCell ref="H301:H303"/>
    <mergeCell ref="I301:I303"/>
    <mergeCell ref="J301:J303"/>
    <mergeCell ref="B301:B303"/>
    <mergeCell ref="E298:E300"/>
    <mergeCell ref="G298:G300"/>
    <mergeCell ref="H298:H300"/>
    <mergeCell ref="I298:I300"/>
    <mergeCell ref="J298:J300"/>
    <mergeCell ref="K298:K300"/>
    <mergeCell ref="L298:L300"/>
    <mergeCell ref="M298:M300"/>
    <mergeCell ref="L292:L294"/>
    <mergeCell ref="M292:M294"/>
    <mergeCell ref="B298:B300"/>
    <mergeCell ref="E295:E297"/>
    <mergeCell ref="G295:G297"/>
    <mergeCell ref="H295:H297"/>
    <mergeCell ref="I295:I297"/>
    <mergeCell ref="J295:J297"/>
    <mergeCell ref="K295:K297"/>
    <mergeCell ref="L295:L297"/>
    <mergeCell ref="K289:K291"/>
    <mergeCell ref="L289:L291"/>
    <mergeCell ref="M289:M291"/>
    <mergeCell ref="B295:B297"/>
    <mergeCell ref="E292:E294"/>
    <mergeCell ref="G292:G294"/>
    <mergeCell ref="H292:H294"/>
    <mergeCell ref="I292:I294"/>
    <mergeCell ref="J292:J294"/>
    <mergeCell ref="K292:K294"/>
    <mergeCell ref="B292:B294"/>
    <mergeCell ref="E289:E291"/>
    <mergeCell ref="G289:G291"/>
    <mergeCell ref="H289:H291"/>
    <mergeCell ref="I289:I291"/>
    <mergeCell ref="J289:J291"/>
    <mergeCell ref="M283:M285"/>
    <mergeCell ref="B289:B291"/>
    <mergeCell ref="E286:E288"/>
    <mergeCell ref="G286:G288"/>
    <mergeCell ref="H286:H288"/>
    <mergeCell ref="I286:I288"/>
    <mergeCell ref="J286:J288"/>
    <mergeCell ref="K286:K288"/>
    <mergeCell ref="L286:L288"/>
    <mergeCell ref="M286:M288"/>
    <mergeCell ref="L280:L282"/>
    <mergeCell ref="M280:M282"/>
    <mergeCell ref="B286:B288"/>
    <mergeCell ref="E283:E285"/>
    <mergeCell ref="G283:G285"/>
    <mergeCell ref="H283:H285"/>
    <mergeCell ref="I283:I285"/>
    <mergeCell ref="J283:J285"/>
    <mergeCell ref="K283:K285"/>
    <mergeCell ref="L283:L285"/>
    <mergeCell ref="K277:K279"/>
    <mergeCell ref="L277:L279"/>
    <mergeCell ref="M277:M279"/>
    <mergeCell ref="B283:B285"/>
    <mergeCell ref="E280:E282"/>
    <mergeCell ref="G280:G282"/>
    <mergeCell ref="H280:H282"/>
    <mergeCell ref="I280:I282"/>
    <mergeCell ref="J280:J282"/>
    <mergeCell ref="K280:K282"/>
    <mergeCell ref="B280:B282"/>
    <mergeCell ref="E277:E279"/>
    <mergeCell ref="G277:G279"/>
    <mergeCell ref="H277:H279"/>
    <mergeCell ref="I277:I279"/>
    <mergeCell ref="J277:J279"/>
    <mergeCell ref="B277:B279"/>
    <mergeCell ref="E274:E276"/>
    <mergeCell ref="G274:G276"/>
    <mergeCell ref="H274:H276"/>
    <mergeCell ref="I274:I276"/>
    <mergeCell ref="J274:J276"/>
    <mergeCell ref="K274:K276"/>
    <mergeCell ref="L274:L276"/>
    <mergeCell ref="M274:M276"/>
    <mergeCell ref="L268:L270"/>
    <mergeCell ref="M268:M270"/>
    <mergeCell ref="B274:B276"/>
    <mergeCell ref="E271:E273"/>
    <mergeCell ref="G271:G273"/>
    <mergeCell ref="H271:H273"/>
    <mergeCell ref="I271:I273"/>
    <mergeCell ref="J271:J273"/>
    <mergeCell ref="K271:K273"/>
    <mergeCell ref="L271:L273"/>
    <mergeCell ref="K265:K267"/>
    <mergeCell ref="L265:L267"/>
    <mergeCell ref="M265:M267"/>
    <mergeCell ref="B271:B273"/>
    <mergeCell ref="E268:E270"/>
    <mergeCell ref="G268:G270"/>
    <mergeCell ref="H268:H270"/>
    <mergeCell ref="I268:I270"/>
    <mergeCell ref="J268:J270"/>
    <mergeCell ref="K268:K270"/>
    <mergeCell ref="B268:B270"/>
    <mergeCell ref="E265:E267"/>
    <mergeCell ref="G265:G267"/>
    <mergeCell ref="H265:H267"/>
    <mergeCell ref="I265:I267"/>
    <mergeCell ref="J265:J267"/>
    <mergeCell ref="M259:M261"/>
    <mergeCell ref="B265:B267"/>
    <mergeCell ref="E262:E264"/>
    <mergeCell ref="G262:G264"/>
    <mergeCell ref="H262:H264"/>
    <mergeCell ref="I262:I264"/>
    <mergeCell ref="J262:J264"/>
    <mergeCell ref="K262:K264"/>
    <mergeCell ref="L262:L264"/>
    <mergeCell ref="M262:M264"/>
    <mergeCell ref="L256:L258"/>
    <mergeCell ref="M256:M258"/>
    <mergeCell ref="B262:B264"/>
    <mergeCell ref="E259:E261"/>
    <mergeCell ref="G259:G261"/>
    <mergeCell ref="H259:H261"/>
    <mergeCell ref="I259:I261"/>
    <mergeCell ref="J259:J261"/>
    <mergeCell ref="K259:K261"/>
    <mergeCell ref="L259:L261"/>
    <mergeCell ref="K253:K255"/>
    <mergeCell ref="L253:L255"/>
    <mergeCell ref="M253:M255"/>
    <mergeCell ref="B259:B261"/>
    <mergeCell ref="E256:E258"/>
    <mergeCell ref="G256:G258"/>
    <mergeCell ref="H256:H258"/>
    <mergeCell ref="I256:I258"/>
    <mergeCell ref="J256:J258"/>
    <mergeCell ref="K256:K258"/>
    <mergeCell ref="B256:B258"/>
    <mergeCell ref="E253:E255"/>
    <mergeCell ref="G253:G255"/>
    <mergeCell ref="H253:H255"/>
    <mergeCell ref="I253:I255"/>
    <mergeCell ref="J253:J255"/>
    <mergeCell ref="B253:B255"/>
    <mergeCell ref="E250:E252"/>
    <mergeCell ref="G250:G252"/>
    <mergeCell ref="H250:H252"/>
    <mergeCell ref="I250:I252"/>
    <mergeCell ref="J250:J252"/>
    <mergeCell ref="K250:K252"/>
    <mergeCell ref="L250:L252"/>
    <mergeCell ref="M250:M252"/>
    <mergeCell ref="L244:L246"/>
    <mergeCell ref="M244:M246"/>
    <mergeCell ref="B250:B252"/>
    <mergeCell ref="E247:E249"/>
    <mergeCell ref="G247:G249"/>
    <mergeCell ref="H247:H249"/>
    <mergeCell ref="I247:I249"/>
    <mergeCell ref="J247:J249"/>
    <mergeCell ref="K247:K249"/>
    <mergeCell ref="L247:L249"/>
    <mergeCell ref="K241:K243"/>
    <mergeCell ref="L241:L243"/>
    <mergeCell ref="M241:M243"/>
    <mergeCell ref="B247:B249"/>
    <mergeCell ref="E244:E246"/>
    <mergeCell ref="G244:G246"/>
    <mergeCell ref="H244:H246"/>
    <mergeCell ref="I244:I246"/>
    <mergeCell ref="J244:J246"/>
    <mergeCell ref="K244:K246"/>
    <mergeCell ref="B244:B246"/>
    <mergeCell ref="E241:E243"/>
    <mergeCell ref="G241:G243"/>
    <mergeCell ref="H241:H243"/>
    <mergeCell ref="I241:I243"/>
    <mergeCell ref="J241:J243"/>
    <mergeCell ref="M235:M237"/>
    <mergeCell ref="B241:B243"/>
    <mergeCell ref="E238:E240"/>
    <mergeCell ref="G238:G240"/>
    <mergeCell ref="H238:H240"/>
    <mergeCell ref="I238:I240"/>
    <mergeCell ref="J238:J240"/>
    <mergeCell ref="K238:K240"/>
    <mergeCell ref="L238:L240"/>
    <mergeCell ref="M238:M240"/>
    <mergeCell ref="L232:L234"/>
    <mergeCell ref="M232:M234"/>
    <mergeCell ref="B238:B240"/>
    <mergeCell ref="E235:E237"/>
    <mergeCell ref="G235:G237"/>
    <mergeCell ref="H235:H237"/>
    <mergeCell ref="I235:I237"/>
    <mergeCell ref="J235:J237"/>
    <mergeCell ref="K235:K237"/>
    <mergeCell ref="L235:L237"/>
    <mergeCell ref="K229:K231"/>
    <mergeCell ref="L229:L231"/>
    <mergeCell ref="M229:M231"/>
    <mergeCell ref="B235:B237"/>
    <mergeCell ref="E232:E234"/>
    <mergeCell ref="G232:G234"/>
    <mergeCell ref="H232:H234"/>
    <mergeCell ref="I232:I234"/>
    <mergeCell ref="J232:J234"/>
    <mergeCell ref="K232:K234"/>
    <mergeCell ref="B232:B234"/>
    <mergeCell ref="E229:E231"/>
    <mergeCell ref="G229:G231"/>
    <mergeCell ref="H229:H231"/>
    <mergeCell ref="I229:I231"/>
    <mergeCell ref="J229:J231"/>
    <mergeCell ref="B229:B231"/>
    <mergeCell ref="E226:E228"/>
    <mergeCell ref="G226:G228"/>
    <mergeCell ref="H226:H228"/>
    <mergeCell ref="I226:I228"/>
    <mergeCell ref="J226:J228"/>
    <mergeCell ref="K226:K228"/>
    <mergeCell ref="L226:L228"/>
    <mergeCell ref="M226:M228"/>
    <mergeCell ref="L220:L222"/>
    <mergeCell ref="M220:M222"/>
    <mergeCell ref="B226:B228"/>
    <mergeCell ref="E223:E225"/>
    <mergeCell ref="G223:G225"/>
    <mergeCell ref="H223:H225"/>
    <mergeCell ref="I223:I225"/>
    <mergeCell ref="J223:J225"/>
    <mergeCell ref="K223:K225"/>
    <mergeCell ref="L223:L225"/>
    <mergeCell ref="K217:K219"/>
    <mergeCell ref="L217:L219"/>
    <mergeCell ref="M217:M219"/>
    <mergeCell ref="B223:B225"/>
    <mergeCell ref="E220:E222"/>
    <mergeCell ref="G220:G222"/>
    <mergeCell ref="H220:H222"/>
    <mergeCell ref="I220:I222"/>
    <mergeCell ref="J220:J222"/>
    <mergeCell ref="K220:K222"/>
    <mergeCell ref="B220:B222"/>
    <mergeCell ref="E217:E219"/>
    <mergeCell ref="G217:G219"/>
    <mergeCell ref="H217:H219"/>
    <mergeCell ref="I217:I219"/>
    <mergeCell ref="J217:J219"/>
    <mergeCell ref="M211:M213"/>
    <mergeCell ref="B217:B219"/>
    <mergeCell ref="E214:E216"/>
    <mergeCell ref="G214:G216"/>
    <mergeCell ref="H214:H216"/>
    <mergeCell ref="I214:I216"/>
    <mergeCell ref="J214:J216"/>
    <mergeCell ref="K214:K216"/>
    <mergeCell ref="L214:L216"/>
    <mergeCell ref="M214:M216"/>
    <mergeCell ref="L208:L210"/>
    <mergeCell ref="M208:M210"/>
    <mergeCell ref="B214:B216"/>
    <mergeCell ref="E211:E213"/>
    <mergeCell ref="G211:G213"/>
    <mergeCell ref="H211:H213"/>
    <mergeCell ref="I211:I213"/>
    <mergeCell ref="J211:J213"/>
    <mergeCell ref="K211:K213"/>
    <mergeCell ref="L211:L213"/>
    <mergeCell ref="K205:K207"/>
    <mergeCell ref="L205:L207"/>
    <mergeCell ref="M205:M207"/>
    <mergeCell ref="B211:B213"/>
    <mergeCell ref="E208:E210"/>
    <mergeCell ref="G208:G210"/>
    <mergeCell ref="H208:H210"/>
    <mergeCell ref="I208:I210"/>
    <mergeCell ref="J208:J210"/>
    <mergeCell ref="K208:K210"/>
    <mergeCell ref="B208:B210"/>
    <mergeCell ref="E205:E207"/>
    <mergeCell ref="G205:G207"/>
    <mergeCell ref="H205:H207"/>
    <mergeCell ref="I205:I207"/>
    <mergeCell ref="J205:J207"/>
    <mergeCell ref="B205:B207"/>
    <mergeCell ref="E202:E204"/>
    <mergeCell ref="G202:G204"/>
    <mergeCell ref="H202:H204"/>
    <mergeCell ref="I202:I204"/>
    <mergeCell ref="J202:J204"/>
    <mergeCell ref="K202:K204"/>
    <mergeCell ref="L202:L204"/>
    <mergeCell ref="M202:M204"/>
    <mergeCell ref="L196:L198"/>
    <mergeCell ref="M196:M198"/>
    <mergeCell ref="B202:B204"/>
    <mergeCell ref="E199:E201"/>
    <mergeCell ref="G199:G201"/>
    <mergeCell ref="H199:H201"/>
    <mergeCell ref="I199:I201"/>
    <mergeCell ref="J199:J201"/>
    <mergeCell ref="K199:K201"/>
    <mergeCell ref="L199:L201"/>
    <mergeCell ref="K193:K195"/>
    <mergeCell ref="L193:L195"/>
    <mergeCell ref="M193:M195"/>
    <mergeCell ref="B199:B201"/>
    <mergeCell ref="E196:E198"/>
    <mergeCell ref="G196:G198"/>
    <mergeCell ref="H196:H198"/>
    <mergeCell ref="I196:I198"/>
    <mergeCell ref="J196:J198"/>
    <mergeCell ref="K196:K198"/>
    <mergeCell ref="B196:B198"/>
    <mergeCell ref="E193:E195"/>
    <mergeCell ref="G193:G195"/>
    <mergeCell ref="H193:H195"/>
    <mergeCell ref="I193:I195"/>
    <mergeCell ref="J193:J195"/>
    <mergeCell ref="M187:M189"/>
    <mergeCell ref="B193:B195"/>
    <mergeCell ref="E190:E192"/>
    <mergeCell ref="G190:G192"/>
    <mergeCell ref="H190:H192"/>
    <mergeCell ref="I190:I192"/>
    <mergeCell ref="J190:J192"/>
    <mergeCell ref="K190:K192"/>
    <mergeCell ref="L190:L192"/>
    <mergeCell ref="M190:M192"/>
    <mergeCell ref="L184:L186"/>
    <mergeCell ref="M184:M186"/>
    <mergeCell ref="B190:B192"/>
    <mergeCell ref="E187:E189"/>
    <mergeCell ref="G187:G189"/>
    <mergeCell ref="H187:H189"/>
    <mergeCell ref="I187:I189"/>
    <mergeCell ref="J187:J189"/>
    <mergeCell ref="K187:K189"/>
    <mergeCell ref="L187:L189"/>
    <mergeCell ref="K181:K183"/>
    <mergeCell ref="L181:L183"/>
    <mergeCell ref="M181:M183"/>
    <mergeCell ref="B187:B189"/>
    <mergeCell ref="E184:E186"/>
    <mergeCell ref="G184:G186"/>
    <mergeCell ref="H184:H186"/>
    <mergeCell ref="I184:I186"/>
    <mergeCell ref="J184:J186"/>
    <mergeCell ref="K184:K186"/>
    <mergeCell ref="B184:B186"/>
    <mergeCell ref="E181:E183"/>
    <mergeCell ref="G181:G183"/>
    <mergeCell ref="H181:H183"/>
    <mergeCell ref="I181:I183"/>
    <mergeCell ref="J181:J183"/>
    <mergeCell ref="B181:B183"/>
    <mergeCell ref="E178:E180"/>
    <mergeCell ref="G178:G180"/>
    <mergeCell ref="H178:H180"/>
    <mergeCell ref="I178:I180"/>
    <mergeCell ref="J178:J180"/>
    <mergeCell ref="K178:K180"/>
    <mergeCell ref="L178:L180"/>
    <mergeCell ref="M178:M180"/>
    <mergeCell ref="L172:L174"/>
    <mergeCell ref="M172:M174"/>
    <mergeCell ref="B178:B180"/>
    <mergeCell ref="E175:E177"/>
    <mergeCell ref="G175:G177"/>
    <mergeCell ref="H175:H177"/>
    <mergeCell ref="I175:I177"/>
    <mergeCell ref="J175:J177"/>
    <mergeCell ref="K175:K177"/>
    <mergeCell ref="L175:L177"/>
    <mergeCell ref="K169:K171"/>
    <mergeCell ref="L169:L171"/>
    <mergeCell ref="M169:M171"/>
    <mergeCell ref="B175:B177"/>
    <mergeCell ref="E172:E174"/>
    <mergeCell ref="G172:G174"/>
    <mergeCell ref="H172:H174"/>
    <mergeCell ref="I172:I174"/>
    <mergeCell ref="J172:J174"/>
    <mergeCell ref="K172:K174"/>
    <mergeCell ref="B172:B174"/>
    <mergeCell ref="E169:E171"/>
    <mergeCell ref="G169:G171"/>
    <mergeCell ref="H169:H171"/>
    <mergeCell ref="I169:I171"/>
    <mergeCell ref="J169:J171"/>
    <mergeCell ref="M163:M165"/>
    <mergeCell ref="B169:B171"/>
    <mergeCell ref="E166:E168"/>
    <mergeCell ref="G166:G168"/>
    <mergeCell ref="H166:H168"/>
    <mergeCell ref="I166:I168"/>
    <mergeCell ref="J166:J168"/>
    <mergeCell ref="K166:K168"/>
    <mergeCell ref="L166:L168"/>
    <mergeCell ref="M166:M168"/>
    <mergeCell ref="L160:L162"/>
    <mergeCell ref="M160:M162"/>
    <mergeCell ref="B166:B168"/>
    <mergeCell ref="E163:E165"/>
    <mergeCell ref="G163:G165"/>
    <mergeCell ref="H163:H165"/>
    <mergeCell ref="I163:I165"/>
    <mergeCell ref="J163:J165"/>
    <mergeCell ref="K163:K165"/>
    <mergeCell ref="L163:L165"/>
    <mergeCell ref="K157:K159"/>
    <mergeCell ref="L157:L159"/>
    <mergeCell ref="M157:M159"/>
    <mergeCell ref="B163:B165"/>
    <mergeCell ref="E160:E162"/>
    <mergeCell ref="G160:G162"/>
    <mergeCell ref="H160:H162"/>
    <mergeCell ref="I160:I162"/>
    <mergeCell ref="J160:J162"/>
    <mergeCell ref="K160:K162"/>
    <mergeCell ref="B160:B162"/>
    <mergeCell ref="E157:E159"/>
    <mergeCell ref="G157:G159"/>
    <mergeCell ref="H157:H159"/>
    <mergeCell ref="I157:I159"/>
    <mergeCell ref="J157:J159"/>
    <mergeCell ref="B157:B159"/>
    <mergeCell ref="E154:E156"/>
    <mergeCell ref="G154:G156"/>
    <mergeCell ref="H154:H156"/>
    <mergeCell ref="I154:I156"/>
    <mergeCell ref="J154:J156"/>
    <mergeCell ref="K154:K156"/>
    <mergeCell ref="L154:L156"/>
    <mergeCell ref="M154:M156"/>
    <mergeCell ref="L148:L150"/>
    <mergeCell ref="M148:M150"/>
    <mergeCell ref="B154:B156"/>
    <mergeCell ref="E151:E153"/>
    <mergeCell ref="G151:G153"/>
    <mergeCell ref="H151:H153"/>
    <mergeCell ref="I151:I153"/>
    <mergeCell ref="J151:J153"/>
    <mergeCell ref="K151:K153"/>
    <mergeCell ref="L151:L153"/>
    <mergeCell ref="K145:K147"/>
    <mergeCell ref="L145:L147"/>
    <mergeCell ref="M145:M147"/>
    <mergeCell ref="B151:B153"/>
    <mergeCell ref="E148:E150"/>
    <mergeCell ref="G148:G150"/>
    <mergeCell ref="H148:H150"/>
    <mergeCell ref="I148:I150"/>
    <mergeCell ref="J148:J150"/>
    <mergeCell ref="K148:K150"/>
    <mergeCell ref="B148:B150"/>
    <mergeCell ref="E145:E147"/>
    <mergeCell ref="G145:G147"/>
    <mergeCell ref="H145:H147"/>
    <mergeCell ref="I145:I147"/>
    <mergeCell ref="J145:J147"/>
    <mergeCell ref="M139:M141"/>
    <mergeCell ref="B145:B147"/>
    <mergeCell ref="E142:E144"/>
    <mergeCell ref="G142:G144"/>
    <mergeCell ref="H142:H144"/>
    <mergeCell ref="I142:I144"/>
    <mergeCell ref="J142:J144"/>
    <mergeCell ref="K142:K144"/>
    <mergeCell ref="L142:L144"/>
    <mergeCell ref="M142:M144"/>
    <mergeCell ref="L136:L138"/>
    <mergeCell ref="M136:M138"/>
    <mergeCell ref="B142:B144"/>
    <mergeCell ref="E139:E141"/>
    <mergeCell ref="G139:G141"/>
    <mergeCell ref="H139:H141"/>
    <mergeCell ref="I139:I141"/>
    <mergeCell ref="J139:J141"/>
    <mergeCell ref="K139:K141"/>
    <mergeCell ref="L139:L141"/>
    <mergeCell ref="K133:K135"/>
    <mergeCell ref="L133:L135"/>
    <mergeCell ref="M133:M135"/>
    <mergeCell ref="B139:B141"/>
    <mergeCell ref="E136:E138"/>
    <mergeCell ref="G136:G138"/>
    <mergeCell ref="H136:H138"/>
    <mergeCell ref="I136:I138"/>
    <mergeCell ref="J136:J138"/>
    <mergeCell ref="K136:K138"/>
    <mergeCell ref="B136:B138"/>
    <mergeCell ref="E133:E135"/>
    <mergeCell ref="G133:G135"/>
    <mergeCell ref="H133:H135"/>
    <mergeCell ref="I133:I135"/>
    <mergeCell ref="J133:J135"/>
    <mergeCell ref="B133:B135"/>
    <mergeCell ref="E130:E132"/>
    <mergeCell ref="G130:G132"/>
    <mergeCell ref="H130:H132"/>
    <mergeCell ref="I130:I132"/>
    <mergeCell ref="J130:J132"/>
    <mergeCell ref="K130:K132"/>
    <mergeCell ref="L130:L132"/>
    <mergeCell ref="M130:M132"/>
    <mergeCell ref="L124:L126"/>
    <mergeCell ref="M124:M126"/>
    <mergeCell ref="B130:B132"/>
    <mergeCell ref="E127:E129"/>
    <mergeCell ref="G127:G129"/>
    <mergeCell ref="H127:H129"/>
    <mergeCell ref="I127:I129"/>
    <mergeCell ref="J127:J129"/>
    <mergeCell ref="K127:K129"/>
    <mergeCell ref="L127:L129"/>
    <mergeCell ref="K121:K123"/>
    <mergeCell ref="L121:L123"/>
    <mergeCell ref="M121:M123"/>
    <mergeCell ref="B127:B129"/>
    <mergeCell ref="E124:E126"/>
    <mergeCell ref="G124:G126"/>
    <mergeCell ref="H124:H126"/>
    <mergeCell ref="I124:I126"/>
    <mergeCell ref="J124:J126"/>
    <mergeCell ref="K124:K126"/>
    <mergeCell ref="B124:B126"/>
    <mergeCell ref="E121:E123"/>
    <mergeCell ref="G121:G123"/>
    <mergeCell ref="H121:H123"/>
    <mergeCell ref="I121:I123"/>
    <mergeCell ref="J121:J123"/>
    <mergeCell ref="M115:M117"/>
    <mergeCell ref="B121:B123"/>
    <mergeCell ref="E118:E120"/>
    <mergeCell ref="G118:G120"/>
    <mergeCell ref="H118:H120"/>
    <mergeCell ref="I118:I120"/>
    <mergeCell ref="J118:J120"/>
    <mergeCell ref="K118:K120"/>
    <mergeCell ref="L118:L120"/>
    <mergeCell ref="M118:M120"/>
    <mergeCell ref="L112:L114"/>
    <mergeCell ref="M112:M114"/>
    <mergeCell ref="B118:B120"/>
    <mergeCell ref="E115:E117"/>
    <mergeCell ref="G115:G117"/>
    <mergeCell ref="H115:H117"/>
    <mergeCell ref="I115:I117"/>
    <mergeCell ref="J115:J117"/>
    <mergeCell ref="K115:K117"/>
    <mergeCell ref="L115:L117"/>
    <mergeCell ref="K109:K111"/>
    <mergeCell ref="L109:L111"/>
    <mergeCell ref="M109:M111"/>
    <mergeCell ref="B115:B117"/>
    <mergeCell ref="E112:E114"/>
    <mergeCell ref="G112:G114"/>
    <mergeCell ref="H112:H114"/>
    <mergeCell ref="I112:I114"/>
    <mergeCell ref="J112:J114"/>
    <mergeCell ref="K112:K114"/>
    <mergeCell ref="B112:B114"/>
    <mergeCell ref="E109:E111"/>
    <mergeCell ref="G109:G111"/>
    <mergeCell ref="H109:H111"/>
    <mergeCell ref="I109:I111"/>
    <mergeCell ref="J109:J111"/>
    <mergeCell ref="B109:B111"/>
    <mergeCell ref="E106:E108"/>
    <mergeCell ref="G106:G108"/>
    <mergeCell ref="H106:H108"/>
    <mergeCell ref="I106:I108"/>
    <mergeCell ref="J106:J108"/>
    <mergeCell ref="K106:K108"/>
    <mergeCell ref="L106:L108"/>
    <mergeCell ref="M106:M108"/>
    <mergeCell ref="L100:L102"/>
    <mergeCell ref="M100:M102"/>
    <mergeCell ref="B106:B108"/>
    <mergeCell ref="E103:E105"/>
    <mergeCell ref="G103:G105"/>
    <mergeCell ref="H103:H105"/>
    <mergeCell ref="I103:I105"/>
    <mergeCell ref="J103:J105"/>
    <mergeCell ref="K103:K105"/>
    <mergeCell ref="L103:L105"/>
    <mergeCell ref="K97:K99"/>
    <mergeCell ref="L97:L99"/>
    <mergeCell ref="M97:M99"/>
    <mergeCell ref="B103:B105"/>
    <mergeCell ref="E100:E102"/>
    <mergeCell ref="G100:G102"/>
    <mergeCell ref="H100:H102"/>
    <mergeCell ref="I100:I102"/>
    <mergeCell ref="J100:J102"/>
    <mergeCell ref="K100:K102"/>
    <mergeCell ref="B100:B102"/>
    <mergeCell ref="E97:E99"/>
    <mergeCell ref="G97:G99"/>
    <mergeCell ref="H97:H99"/>
    <mergeCell ref="I97:I99"/>
    <mergeCell ref="J97:J99"/>
    <mergeCell ref="M91:M93"/>
    <mergeCell ref="B97:B99"/>
    <mergeCell ref="E94:E96"/>
    <mergeCell ref="G94:G96"/>
    <mergeCell ref="H94:H96"/>
    <mergeCell ref="I94:I96"/>
    <mergeCell ref="J94:J96"/>
    <mergeCell ref="K94:K96"/>
    <mergeCell ref="L94:L96"/>
    <mergeCell ref="M94:M96"/>
    <mergeCell ref="L88:L90"/>
    <mergeCell ref="M88:M90"/>
    <mergeCell ref="B94:B96"/>
    <mergeCell ref="E91:E93"/>
    <mergeCell ref="G91:G93"/>
    <mergeCell ref="H91:H93"/>
    <mergeCell ref="I91:I93"/>
    <mergeCell ref="J91:J93"/>
    <mergeCell ref="K91:K93"/>
    <mergeCell ref="L91:L93"/>
    <mergeCell ref="K85:K87"/>
    <mergeCell ref="L85:L87"/>
    <mergeCell ref="M85:M87"/>
    <mergeCell ref="B91:B93"/>
    <mergeCell ref="E88:E90"/>
    <mergeCell ref="G88:G90"/>
    <mergeCell ref="H88:H90"/>
    <mergeCell ref="I88:I90"/>
    <mergeCell ref="J88:J90"/>
    <mergeCell ref="K88:K90"/>
    <mergeCell ref="B88:B90"/>
    <mergeCell ref="E85:E87"/>
    <mergeCell ref="G85:G87"/>
    <mergeCell ref="H85:H87"/>
    <mergeCell ref="I85:I87"/>
    <mergeCell ref="J85:J87"/>
    <mergeCell ref="B85:B87"/>
    <mergeCell ref="E82:E84"/>
    <mergeCell ref="G82:G84"/>
    <mergeCell ref="H82:H84"/>
    <mergeCell ref="I82:I84"/>
    <mergeCell ref="J82:J84"/>
    <mergeCell ref="K82:K84"/>
    <mergeCell ref="L82:L84"/>
    <mergeCell ref="M82:M84"/>
    <mergeCell ref="L76:L78"/>
    <mergeCell ref="M76:M78"/>
    <mergeCell ref="B82:B84"/>
    <mergeCell ref="E79:E81"/>
    <mergeCell ref="G79:G81"/>
    <mergeCell ref="H79:H81"/>
    <mergeCell ref="I79:I81"/>
    <mergeCell ref="J79:J81"/>
    <mergeCell ref="K79:K81"/>
    <mergeCell ref="L79:L81"/>
    <mergeCell ref="K73:K75"/>
    <mergeCell ref="L73:L75"/>
    <mergeCell ref="M73:M75"/>
    <mergeCell ref="B79:B81"/>
    <mergeCell ref="E76:E78"/>
    <mergeCell ref="G76:G78"/>
    <mergeCell ref="H76:H78"/>
    <mergeCell ref="I76:I78"/>
    <mergeCell ref="J76:J78"/>
    <mergeCell ref="K76:K78"/>
    <mergeCell ref="B76:B78"/>
    <mergeCell ref="E73:E75"/>
    <mergeCell ref="G73:G75"/>
    <mergeCell ref="H73:H75"/>
    <mergeCell ref="I73:I75"/>
    <mergeCell ref="J73:J75"/>
    <mergeCell ref="M67:M69"/>
    <mergeCell ref="B73:B75"/>
    <mergeCell ref="E70:E72"/>
    <mergeCell ref="G70:G72"/>
    <mergeCell ref="H70:H72"/>
    <mergeCell ref="I70:I72"/>
    <mergeCell ref="J70:J72"/>
    <mergeCell ref="K70:K72"/>
    <mergeCell ref="L70:L72"/>
    <mergeCell ref="M70:M72"/>
    <mergeCell ref="L64:L66"/>
    <mergeCell ref="M64:M66"/>
    <mergeCell ref="B70:B72"/>
    <mergeCell ref="E67:E69"/>
    <mergeCell ref="G67:G69"/>
    <mergeCell ref="H67:H69"/>
    <mergeCell ref="I67:I69"/>
    <mergeCell ref="J67:J69"/>
    <mergeCell ref="K67:K69"/>
    <mergeCell ref="L67:L69"/>
    <mergeCell ref="K61:K63"/>
    <mergeCell ref="L61:L63"/>
    <mergeCell ref="M61:M63"/>
    <mergeCell ref="B67:B69"/>
    <mergeCell ref="E64:E66"/>
    <mergeCell ref="G64:G66"/>
    <mergeCell ref="H64:H66"/>
    <mergeCell ref="I64:I66"/>
    <mergeCell ref="J64:J66"/>
    <mergeCell ref="K64:K66"/>
    <mergeCell ref="B64:B66"/>
    <mergeCell ref="E61:E63"/>
    <mergeCell ref="G61:G63"/>
    <mergeCell ref="H61:H63"/>
    <mergeCell ref="I61:I63"/>
    <mergeCell ref="J61:J63"/>
    <mergeCell ref="B61:B63"/>
    <mergeCell ref="E58:E60"/>
    <mergeCell ref="G58:G60"/>
    <mergeCell ref="H58:H60"/>
    <mergeCell ref="I58:I60"/>
    <mergeCell ref="J58:J60"/>
    <mergeCell ref="K58:K60"/>
    <mergeCell ref="L58:L60"/>
    <mergeCell ref="M58:M60"/>
    <mergeCell ref="L52:L54"/>
    <mergeCell ref="M52:M54"/>
    <mergeCell ref="B58:B60"/>
    <mergeCell ref="E55:E57"/>
    <mergeCell ref="G55:G57"/>
    <mergeCell ref="H55:H57"/>
    <mergeCell ref="I55:I57"/>
    <mergeCell ref="J55:J57"/>
    <mergeCell ref="K55:K57"/>
    <mergeCell ref="L55:L57"/>
    <mergeCell ref="K49:K51"/>
    <mergeCell ref="L49:L51"/>
    <mergeCell ref="M49:M51"/>
    <mergeCell ref="B55:B57"/>
    <mergeCell ref="E52:E54"/>
    <mergeCell ref="G52:G54"/>
    <mergeCell ref="H52:H54"/>
    <mergeCell ref="I52:I54"/>
    <mergeCell ref="J52:J54"/>
    <mergeCell ref="K52:K54"/>
    <mergeCell ref="B52:B54"/>
    <mergeCell ref="E49:E51"/>
    <mergeCell ref="G49:G51"/>
    <mergeCell ref="H49:H51"/>
    <mergeCell ref="I49:I51"/>
    <mergeCell ref="J49:J51"/>
    <mergeCell ref="M43:M45"/>
    <mergeCell ref="B49:B51"/>
    <mergeCell ref="E46:E48"/>
    <mergeCell ref="G46:G48"/>
    <mergeCell ref="H46:H48"/>
    <mergeCell ref="I46:I48"/>
    <mergeCell ref="J46:J48"/>
    <mergeCell ref="K46:K48"/>
    <mergeCell ref="L46:L48"/>
    <mergeCell ref="M46:M48"/>
    <mergeCell ref="M55:M57"/>
    <mergeCell ref="L40:L42"/>
    <mergeCell ref="M40:M42"/>
    <mergeCell ref="B46:B48"/>
    <mergeCell ref="E43:E45"/>
    <mergeCell ref="G43:G45"/>
    <mergeCell ref="H43:H45"/>
    <mergeCell ref="I43:I45"/>
    <mergeCell ref="J43:J45"/>
    <mergeCell ref="K43:K45"/>
    <mergeCell ref="L43:L45"/>
    <mergeCell ref="K37:K39"/>
    <mergeCell ref="L37:L39"/>
    <mergeCell ref="M37:M39"/>
    <mergeCell ref="B43:B45"/>
    <mergeCell ref="E40:E42"/>
    <mergeCell ref="G40:G42"/>
    <mergeCell ref="H40:H42"/>
    <mergeCell ref="I40:I42"/>
    <mergeCell ref="J40:J42"/>
    <mergeCell ref="K40:K42"/>
    <mergeCell ref="B40:B42"/>
    <mergeCell ref="E37:E39"/>
    <mergeCell ref="G37:G39"/>
    <mergeCell ref="H37:H39"/>
    <mergeCell ref="I37:I39"/>
    <mergeCell ref="J37:J39"/>
    <mergeCell ref="M31:M33"/>
    <mergeCell ref="B37:B39"/>
    <mergeCell ref="E34:E36"/>
    <mergeCell ref="G34:G36"/>
    <mergeCell ref="H34:H36"/>
    <mergeCell ref="I34:I36"/>
    <mergeCell ref="J34:J36"/>
    <mergeCell ref="K34:K36"/>
    <mergeCell ref="L34:L36"/>
    <mergeCell ref="M34:M36"/>
    <mergeCell ref="L28:L30"/>
    <mergeCell ref="M28:M30"/>
    <mergeCell ref="B34:B36"/>
    <mergeCell ref="E31:E33"/>
    <mergeCell ref="G31:G33"/>
    <mergeCell ref="H31:H33"/>
    <mergeCell ref="I31:I33"/>
    <mergeCell ref="J31:J33"/>
    <mergeCell ref="K31:K33"/>
    <mergeCell ref="L31:L33"/>
    <mergeCell ref="K25:K27"/>
    <mergeCell ref="L25:L27"/>
    <mergeCell ref="M25:M27"/>
    <mergeCell ref="B31:B33"/>
    <mergeCell ref="E28:E30"/>
    <mergeCell ref="G28:G30"/>
    <mergeCell ref="H28:H30"/>
    <mergeCell ref="I28:I30"/>
    <mergeCell ref="J28:J30"/>
    <mergeCell ref="K28:K30"/>
    <mergeCell ref="B28:B30"/>
    <mergeCell ref="E25:E27"/>
    <mergeCell ref="G25:G27"/>
    <mergeCell ref="H25:H27"/>
    <mergeCell ref="I25:I27"/>
    <mergeCell ref="J25:J27"/>
    <mergeCell ref="M19:M21"/>
    <mergeCell ref="B25:B27"/>
    <mergeCell ref="E22:E24"/>
    <mergeCell ref="G22:G24"/>
    <mergeCell ref="H22:H24"/>
    <mergeCell ref="I22:I24"/>
    <mergeCell ref="J22:J24"/>
    <mergeCell ref="K22:K24"/>
    <mergeCell ref="L22:L24"/>
    <mergeCell ref="M22:M24"/>
    <mergeCell ref="B22:B24"/>
    <mergeCell ref="E19:E21"/>
    <mergeCell ref="G19:G21"/>
    <mergeCell ref="H19:H21"/>
    <mergeCell ref="I19:I21"/>
    <mergeCell ref="J19:J21"/>
    <mergeCell ref="K19:K21"/>
    <mergeCell ref="L19:L21"/>
    <mergeCell ref="K16:K18"/>
    <mergeCell ref="L16:L18"/>
    <mergeCell ref="M16:M18"/>
    <mergeCell ref="B19:B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O1:O3"/>
    <mergeCell ref="N4:N6"/>
    <mergeCell ref="N7:N9"/>
    <mergeCell ref="P1:P3"/>
    <mergeCell ref="O4:O6"/>
    <mergeCell ref="P4:P6"/>
    <mergeCell ref="O7:O9"/>
    <mergeCell ref="P7:P9"/>
    <mergeCell ref="O10:O12"/>
    <mergeCell ref="P10:P12"/>
    <mergeCell ref="O13:O15"/>
    <mergeCell ref="P13:P15"/>
    <mergeCell ref="O16:O18"/>
    <mergeCell ref="P16:P18"/>
    <mergeCell ref="O19:O21"/>
    <mergeCell ref="P19:P21"/>
    <mergeCell ref="O22:O24"/>
    <mergeCell ref="P22:P24"/>
    <mergeCell ref="N10:N12"/>
    <mergeCell ref="N13:N15"/>
    <mergeCell ref="N16:N18"/>
    <mergeCell ref="N19:N21"/>
    <mergeCell ref="N22:N24"/>
    <mergeCell ref="O25:O27"/>
    <mergeCell ref="P25:P27"/>
    <mergeCell ref="O28:O30"/>
    <mergeCell ref="P28:P30"/>
    <mergeCell ref="O31:O33"/>
    <mergeCell ref="P31:P33"/>
    <mergeCell ref="O34:O36"/>
    <mergeCell ref="P34:P36"/>
    <mergeCell ref="O37:O39"/>
    <mergeCell ref="P37:P39"/>
    <mergeCell ref="O40:O42"/>
    <mergeCell ref="P40:P42"/>
    <mergeCell ref="O43:O45"/>
    <mergeCell ref="P43:P45"/>
    <mergeCell ref="O46:O48"/>
    <mergeCell ref="P46:P48"/>
    <mergeCell ref="O49:O51"/>
    <mergeCell ref="P49:P51"/>
    <mergeCell ref="O52:O54"/>
    <mergeCell ref="P52:P54"/>
    <mergeCell ref="O55:O57"/>
    <mergeCell ref="P55:P57"/>
    <mergeCell ref="O58:O60"/>
    <mergeCell ref="P58:P60"/>
    <mergeCell ref="O61:O63"/>
    <mergeCell ref="P61:P63"/>
    <mergeCell ref="O64:O66"/>
    <mergeCell ref="P64:P66"/>
    <mergeCell ref="O67:O69"/>
    <mergeCell ref="P67:P69"/>
    <mergeCell ref="O70:O72"/>
    <mergeCell ref="P70:P72"/>
    <mergeCell ref="O73:O75"/>
    <mergeCell ref="P73:P75"/>
    <mergeCell ref="O76:O78"/>
    <mergeCell ref="P76:P78"/>
    <mergeCell ref="O79:O81"/>
    <mergeCell ref="P79:P81"/>
    <mergeCell ref="O82:O84"/>
    <mergeCell ref="P82:P84"/>
    <mergeCell ref="O85:O87"/>
    <mergeCell ref="P85:P87"/>
    <mergeCell ref="O88:O90"/>
    <mergeCell ref="P88:P90"/>
    <mergeCell ref="O91:O93"/>
    <mergeCell ref="P91:P93"/>
    <mergeCell ref="O94:O96"/>
    <mergeCell ref="P94:P96"/>
    <mergeCell ref="O97:O99"/>
    <mergeCell ref="P97:P99"/>
    <mergeCell ref="O100:O102"/>
    <mergeCell ref="P100:P102"/>
    <mergeCell ref="O103:O105"/>
    <mergeCell ref="P103:P105"/>
    <mergeCell ref="O106:O108"/>
    <mergeCell ref="P106:P108"/>
    <mergeCell ref="O109:O111"/>
    <mergeCell ref="P109:P111"/>
    <mergeCell ref="O112:O114"/>
    <mergeCell ref="P112:P114"/>
    <mergeCell ref="O115:O117"/>
    <mergeCell ref="P115:P117"/>
    <mergeCell ref="O118:O120"/>
    <mergeCell ref="P118:P120"/>
    <mergeCell ref="O121:O123"/>
    <mergeCell ref="P121:P123"/>
    <mergeCell ref="O124:O126"/>
    <mergeCell ref="P124:P126"/>
    <mergeCell ref="O127:O129"/>
    <mergeCell ref="P127:P129"/>
    <mergeCell ref="O130:O132"/>
    <mergeCell ref="P130:P132"/>
    <mergeCell ref="O187:O189"/>
    <mergeCell ref="P187:P189"/>
    <mergeCell ref="O190:O192"/>
    <mergeCell ref="P190:P192"/>
    <mergeCell ref="O193:O195"/>
    <mergeCell ref="O133:O135"/>
    <mergeCell ref="P133:P135"/>
    <mergeCell ref="O136:O138"/>
    <mergeCell ref="P136:P138"/>
    <mergeCell ref="O139:O141"/>
    <mergeCell ref="P139:P141"/>
    <mergeCell ref="O142:O144"/>
    <mergeCell ref="P142:P144"/>
    <mergeCell ref="O145:O147"/>
    <mergeCell ref="P145:P147"/>
    <mergeCell ref="O148:O150"/>
    <mergeCell ref="P148:P150"/>
    <mergeCell ref="O151:O153"/>
    <mergeCell ref="P151:P153"/>
    <mergeCell ref="O154:O156"/>
    <mergeCell ref="P154:P156"/>
    <mergeCell ref="O157:O159"/>
    <mergeCell ref="P157:P159"/>
    <mergeCell ref="O160:O162"/>
    <mergeCell ref="P160:P162"/>
    <mergeCell ref="O163:O165"/>
    <mergeCell ref="P163:P165"/>
    <mergeCell ref="O166:O168"/>
    <mergeCell ref="P166:P168"/>
    <mergeCell ref="O169:O171"/>
    <mergeCell ref="P169:P171"/>
    <mergeCell ref="O172:O174"/>
    <mergeCell ref="P172:P174"/>
    <mergeCell ref="O175:O177"/>
    <mergeCell ref="P175:P177"/>
    <mergeCell ref="O178:O180"/>
    <mergeCell ref="P178:P180"/>
    <mergeCell ref="O181:O183"/>
    <mergeCell ref="P181:P183"/>
    <mergeCell ref="O184:O186"/>
    <mergeCell ref="P184:P186"/>
    <mergeCell ref="P193:P195"/>
    <mergeCell ref="O196:O198"/>
    <mergeCell ref="P196:P198"/>
    <mergeCell ref="O199:O201"/>
    <mergeCell ref="P199:P201"/>
    <mergeCell ref="O202:O204"/>
    <mergeCell ref="P202:P204"/>
    <mergeCell ref="O205:O207"/>
    <mergeCell ref="P205:P207"/>
    <mergeCell ref="O208:O210"/>
    <mergeCell ref="P208:P210"/>
    <mergeCell ref="O211:O213"/>
    <mergeCell ref="P211:P213"/>
    <mergeCell ref="P226:P228"/>
    <mergeCell ref="O229:O231"/>
    <mergeCell ref="P229:P231"/>
    <mergeCell ref="O232:O234"/>
    <mergeCell ref="P232:P234"/>
    <mergeCell ref="O214:O216"/>
    <mergeCell ref="P214:P216"/>
    <mergeCell ref="O217:O219"/>
    <mergeCell ref="P217:P219"/>
    <mergeCell ref="O220:O222"/>
    <mergeCell ref="P220:P222"/>
    <mergeCell ref="O223:O225"/>
    <mergeCell ref="P223:P225"/>
    <mergeCell ref="O226:O228"/>
    <mergeCell ref="O235:O237"/>
    <mergeCell ref="P235:P237"/>
    <mergeCell ref="O238:O240"/>
    <mergeCell ref="P238:P240"/>
    <mergeCell ref="P247:P249"/>
    <mergeCell ref="O250:O252"/>
    <mergeCell ref="P250:P252"/>
    <mergeCell ref="O253:O255"/>
    <mergeCell ref="P253:P255"/>
    <mergeCell ref="O256:O258"/>
    <mergeCell ref="P256:P258"/>
    <mergeCell ref="O259:O261"/>
    <mergeCell ref="P259:P261"/>
    <mergeCell ref="O241:O243"/>
    <mergeCell ref="P241:P243"/>
    <mergeCell ref="O244:O246"/>
    <mergeCell ref="P244:P246"/>
    <mergeCell ref="O247:O249"/>
    <mergeCell ref="O262:O264"/>
    <mergeCell ref="P262:P264"/>
    <mergeCell ref="O265:O267"/>
    <mergeCell ref="P265:P267"/>
    <mergeCell ref="P280:P282"/>
    <mergeCell ref="O283:O285"/>
    <mergeCell ref="P283:P285"/>
    <mergeCell ref="O286:O288"/>
    <mergeCell ref="P286:P288"/>
    <mergeCell ref="O268:O270"/>
    <mergeCell ref="P268:P270"/>
    <mergeCell ref="O271:O273"/>
    <mergeCell ref="P271:P273"/>
    <mergeCell ref="O274:O276"/>
    <mergeCell ref="P274:P276"/>
    <mergeCell ref="O277:O279"/>
    <mergeCell ref="P277:P279"/>
    <mergeCell ref="O280:O282"/>
    <mergeCell ref="O289:O291"/>
    <mergeCell ref="P289:P291"/>
    <mergeCell ref="O292:O294"/>
    <mergeCell ref="P292:P294"/>
    <mergeCell ref="P301:P303"/>
    <mergeCell ref="O304:O306"/>
    <mergeCell ref="P304:P306"/>
    <mergeCell ref="O307:O309"/>
    <mergeCell ref="P307:P309"/>
    <mergeCell ref="O310:O312"/>
    <mergeCell ref="P310:P312"/>
    <mergeCell ref="O313:O315"/>
    <mergeCell ref="P313:P315"/>
    <mergeCell ref="O295:O297"/>
    <mergeCell ref="P295:P297"/>
    <mergeCell ref="O298:O300"/>
    <mergeCell ref="P298:P300"/>
    <mergeCell ref="O301:O303"/>
    <mergeCell ref="O316:O318"/>
    <mergeCell ref="P316:P318"/>
    <mergeCell ref="O319:O321"/>
    <mergeCell ref="P319:P321"/>
    <mergeCell ref="P334:P336"/>
    <mergeCell ref="O337:O339"/>
    <mergeCell ref="P337:P339"/>
    <mergeCell ref="O340:O342"/>
    <mergeCell ref="P340:P342"/>
    <mergeCell ref="O322:O324"/>
    <mergeCell ref="P322:P324"/>
    <mergeCell ref="O325:O327"/>
    <mergeCell ref="P325:P327"/>
    <mergeCell ref="O328:O330"/>
    <mergeCell ref="P328:P330"/>
    <mergeCell ref="O331:O333"/>
    <mergeCell ref="P331:P333"/>
    <mergeCell ref="O334:O336"/>
    <mergeCell ref="O343:O345"/>
    <mergeCell ref="P343:P345"/>
    <mergeCell ref="O346:O348"/>
    <mergeCell ref="P346:P348"/>
    <mergeCell ref="P355:P357"/>
    <mergeCell ref="O358:O360"/>
    <mergeCell ref="P358:P360"/>
    <mergeCell ref="O361:O363"/>
    <mergeCell ref="P361:P363"/>
    <mergeCell ref="O364:O366"/>
    <mergeCell ref="P364:P366"/>
    <mergeCell ref="O367:O369"/>
    <mergeCell ref="P367:P369"/>
    <mergeCell ref="O349:O351"/>
    <mergeCell ref="P349:P351"/>
    <mergeCell ref="O352:O354"/>
    <mergeCell ref="P352:P354"/>
    <mergeCell ref="O355:O357"/>
    <mergeCell ref="O370:O372"/>
    <mergeCell ref="P370:P372"/>
    <mergeCell ref="O373:O375"/>
    <mergeCell ref="P373:P375"/>
    <mergeCell ref="P388:P390"/>
    <mergeCell ref="O391:O393"/>
    <mergeCell ref="P391:P393"/>
    <mergeCell ref="O394:O396"/>
    <mergeCell ref="P394:P396"/>
    <mergeCell ref="O376:O378"/>
    <mergeCell ref="P376:P378"/>
    <mergeCell ref="O379:O381"/>
    <mergeCell ref="P379:P381"/>
    <mergeCell ref="O382:O384"/>
    <mergeCell ref="P382:P384"/>
    <mergeCell ref="O385:O387"/>
    <mergeCell ref="P385:P387"/>
    <mergeCell ref="O388:O390"/>
    <mergeCell ref="O397:O399"/>
    <mergeCell ref="P397:P399"/>
    <mergeCell ref="O400:O402"/>
    <mergeCell ref="P400:P402"/>
    <mergeCell ref="P427:P429"/>
    <mergeCell ref="O403:O405"/>
    <mergeCell ref="P403:P405"/>
    <mergeCell ref="O406:O408"/>
    <mergeCell ref="P406:P408"/>
    <mergeCell ref="O409:O411"/>
    <mergeCell ref="P409:P411"/>
    <mergeCell ref="O412:O414"/>
    <mergeCell ref="P412:P414"/>
    <mergeCell ref="O415:O417"/>
    <mergeCell ref="P415:P417"/>
    <mergeCell ref="O418:O420"/>
    <mergeCell ref="P418:P420"/>
    <mergeCell ref="O421:O423"/>
    <mergeCell ref="P421:P423"/>
    <mergeCell ref="O424:O426"/>
    <mergeCell ref="P424:P426"/>
  </mergeCells>
  <conditionalFormatting sqref="F6">
    <cfRule type="notContainsBlanks" dxfId="22" priority="41" stopIfTrue="1">
      <formula>LEN(TRIM(F6))&gt;0</formula>
    </cfRule>
  </conditionalFormatting>
  <conditionalFormatting sqref="D6">
    <cfRule type="notContainsBlanks" dxfId="21" priority="40" stopIfTrue="1">
      <formula>LEN(TRIM(D6))&gt;0</formula>
    </cfRule>
  </conditionalFormatting>
  <conditionalFormatting sqref="D5">
    <cfRule type="notContainsBlanks" dxfId="20" priority="39" stopIfTrue="1">
      <formula>LEN(TRIM(D5))&gt;0</formula>
    </cfRule>
  </conditionalFormatting>
  <conditionalFormatting sqref="C6">
    <cfRule type="notContainsBlanks" dxfId="19" priority="38" stopIfTrue="1">
      <formula>LEN(TRIM(C6))&gt;0</formula>
    </cfRule>
  </conditionalFormatting>
  <conditionalFormatting sqref="B4:B6 E7:E429 G7:L429 M8:M426 O7:P426">
    <cfRule type="notContainsBlanks" dxfId="18" priority="49" stopIfTrue="1">
      <formula>LEN(TRIM(B4))&gt;0</formula>
    </cfRule>
  </conditionalFormatting>
  <conditionalFormatting sqref="D4">
    <cfRule type="notContainsBlanks" dxfId="17" priority="32" stopIfTrue="1">
      <formula>LEN(TRIM(D4))&gt;0</formula>
    </cfRule>
  </conditionalFormatting>
  <conditionalFormatting sqref="C4">
    <cfRule type="notContainsBlanks" dxfId="16" priority="31" stopIfTrue="1">
      <formula>LEN(TRIM(C4))&gt;0</formula>
    </cfRule>
  </conditionalFormatting>
  <conditionalFormatting sqref="E4:E6">
    <cfRule type="notContainsBlanks" dxfId="15" priority="30" stopIfTrue="1">
      <formula>LEN(TRIM(E4))&gt;0</formula>
    </cfRule>
  </conditionalFormatting>
  <conditionalFormatting sqref="F4">
    <cfRule type="notContainsBlanks" dxfId="14" priority="29" stopIfTrue="1">
      <formula>LEN(TRIM(F4))&gt;0</formula>
    </cfRule>
  </conditionalFormatting>
  <conditionalFormatting sqref="G4:L6">
    <cfRule type="notContainsBlanks" dxfId="13" priority="48" stopIfTrue="1">
      <formula>LEN(TRIM(G4))&gt;0</formula>
    </cfRule>
  </conditionalFormatting>
  <conditionalFormatting sqref="M4:N4 M5:M6 N10 N16 N19 N25 N31 N37 N43 N49 N55 N61 N67 N73 N79 N85 N91 N97 N103 N109 N115 N121 N127 N133 N139 N145 N151 N157 N163 N169 N175 N181 N187 N193 N199 N205 N211 N217 N223 N229 N235 N241 N247 N253 N259 N265 N271 N277 N283 N289 N295 N301 N307 N313 N319 N325 N331 N337 N343 N349 N355 N361 N367 N373 N379 N385 N391 N397 N403 N409 N415 N421">
    <cfRule type="notContainsBlanks" dxfId="12" priority="28"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cfRule type="notContainsBlanks" dxfId="11" priority="14"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cfRule type="notContainsBlanks" dxfId="10" priority="13"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cfRule type="notContainsBlanks" dxfId="9" priority="12"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fRule type="notContainsBlanks" dxfId="8" priority="11" stopIfTrue="1">
      <formula>LEN(TRIM(C9))&gt;0</formula>
    </cfRule>
  </conditionalFormatting>
  <conditionalFormatting sqref="B7:B426">
    <cfRule type="notContainsBlanks" dxfId="7" priority="16"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cfRule type="notContainsBlanks" dxfId="6" priority="10"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fRule type="notContainsBlanks" dxfId="5" priority="9" stopIfTrue="1">
      <formula>LEN(TRIM(C7))&gt;0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cfRule type="notContainsBlanks" dxfId="4" priority="7" stopIfTrue="1">
      <formula>LEN(TRIM(F7))&gt;0</formula>
    </cfRule>
  </conditionalFormatting>
  <conditionalFormatting sqref="M7:N7 M427:N427 M428:M429 N13 N22 N28 N34 N40 N46 N52 N58 N64 N70 N76 N82 N88 N94 N100 N106 N112 N118 N124 N130 N136 N142 N148 N154 N160 N166 N172 N178 N184 N190 N196 N202 N208 N214 N220 N226 N232 N238 N244 N250 N256 N262 N268 N274 N280 N286 N292 N298 N304 N310 N316 N322 N328 N334 N340 N346 N352 N358 N364 N370 N376 N382 N388 N394 N400 N406 N412 N418 N424">
    <cfRule type="notContainsBlanks" dxfId="3" priority="6" stopIfTrue="1">
      <formula>LEN(TRIM(M7))&gt;0</formula>
    </cfRule>
  </conditionalFormatting>
  <conditionalFormatting sqref="O4:O6">
    <cfRule type="notContainsBlanks" dxfId="2" priority="5" stopIfTrue="1">
      <formula>LEN(TRIM(O4))&gt;0</formula>
    </cfRule>
  </conditionalFormatting>
  <conditionalFormatting sqref="P4:P6">
    <cfRule type="notContainsBlanks" dxfId="1" priority="4" stopIfTrue="1">
      <formula>LEN(TRIM(P4))&gt;0</formula>
    </cfRule>
  </conditionalFormatting>
  <conditionalFormatting sqref="P427:P429">
    <cfRule type="notContainsBlanks" dxfId="0" priority="1" stopIfTrue="1">
      <formula>LEN(TRIM(P427))&gt;0</formula>
    </cfRule>
  </conditionalFormatting>
  <pageMargins left="0.70866141732283472" right="0.70866141732283472" top="0.78740157480314965" bottom="0.78740157480314965" header="0.31496062992125984" footer="0.31496062992125984"/>
  <pageSetup paperSize="9" scale="39" fitToHeight="0" orientation="portrait" r:id="rId1"/>
  <headerFooter alignWithMargins="0">
    <oddHeader>&amp;L&amp;"-,Kurzíva"Usnesení_Příloha č. 02 - Seznam žadatelů v rámci DT 1 - Podpora budování a obnovy infrastruktury obce</oddHeader>
    <oddFooter>&amp;L&amp;"-,Kurzíva"Zastupitelstvo Olomouckého kraje 26. 4. 2021                      
30. - Program obnovy venkova Olomouckého kraje 2021 - vyhodnocení 
Příloha č. 02 - Seznam žadatelů v rámci DT 1 - Podpora budování a obnovy infrastruktury obce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List1!Názvy_tisku</vt:lpstr>
      <vt:lpstr>tisk!Názvy_tisku</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Krmášek David</dc:creator>
  <cp:lastModifiedBy>Olivíková Jana</cp:lastModifiedBy>
  <cp:lastPrinted>2021-04-14T12:29:48Z</cp:lastPrinted>
  <dcterms:created xsi:type="dcterms:W3CDTF">2016-08-30T11:35:03Z</dcterms:created>
  <dcterms:modified xsi:type="dcterms:W3CDTF">2021-04-14T12:30:17Z</dcterms:modified>
</cp:coreProperties>
</file>