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prava\Materiály do orgánů kraje\2021\2021-04-26\DP DDH\"/>
    </mc:Choice>
  </mc:AlternateContent>
  <bookViews>
    <workbookView xWindow="480" yWindow="195" windowWidth="18195" windowHeight="1170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List1!$A$10:$R$15</definedName>
    <definedName name="DZACATEK">List1!$N$1</definedName>
    <definedName name="FZACATEK">List1!$Q$1</definedName>
    <definedName name="LZACATEK">List1!$X$1</definedName>
    <definedName name="_xlnm.Print_Area" localSheetId="1">tisk!$A$1:$N$25</definedName>
  </definedNames>
  <calcPr calcId="162913"/>
</workbook>
</file>

<file path=xl/calcChain.xml><?xml version="1.0" encoding="utf-8"?>
<calcChain xmlns="http://schemas.openxmlformats.org/spreadsheetml/2006/main">
  <c r="A6" i="2" l="1"/>
  <c r="A9" i="2"/>
  <c r="A12" i="2"/>
  <c r="A15" i="2"/>
  <c r="A18" i="2"/>
  <c r="A21" i="2"/>
  <c r="A24" i="2"/>
  <c r="X16" i="1"/>
  <c r="X15" i="1"/>
  <c r="X17" i="1"/>
  <c r="X14" i="1"/>
  <c r="X13" i="1"/>
  <c r="X12" i="1"/>
  <c r="X11" i="1"/>
  <c r="B4" i="2" l="1"/>
  <c r="F6" i="2" s="1"/>
  <c r="B7" i="2"/>
  <c r="D8" i="2" s="1"/>
  <c r="B10" i="2"/>
  <c r="D12" i="2" s="1"/>
  <c r="B13" i="2"/>
  <c r="B16" i="2"/>
  <c r="J16" i="2" s="1"/>
  <c r="B19" i="2"/>
  <c r="B22" i="2"/>
  <c r="N16" i="2" l="1"/>
  <c r="L7" i="2"/>
  <c r="G4" i="2"/>
  <c r="D4" i="2"/>
  <c r="M19" i="2"/>
  <c r="D17" i="2"/>
  <c r="N7" i="2"/>
  <c r="G7" i="2"/>
  <c r="F4" i="2"/>
  <c r="I4" i="2"/>
  <c r="L4" i="2"/>
  <c r="L16" i="2"/>
  <c r="I7" i="2"/>
  <c r="M16" i="2"/>
  <c r="N4" i="2"/>
  <c r="F7" i="2"/>
  <c r="E7" i="2"/>
  <c r="D7" i="2"/>
  <c r="J7" i="2"/>
  <c r="C7" i="2"/>
  <c r="F9" i="2"/>
  <c r="D9" i="2"/>
  <c r="F16" i="2"/>
  <c r="E16" i="2"/>
  <c r="C16" i="2"/>
  <c r="F18" i="2"/>
  <c r="I16" i="2"/>
  <c r="G16" i="2"/>
  <c r="H16" i="2"/>
  <c r="D5" i="2"/>
  <c r="H4" i="2"/>
  <c r="M4" i="2"/>
  <c r="C4" i="2"/>
  <c r="E4" i="2"/>
  <c r="D6" i="2"/>
  <c r="J4" i="2"/>
  <c r="M7" i="2"/>
  <c r="H7" i="2"/>
  <c r="N10" i="2"/>
  <c r="F10" i="2"/>
  <c r="E19" i="2"/>
  <c r="D10" i="2"/>
  <c r="I10" i="2"/>
  <c r="C19" i="2"/>
  <c r="F21" i="2"/>
  <c r="L10" i="2"/>
  <c r="F19" i="2"/>
  <c r="G19" i="2"/>
  <c r="G10" i="2"/>
  <c r="M10" i="2"/>
  <c r="N19" i="2"/>
  <c r="D20" i="2"/>
  <c r="F12" i="2"/>
  <c r="C10" i="2"/>
  <c r="E10" i="2"/>
  <c r="H10" i="2"/>
  <c r="I19" i="2"/>
  <c r="L19" i="2"/>
  <c r="D11" i="2"/>
  <c r="J10" i="2"/>
  <c r="D18" i="2"/>
  <c r="D16" i="2"/>
  <c r="D21" i="2"/>
  <c r="J19" i="2"/>
  <c r="C13" i="2"/>
  <c r="F15" i="2"/>
  <c r="G13" i="2"/>
  <c r="H22" i="2"/>
  <c r="D22" i="2"/>
  <c r="D23" i="2"/>
  <c r="E13" i="2"/>
  <c r="D19" i="2"/>
  <c r="H19" i="2"/>
  <c r="E22" i="2"/>
  <c r="C22" i="2"/>
  <c r="F24" i="2"/>
  <c r="L22" i="2"/>
  <c r="I22" i="2"/>
  <c r="G22" i="2"/>
  <c r="M22" i="2"/>
  <c r="N22" i="2"/>
  <c r="F22" i="2"/>
  <c r="L13" i="2"/>
  <c r="I13" i="2"/>
  <c r="D14" i="2"/>
  <c r="N13" i="2"/>
  <c r="J22" i="2"/>
  <c r="D24" i="2"/>
  <c r="H13" i="2"/>
  <c r="D13" i="2"/>
  <c r="M13" i="2"/>
  <c r="F13" i="2"/>
  <c r="J13" i="2"/>
  <c r="D15" i="2"/>
  <c r="N25" i="2" l="1"/>
  <c r="G25" i="2"/>
  <c r="E25" i="2"/>
</calcChain>
</file>

<file path=xl/sharedStrings.xml><?xml version="1.0" encoding="utf-8"?>
<sst xmlns="http://schemas.openxmlformats.org/spreadsheetml/2006/main" count="154" uniqueCount="123">
  <si>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</si>
  <si>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</si>
  <si>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</si>
  <si>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</si>
  <si>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</si>
  <si>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</si>
  <si>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</si>
  <si>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</si>
  <si>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</si>
  <si>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</si>
  <si>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</si>
  <si>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</si>
  <si>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</si>
  <si>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</si>
  <si>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</si>
  <si>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</si>
  <si>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</si>
  <si>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</si>
  <si>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</si>
  <si>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</si>
  <si>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</si>
  <si>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</si>
  <si>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</si>
  <si>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</si>
  <si>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</si>
  <si>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</si>
  <si>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</si>
  <si>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</si>
  <si>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</si>
  <si>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</si>
  <si>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</si>
  <si>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1</t>
  </si>
  <si>
    <t>Město Uničov</t>
  </si>
  <si>
    <t>Masarykovo nám. 1</t>
  </si>
  <si>
    <t>Uničov</t>
  </si>
  <si>
    <t>78391</t>
  </si>
  <si>
    <t>Olomouc</t>
  </si>
  <si>
    <t>00299634</t>
  </si>
  <si>
    <t>94-46928621/0710</t>
  </si>
  <si>
    <t>Obnova povrchů dětského dopravního hřiště Uničov</t>
  </si>
  <si>
    <t>Obnova a rekonstrukce nevyhovujícího povrchu asfaltových komunikací a dlážděných ploch na dětském dopravním hřišti v Uničově.</t>
  </si>
  <si>
    <t>Obnova povrchů dětského dopravního hřiště Uničov.</t>
  </si>
  <si>
    <t>7/2021</t>
  </si>
  <si>
    <t>9/2021</t>
  </si>
  <si>
    <t>Město Šternberk</t>
  </si>
  <si>
    <t>Horní náměstí 78/16</t>
  </si>
  <si>
    <t>Šternberk</t>
  </si>
  <si>
    <t>78501</t>
  </si>
  <si>
    <t>00299529</t>
  </si>
  <si>
    <t>94-3014811/0710</t>
  </si>
  <si>
    <t>Obnova dětského dopravního hřiště Šternberk</t>
  </si>
  <si>
    <t>Projekt řeší obnovu stávajících komunikací, vozovky a chodníků, dopravního značení a terénní úpravy dětského dopravního hřiště, které bylo vybudováno v roce 1986.</t>
  </si>
  <si>
    <t>Obnova povrchu asfaltové vozovky, obnova chodníků v betonové zámkové dlažbě. Na nový kryt vozovky bude provedeno vodorovné dopravní značení, svislé značení bude obnoveno částečně. Po dokončení stavebních úprav budou provedeny terénní úpravy.</t>
  </si>
  <si>
    <t>10/2021</t>
  </si>
  <si>
    <t>Statutární město Prostějov</t>
  </si>
  <si>
    <t>nám. T. G. Masaryka 130/14</t>
  </si>
  <si>
    <t>Prostějov</t>
  </si>
  <si>
    <t>79601</t>
  </si>
  <si>
    <t>00288659</t>
  </si>
  <si>
    <t>94-28228701/0710</t>
  </si>
  <si>
    <t>Dětské dopravní hřiště v Prostějově - obnova vybavení a úpravy prostor pro parkování</t>
  </si>
  <si>
    <t>Předmětem projektu je pořízení vybavení - koloběžek a šlapacích kár - a vybudování zastřešení pro uskladnění sportovního a hracího vybavení na Dětském dopravním hřišti v Prostějově.</t>
  </si>
  <si>
    <t>Zastřešení - dopravní hřiště; dotace bude nadto použita i na pořízení vybavení - koloběžek a šlapacích kár.</t>
  </si>
  <si>
    <t>12/2021</t>
  </si>
  <si>
    <t>Statutární město Olomouc</t>
  </si>
  <si>
    <t>Horní náměstí 583</t>
  </si>
  <si>
    <t>77900</t>
  </si>
  <si>
    <t>00299308</t>
  </si>
  <si>
    <t>94-6127811/0710</t>
  </si>
  <si>
    <t>Obnova technického vybavení a zateplení sociální buňky dětského dopravního hřiště CENTRUM SEMAFOR</t>
  </si>
  <si>
    <t>Předmětem projektu je nákup 3 ks nových šlapacích kár pro zajištění dopravní výchovy a obložení sociální buňky dřevem z důvodu zateplení. Jedná se o sociální buňku určená pro výukové pracovníky.</t>
  </si>
  <si>
    <t>- Nákup 3 ks nových šlapacích kár
- Obložení sociální buňky dřevem</t>
  </si>
  <si>
    <t>4/2021</t>
  </si>
  <si>
    <t>Město Hranice</t>
  </si>
  <si>
    <t>Pernštejnské náměstí 1</t>
  </si>
  <si>
    <t>Hranice</t>
  </si>
  <si>
    <t>75301</t>
  </si>
  <si>
    <t>Přerov</t>
  </si>
  <si>
    <t>00301311</t>
  </si>
  <si>
    <t>94-6615831/0710</t>
  </si>
  <si>
    <t>Vybavení dětského dopravního hřiště</t>
  </si>
  <si>
    <t>Předmětem projektu Vybavení dětského dopravního hřiště je pořízení šlapacích autíček včetně příslušenství a skladovacích prostor formou kontejneru.</t>
  </si>
  <si>
    <t>b) pořízení šlapacích autíček a skladových prostor</t>
  </si>
  <si>
    <t>11/2021</t>
  </si>
  <si>
    <t>Město Litovel</t>
  </si>
  <si>
    <t>Nám. Př. Otakara 778/1b</t>
  </si>
  <si>
    <t>Litovel</t>
  </si>
  <si>
    <t>78401</t>
  </si>
  <si>
    <t>00299138</t>
  </si>
  <si>
    <t>9005-3727811/0100</t>
  </si>
  <si>
    <t>Modernizace dětského dopravního hřiště - školící centrum</t>
  </si>
  <si>
    <t>Nová budova vytvoří zázemí, které bude využíváno nejen při akcích pro veřejnost, např. i při příměstských táborech s dopravní tematikou. Přispěje k prohloubení znalostí, dovedností a zvýšení bezpečnosti dětí - chodců i cyklistů v silničním provozu.</t>
  </si>
  <si>
    <t>1/2021</t>
  </si>
  <si>
    <t>Šumperk</t>
  </si>
  <si>
    <t>Město Mohelnice</t>
  </si>
  <si>
    <t>U Brány 916/2</t>
  </si>
  <si>
    <t>Mohelnice</t>
  </si>
  <si>
    <t>78985</t>
  </si>
  <si>
    <t>00303038</t>
  </si>
  <si>
    <t>94-819841/0710</t>
  </si>
  <si>
    <t>Obnova dětského dopravního hřiště v Mohelnici - 3. etapa</t>
  </si>
  <si>
    <t>V rámci realizace 3. etapy projektu dojde k opravě a modernizaci stávajících silnoproudých rozvodů v prostorách DDH v Mohelnici. Vymění se plotové pletivo, vstupní brána. Zakoupí se uzavíratelný kontejner a mobiliář. Vymění se dopravní značení.</t>
  </si>
  <si>
    <t>Podkladový materiál pro jednání Rady Olomouckého kraje dne: 29.03.2021</t>
  </si>
  <si>
    <t>10_03_Podpora výstavby, obnovy a vybavení dětských dopravních hřišť 2021</t>
  </si>
  <si>
    <t>krajský dotační titul</t>
  </si>
  <si>
    <t>Mgr. Matouš Pelikán, náměstek primátora</t>
  </si>
  <si>
    <t>Mgr. František Jura, primátor</t>
  </si>
  <si>
    <t>Jana Kubíčková, místostarostka</t>
  </si>
  <si>
    <t>Jiří Kudláček, starosta</t>
  </si>
  <si>
    <t>Ing. Stanislav Orság, starosta</t>
  </si>
  <si>
    <t>Viktor Kohout, starosta</t>
  </si>
  <si>
    <t>B1</t>
  </si>
  <si>
    <t>B2</t>
  </si>
  <si>
    <t>Mgr. Radek Vinkour, starosta</t>
  </si>
  <si>
    <t>CELKEM</t>
  </si>
  <si>
    <t>město</t>
  </si>
  <si>
    <t xml:space="preserve">město </t>
  </si>
  <si>
    <t>Název akce</t>
  </si>
  <si>
    <t>Stručný popis akce</t>
  </si>
  <si>
    <t>Účel použití dotace na akci</t>
  </si>
  <si>
    <t>Celkové předpokládané výdaje realizované akc</t>
  </si>
  <si>
    <t>Termín realizace akce
OD - DO</t>
  </si>
  <si>
    <t>Návrh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</si>
</sst>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3" fontId="3" fillId="0" borderId="19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top" wrapText="1"/>
    </xf>
    <xf numFmtId="14" fontId="8" fillId="0" borderId="7" xfId="0" applyNumberFormat="1" applyFont="1" applyBorder="1" applyAlignment="1">
      <alignment horizontal="center" vertical="center"/>
    </xf>
    <xf numFmtId="14" fontId="8" fillId="0" borderId="29" xfId="0" applyNumberFormat="1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164" fontId="8" fillId="2" borderId="6" xfId="0" applyNumberFormat="1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opLeftCell="A7" workbookViewId="0">
      <selection activeCell="F40" sqref="F40"/>
    </sheetView>
  </sheetViews>
  <sheetFormatPr defaultRowHeight="15" x14ac:dyDescent="0.25"/>
  <cols>
    <col min="1" max="1" width="4.5703125" customWidth="1"/>
    <col min="2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4" max="24" width="19.7109375" customWidth="1"/>
  </cols>
  <sheetData>
    <row r="1" spans="2:25" s="14" customFormat="1" ht="10.5" customHeight="1" x14ac:dyDescent="0.15"/>
    <row r="2" spans="2:25" s="14" customFormat="1" ht="10.5" customHeight="1" x14ac:dyDescent="0.15"/>
    <row r="3" spans="2:25" s="14" customFormat="1" ht="10.5" customHeight="1" x14ac:dyDescent="0.15"/>
    <row r="4" spans="2:25" s="14" customFormat="1" ht="10.5" customHeight="1" x14ac:dyDescent="0.15"/>
    <row r="5" spans="2:25" s="14" customFormat="1" ht="10.5" customHeight="1" x14ac:dyDescent="0.15"/>
    <row r="6" spans="2:25" s="14" customFormat="1" ht="10.5" customHeight="1" x14ac:dyDescent="0.15"/>
    <row r="7" spans="2:25" s="14" customFormat="1" ht="10.5" customHeight="1" thickBot="1" x14ac:dyDescent="0.2"/>
    <row r="8" spans="2:25" s="18" customFormat="1" ht="53.25" customHeight="1" thickBot="1" x14ac:dyDescent="0.2">
      <c r="B8" s="10" t="s">
        <v>0</v>
      </c>
      <c r="C8" s="54" t="s">
        <v>1</v>
      </c>
      <c r="D8" s="15"/>
      <c r="E8" s="15"/>
      <c r="F8" s="15"/>
      <c r="G8" s="15"/>
      <c r="H8" s="15"/>
      <c r="I8" s="15"/>
      <c r="J8" s="15"/>
      <c r="K8" s="16"/>
      <c r="L8" s="12" t="s">
        <v>29</v>
      </c>
      <c r="M8" s="17" t="s">
        <v>30</v>
      </c>
      <c r="N8" s="12" t="s">
        <v>2</v>
      </c>
      <c r="O8" s="75" t="s">
        <v>3</v>
      </c>
      <c r="P8" s="13" t="s">
        <v>4</v>
      </c>
      <c r="Q8" s="17"/>
      <c r="R8" s="13" t="s">
        <v>5</v>
      </c>
      <c r="S8" s="8" t="s">
        <v>6</v>
      </c>
      <c r="T8" s="43" t="s">
        <v>7</v>
      </c>
      <c r="U8" s="44"/>
      <c r="V8" s="44"/>
      <c r="W8" s="44"/>
      <c r="X8" s="42"/>
      <c r="Y8" s="12" t="s">
        <v>8</v>
      </c>
    </row>
    <row r="9" spans="2:25" s="18" customFormat="1" ht="13.5" customHeight="1" x14ac:dyDescent="0.2">
      <c r="B9" s="11"/>
      <c r="C9" s="55" t="s">
        <v>9</v>
      </c>
      <c r="D9" s="19"/>
      <c r="E9" s="19"/>
      <c r="F9" s="19"/>
      <c r="G9" s="48"/>
      <c r="H9" s="47"/>
      <c r="I9" s="20"/>
      <c r="J9" s="20"/>
      <c r="K9" s="56"/>
      <c r="L9" s="9"/>
      <c r="M9" s="21"/>
      <c r="N9" s="9"/>
      <c r="O9" s="9"/>
      <c r="P9" s="22"/>
      <c r="Q9" s="23"/>
      <c r="R9" s="22"/>
      <c r="S9" s="41"/>
      <c r="T9" s="24" t="s">
        <v>10</v>
      </c>
      <c r="U9" s="24" t="s">
        <v>111</v>
      </c>
      <c r="V9" s="78" t="s">
        <v>112</v>
      </c>
      <c r="W9" s="25" t="s">
        <v>11</v>
      </c>
      <c r="X9" s="75" t="s">
        <v>12</v>
      </c>
      <c r="Y9" s="9"/>
    </row>
    <row r="10" spans="2:25" s="18" customFormat="1" ht="13.5" thickBot="1" x14ac:dyDescent="0.25">
      <c r="B10" s="26"/>
      <c r="C10" s="57" t="s">
        <v>13</v>
      </c>
      <c r="D10" s="58" t="s">
        <v>14</v>
      </c>
      <c r="E10" s="58" t="s">
        <v>15</v>
      </c>
      <c r="F10" s="58" t="s">
        <v>16</v>
      </c>
      <c r="G10" s="59" t="s">
        <v>17</v>
      </c>
      <c r="H10" s="60" t="s">
        <v>18</v>
      </c>
      <c r="I10" s="61" t="s">
        <v>19</v>
      </c>
      <c r="J10" s="61" t="s">
        <v>20</v>
      </c>
      <c r="K10" s="62" t="s">
        <v>21</v>
      </c>
      <c r="L10" s="27"/>
      <c r="M10" s="28"/>
      <c r="N10" s="27"/>
      <c r="O10" s="27"/>
      <c r="P10" s="29" t="s">
        <v>22</v>
      </c>
      <c r="Q10" s="30" t="s">
        <v>23</v>
      </c>
      <c r="R10" s="29"/>
      <c r="S10" s="31"/>
      <c r="T10" s="30"/>
      <c r="U10" s="30"/>
      <c r="V10" s="30"/>
      <c r="W10" s="76" t="s">
        <v>24</v>
      </c>
      <c r="X10" s="27"/>
      <c r="Y10" s="27"/>
    </row>
    <row r="11" spans="2:25" s="34" customFormat="1" ht="12.75" customHeight="1" x14ac:dyDescent="0.25">
      <c r="B11" s="32">
        <v>1</v>
      </c>
      <c r="C11" s="67" t="s">
        <v>64</v>
      </c>
      <c r="D11" s="67" t="s">
        <v>65</v>
      </c>
      <c r="E11" s="68" t="s">
        <v>36</v>
      </c>
      <c r="F11" s="69" t="s">
        <v>66</v>
      </c>
      <c r="G11" s="67" t="s">
        <v>36</v>
      </c>
      <c r="H11" s="67" t="s">
        <v>115</v>
      </c>
      <c r="I11" s="69" t="s">
        <v>67</v>
      </c>
      <c r="J11" s="67" t="s">
        <v>68</v>
      </c>
      <c r="K11" s="69" t="s">
        <v>105</v>
      </c>
      <c r="L11" s="33" t="s">
        <v>69</v>
      </c>
      <c r="M11" s="33" t="s">
        <v>70</v>
      </c>
      <c r="N11" s="33" t="s">
        <v>71</v>
      </c>
      <c r="O11" s="71">
        <v>91070.5</v>
      </c>
      <c r="P11" s="70" t="s">
        <v>72</v>
      </c>
      <c r="Q11" s="70" t="s">
        <v>42</v>
      </c>
      <c r="R11" s="71">
        <v>63749.35</v>
      </c>
      <c r="S11" s="77">
        <v>44592</v>
      </c>
      <c r="T11" s="71">
        <v>10</v>
      </c>
      <c r="U11" s="71">
        <v>5</v>
      </c>
      <c r="V11" s="71">
        <v>10</v>
      </c>
      <c r="W11" s="71">
        <v>10</v>
      </c>
      <c r="X11" s="71">
        <f t="shared" ref="X11:X17" si="0">SUM(T11:W11)</f>
        <v>35</v>
      </c>
      <c r="Y11" s="53">
        <v>63749.35</v>
      </c>
    </row>
    <row r="12" spans="2:25" s="34" customFormat="1" ht="12.75" customHeight="1" x14ac:dyDescent="0.25">
      <c r="B12" s="32">
        <v>2</v>
      </c>
      <c r="C12" s="67" t="s">
        <v>54</v>
      </c>
      <c r="D12" s="67" t="s">
        <v>55</v>
      </c>
      <c r="E12" s="68" t="s">
        <v>56</v>
      </c>
      <c r="F12" s="69" t="s">
        <v>57</v>
      </c>
      <c r="G12" s="67" t="s">
        <v>56</v>
      </c>
      <c r="H12" s="67" t="s">
        <v>115</v>
      </c>
      <c r="I12" s="69" t="s">
        <v>58</v>
      </c>
      <c r="J12" s="67" t="s">
        <v>59</v>
      </c>
      <c r="K12" s="69" t="s">
        <v>106</v>
      </c>
      <c r="L12" s="33" t="s">
        <v>60</v>
      </c>
      <c r="M12" s="33" t="s">
        <v>61</v>
      </c>
      <c r="N12" s="33" t="s">
        <v>62</v>
      </c>
      <c r="O12" s="71">
        <v>234364.95</v>
      </c>
      <c r="P12" s="70" t="s">
        <v>42</v>
      </c>
      <c r="Q12" s="70" t="s">
        <v>63</v>
      </c>
      <c r="R12" s="71">
        <v>164055.46</v>
      </c>
      <c r="S12" s="77">
        <v>44592</v>
      </c>
      <c r="T12" s="71">
        <v>8</v>
      </c>
      <c r="U12" s="71">
        <v>6</v>
      </c>
      <c r="V12" s="71">
        <v>10</v>
      </c>
      <c r="W12" s="71">
        <v>10</v>
      </c>
      <c r="X12" s="71">
        <f t="shared" si="0"/>
        <v>34</v>
      </c>
      <c r="Y12" s="53">
        <v>164055.46</v>
      </c>
    </row>
    <row r="13" spans="2:25" s="34" customFormat="1" ht="12.75" customHeight="1" x14ac:dyDescent="0.25">
      <c r="B13" s="32">
        <v>3</v>
      </c>
      <c r="C13" s="67" t="s">
        <v>94</v>
      </c>
      <c r="D13" s="67" t="s">
        <v>95</v>
      </c>
      <c r="E13" s="68" t="s">
        <v>96</v>
      </c>
      <c r="F13" s="69" t="s">
        <v>97</v>
      </c>
      <c r="G13" s="67" t="s">
        <v>93</v>
      </c>
      <c r="H13" s="67" t="s">
        <v>115</v>
      </c>
      <c r="I13" s="69" t="s">
        <v>98</v>
      </c>
      <c r="J13" s="67" t="s">
        <v>99</v>
      </c>
      <c r="K13" s="69" t="s">
        <v>107</v>
      </c>
      <c r="L13" s="33" t="s">
        <v>100</v>
      </c>
      <c r="M13" s="33" t="s">
        <v>101</v>
      </c>
      <c r="N13" s="33" t="s">
        <v>100</v>
      </c>
      <c r="O13" s="71">
        <v>749661.97</v>
      </c>
      <c r="P13" s="70" t="s">
        <v>92</v>
      </c>
      <c r="Q13" s="70" t="s">
        <v>63</v>
      </c>
      <c r="R13" s="71">
        <v>524763.38</v>
      </c>
      <c r="S13" s="77">
        <v>44592</v>
      </c>
      <c r="T13" s="71">
        <v>10</v>
      </c>
      <c r="U13" s="71">
        <v>6</v>
      </c>
      <c r="V13" s="71">
        <v>10</v>
      </c>
      <c r="W13" s="71">
        <v>5</v>
      </c>
      <c r="X13" s="71">
        <f t="shared" si="0"/>
        <v>31</v>
      </c>
      <c r="Y13" s="53">
        <v>524763.38</v>
      </c>
    </row>
    <row r="14" spans="2:25" s="34" customFormat="1" ht="12.75" customHeight="1" x14ac:dyDescent="0.25">
      <c r="B14" s="32">
        <v>4</v>
      </c>
      <c r="C14" s="67" t="s">
        <v>73</v>
      </c>
      <c r="D14" s="67" t="s">
        <v>74</v>
      </c>
      <c r="E14" s="68" t="s">
        <v>75</v>
      </c>
      <c r="F14" s="69" t="s">
        <v>76</v>
      </c>
      <c r="G14" s="67" t="s">
        <v>77</v>
      </c>
      <c r="H14" s="67" t="s">
        <v>115</v>
      </c>
      <c r="I14" s="69" t="s">
        <v>78</v>
      </c>
      <c r="J14" s="67" t="s">
        <v>79</v>
      </c>
      <c r="K14" s="69" t="s">
        <v>108</v>
      </c>
      <c r="L14" s="33" t="s">
        <v>80</v>
      </c>
      <c r="M14" s="33" t="s">
        <v>81</v>
      </c>
      <c r="N14" s="33" t="s">
        <v>82</v>
      </c>
      <c r="O14" s="71">
        <v>327133.5</v>
      </c>
      <c r="P14" s="70" t="s">
        <v>42</v>
      </c>
      <c r="Q14" s="70" t="s">
        <v>83</v>
      </c>
      <c r="R14" s="71">
        <v>228993</v>
      </c>
      <c r="S14" s="77">
        <v>44592</v>
      </c>
      <c r="T14" s="71">
        <v>3</v>
      </c>
      <c r="U14" s="71">
        <v>3</v>
      </c>
      <c r="V14" s="71">
        <v>10</v>
      </c>
      <c r="W14" s="71">
        <v>10</v>
      </c>
      <c r="X14" s="71">
        <f t="shared" si="0"/>
        <v>26</v>
      </c>
      <c r="Y14" s="53">
        <v>228993</v>
      </c>
    </row>
    <row r="15" spans="2:25" s="34" customFormat="1" ht="12.75" customHeight="1" x14ac:dyDescent="0.25">
      <c r="B15" s="32">
        <v>5</v>
      </c>
      <c r="C15" s="67" t="s">
        <v>44</v>
      </c>
      <c r="D15" s="67" t="s">
        <v>45</v>
      </c>
      <c r="E15" s="68" t="s">
        <v>46</v>
      </c>
      <c r="F15" s="69" t="s">
        <v>47</v>
      </c>
      <c r="G15" s="67" t="s">
        <v>36</v>
      </c>
      <c r="H15" s="67" t="s">
        <v>115</v>
      </c>
      <c r="I15" s="69" t="s">
        <v>48</v>
      </c>
      <c r="J15" s="67" t="s">
        <v>49</v>
      </c>
      <c r="K15" s="69" t="s">
        <v>109</v>
      </c>
      <c r="L15" s="33" t="s">
        <v>50</v>
      </c>
      <c r="M15" s="33" t="s">
        <v>51</v>
      </c>
      <c r="N15" s="33" t="s">
        <v>52</v>
      </c>
      <c r="O15" s="71">
        <v>980645</v>
      </c>
      <c r="P15" s="70" t="s">
        <v>43</v>
      </c>
      <c r="Q15" s="70" t="s">
        <v>53</v>
      </c>
      <c r="R15" s="71">
        <v>686451.5</v>
      </c>
      <c r="S15" s="77">
        <v>44592</v>
      </c>
      <c r="T15" s="71">
        <v>2</v>
      </c>
      <c r="U15" s="71">
        <v>3</v>
      </c>
      <c r="V15" s="71">
        <v>10</v>
      </c>
      <c r="W15" s="71">
        <v>7</v>
      </c>
      <c r="X15" s="71">
        <f t="shared" si="0"/>
        <v>22</v>
      </c>
      <c r="Y15" s="53">
        <v>686451.5</v>
      </c>
    </row>
    <row r="16" spans="2:25" s="34" customFormat="1" ht="12.75" customHeight="1" x14ac:dyDescent="0.25">
      <c r="B16" s="32">
        <v>6</v>
      </c>
      <c r="C16" s="67" t="s">
        <v>32</v>
      </c>
      <c r="D16" s="67" t="s">
        <v>33</v>
      </c>
      <c r="E16" s="68" t="s">
        <v>34</v>
      </c>
      <c r="F16" s="69" t="s">
        <v>35</v>
      </c>
      <c r="G16" s="67" t="s">
        <v>36</v>
      </c>
      <c r="H16" s="67" t="s">
        <v>116</v>
      </c>
      <c r="I16" s="69" t="s">
        <v>37</v>
      </c>
      <c r="J16" s="67" t="s">
        <v>38</v>
      </c>
      <c r="K16" s="69" t="s">
        <v>113</v>
      </c>
      <c r="L16" s="33" t="s">
        <v>39</v>
      </c>
      <c r="M16" s="33" t="s">
        <v>40</v>
      </c>
      <c r="N16" s="33" t="s">
        <v>41</v>
      </c>
      <c r="O16" s="71">
        <v>2048350.68</v>
      </c>
      <c r="P16" s="70" t="s">
        <v>42</v>
      </c>
      <c r="Q16" s="70" t="s">
        <v>43</v>
      </c>
      <c r="R16" s="71">
        <v>1433845.48</v>
      </c>
      <c r="S16" s="77">
        <v>44592</v>
      </c>
      <c r="T16" s="71">
        <v>2</v>
      </c>
      <c r="U16" s="71">
        <v>3</v>
      </c>
      <c r="V16" s="71">
        <v>10</v>
      </c>
      <c r="W16" s="71">
        <v>7</v>
      </c>
      <c r="X16" s="71">
        <f t="shared" si="0"/>
        <v>22</v>
      </c>
      <c r="Y16" s="53">
        <v>1433845.48</v>
      </c>
    </row>
    <row r="17" spans="1:25" s="34" customFormat="1" ht="12.75" customHeight="1" thickBot="1" x14ac:dyDescent="0.3">
      <c r="B17" s="32">
        <v>7</v>
      </c>
      <c r="C17" s="67" t="s">
        <v>84</v>
      </c>
      <c r="D17" s="67" t="s">
        <v>85</v>
      </c>
      <c r="E17" s="68" t="s">
        <v>86</v>
      </c>
      <c r="F17" s="69" t="s">
        <v>87</v>
      </c>
      <c r="G17" s="67" t="s">
        <v>36</v>
      </c>
      <c r="H17" s="67" t="s">
        <v>115</v>
      </c>
      <c r="I17" s="69" t="s">
        <v>88</v>
      </c>
      <c r="J17" s="67" t="s">
        <v>89</v>
      </c>
      <c r="K17" s="69" t="s">
        <v>110</v>
      </c>
      <c r="L17" s="33" t="s">
        <v>90</v>
      </c>
      <c r="M17" s="33" t="s">
        <v>91</v>
      </c>
      <c r="N17" s="33" t="s">
        <v>90</v>
      </c>
      <c r="O17" s="71">
        <v>1220011.54</v>
      </c>
      <c r="P17" s="70" t="s">
        <v>92</v>
      </c>
      <c r="Q17" s="70" t="s">
        <v>63</v>
      </c>
      <c r="R17" s="71">
        <v>854007</v>
      </c>
      <c r="S17" s="77">
        <v>44592</v>
      </c>
      <c r="T17" s="71">
        <v>3</v>
      </c>
      <c r="U17" s="71">
        <v>3</v>
      </c>
      <c r="V17" s="71">
        <v>10</v>
      </c>
      <c r="W17" s="71">
        <v>5</v>
      </c>
      <c r="X17" s="71">
        <f t="shared" si="0"/>
        <v>21</v>
      </c>
      <c r="Y17" s="53">
        <v>854007</v>
      </c>
    </row>
    <row r="18" spans="1:25" s="46" customFormat="1" x14ac:dyDescent="0.25">
      <c r="A18" s="45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4"/>
      <c r="O18" s="65"/>
      <c r="P18" s="65"/>
      <c r="Q18" s="64"/>
      <c r="R18" s="66"/>
      <c r="S18" s="66"/>
      <c r="T18" s="66"/>
      <c r="U18" s="66"/>
      <c r="V18" s="66"/>
      <c r="W18" s="63"/>
      <c r="X18" s="64"/>
      <c r="Y18" s="63"/>
    </row>
    <row r="19" spans="1:25" s="35" customFormat="1" ht="10.5" x14ac:dyDescent="0.15"/>
    <row r="20" spans="1:25" s="35" customFormat="1" x14ac:dyDescent="0.25">
      <c r="A20" s="36" t="s">
        <v>102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T20" s="37"/>
      <c r="U20"/>
      <c r="V20"/>
    </row>
    <row r="21" spans="1:25" s="35" customFormat="1" ht="10.5" x14ac:dyDescent="0.15">
      <c r="A21" s="36" t="s">
        <v>25</v>
      </c>
      <c r="B21" s="36"/>
      <c r="C21" s="36"/>
      <c r="D21" s="36"/>
      <c r="E21" s="36"/>
      <c r="F21" s="36"/>
      <c r="G21" s="36"/>
      <c r="H21" s="36"/>
      <c r="I21" s="36"/>
      <c r="J21" s="36"/>
      <c r="K21" s="38" t="s">
        <v>103</v>
      </c>
      <c r="L21" s="38"/>
      <c r="M21" s="38"/>
    </row>
    <row r="22" spans="1:25" s="35" customFormat="1" ht="10.5" x14ac:dyDescent="0.15">
      <c r="A22" s="36" t="s">
        <v>26</v>
      </c>
      <c r="B22" s="36"/>
      <c r="C22" s="36"/>
      <c r="D22" s="36"/>
      <c r="E22" s="36"/>
      <c r="F22" s="36"/>
      <c r="G22" s="36"/>
      <c r="H22" s="36"/>
      <c r="I22" s="36"/>
      <c r="J22" s="36"/>
      <c r="K22" s="38" t="s">
        <v>104</v>
      </c>
      <c r="L22" s="38"/>
      <c r="M22" s="38"/>
    </row>
    <row r="23" spans="1:25" s="35" customFormat="1" ht="10.5" x14ac:dyDescent="0.15"/>
    <row r="24" spans="1:25" s="35" customFormat="1" ht="10.5" x14ac:dyDescent="0.15"/>
    <row r="25" spans="1:25" s="35" customFormat="1" ht="10.5" x14ac:dyDescent="0.15">
      <c r="T25" s="39" t="s">
        <v>27</v>
      </c>
      <c r="U25" s="40" t="s">
        <v>31</v>
      </c>
      <c r="V25" s="40"/>
      <c r="W25" s="39" t="s">
        <v>28</v>
      </c>
      <c r="X25" s="40" t="s">
        <v>31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view="pageLayout" topLeftCell="B7" zoomScaleNormal="80" workbookViewId="0">
      <selection activeCell="C4" sqref="C4"/>
    </sheetView>
  </sheetViews>
  <sheetFormatPr defaultRowHeight="15" x14ac:dyDescent="0.25"/>
  <cols>
    <col min="1" max="1" width="0.85546875" style="52" hidden="1" customWidth="1"/>
    <col min="2" max="2" width="5.28515625" style="1" customWidth="1"/>
    <col min="3" max="3" width="29.42578125" style="3" customWidth="1"/>
    <col min="4" max="4" width="49" style="5" customWidth="1"/>
    <col min="5" max="5" width="15.85546875" style="7" customWidth="1"/>
    <col min="6" max="6" width="11" style="51" customWidth="1"/>
    <col min="7" max="7" width="15.85546875" style="6" customWidth="1"/>
    <col min="8" max="8" width="12.5703125" customWidth="1"/>
    <col min="9" max="9" width="7.85546875" customWidth="1"/>
    <col min="10" max="10" width="7.28515625" customWidth="1"/>
    <col min="11" max="12" width="7.140625" customWidth="1"/>
    <col min="13" max="13" width="7.7109375" customWidth="1"/>
    <col min="14" max="14" width="16.28515625" style="6" customWidth="1"/>
  </cols>
  <sheetData>
    <row r="1" spans="1:14" ht="15.75" customHeight="1" x14ac:dyDescent="0.25">
      <c r="B1" s="93" t="s">
        <v>0</v>
      </c>
      <c r="C1" s="93" t="s">
        <v>1</v>
      </c>
      <c r="D1" s="85" t="s">
        <v>117</v>
      </c>
      <c r="E1" s="92" t="s">
        <v>120</v>
      </c>
      <c r="F1" s="93" t="s">
        <v>121</v>
      </c>
      <c r="G1" s="92" t="s">
        <v>5</v>
      </c>
      <c r="H1" s="93" t="s">
        <v>6</v>
      </c>
      <c r="I1" s="86" t="s">
        <v>7</v>
      </c>
      <c r="J1" s="86"/>
      <c r="K1" s="86"/>
      <c r="L1" s="86"/>
      <c r="M1" s="86"/>
      <c r="N1" s="92" t="s">
        <v>122</v>
      </c>
    </row>
    <row r="2" spans="1:14" x14ac:dyDescent="0.25">
      <c r="B2" s="93"/>
      <c r="C2" s="93"/>
      <c r="D2" s="85" t="s">
        <v>118</v>
      </c>
      <c r="E2" s="92"/>
      <c r="F2" s="93"/>
      <c r="G2" s="92"/>
      <c r="H2" s="93"/>
      <c r="I2" s="93" t="s">
        <v>10</v>
      </c>
      <c r="J2" s="93" t="s">
        <v>111</v>
      </c>
      <c r="K2" s="102" t="s">
        <v>112</v>
      </c>
      <c r="L2" s="87" t="s">
        <v>11</v>
      </c>
      <c r="M2" s="93" t="s">
        <v>12</v>
      </c>
      <c r="N2" s="92"/>
    </row>
    <row r="3" spans="1:14" ht="20.25" customHeight="1" x14ac:dyDescent="0.25">
      <c r="B3" s="93"/>
      <c r="C3" s="93"/>
      <c r="D3" s="85" t="s">
        <v>119</v>
      </c>
      <c r="E3" s="92"/>
      <c r="F3" s="93"/>
      <c r="G3" s="92"/>
      <c r="H3" s="93"/>
      <c r="I3" s="93"/>
      <c r="J3" s="93"/>
      <c r="K3" s="103"/>
      <c r="L3" s="87" t="s">
        <v>24</v>
      </c>
      <c r="M3" s="93"/>
      <c r="N3" s="92"/>
    </row>
    <row r="4" spans="1:14" ht="64.5" customHeight="1" x14ac:dyDescent="0.25">
      <c r="A4" s="72"/>
      <c r="B4" s="89">
        <f ca="1">IF(OFFSET(List1!B$11,tisk!A3,0)&gt;0,OFFSET(List1!B$11,tisk!A3,0),"")</f>
        <v>1</v>
      </c>
      <c r="C4" s="88" t="str">
        <f ca="1">IF(B4="","",CONCATENATE(OFFSET(List1!C$11,tisk!A3,0),"
",OFFSET(List1!D$11,tisk!A3,0),"
",OFFSET(List1!E$11,tisk!A3,0),"
",OFFSET(List1!F$11,tisk!A3,0)))</f>
        <v>Statutární město Olomouc
Horní náměstí 583
Olomouc
77900</v>
      </c>
      <c r="D4" s="73" t="str">
        <f ca="1">IF(B4="","",OFFSET(List1!L$11,tisk!A3,0))</f>
        <v>Obnova technického vybavení a zateplení sociální buňky dětského dopravního hřiště CENTRUM SEMAFOR</v>
      </c>
      <c r="E4" s="94">
        <f ca="1">IF(B4="","",OFFSET(List1!O$11,tisk!A3,0))</f>
        <v>91070.5</v>
      </c>
      <c r="F4" s="50" t="str">
        <f ca="1">IF(B4="","",OFFSET(List1!P$11,tisk!A3,0))</f>
        <v>4/2021</v>
      </c>
      <c r="G4" s="95">
        <f ca="1">IF(B4="","",OFFSET(List1!R$11,tisk!A3,0))</f>
        <v>63749.35</v>
      </c>
      <c r="H4" s="96">
        <f ca="1">IF(B4="","",OFFSET(List1!S$11,tisk!A3,0))</f>
        <v>44592</v>
      </c>
      <c r="I4" s="89">
        <f ca="1">IF(B4="","",OFFSET(List1!T$11,tisk!A3,0))</f>
        <v>10</v>
      </c>
      <c r="J4" s="89">
        <f ca="1">IF(B4="","",OFFSET(List1!U$11,tisk!A3,0))</f>
        <v>5</v>
      </c>
      <c r="K4" s="97">
        <v>10</v>
      </c>
      <c r="L4" s="89">
        <f ca="1">IF(B4="","",OFFSET(List1!W$11,tisk!A3,0))</f>
        <v>10</v>
      </c>
      <c r="M4" s="90">
        <f ca="1">IF(B4="","",OFFSET(List1!X$11,tisk!A3,0))</f>
        <v>35</v>
      </c>
      <c r="N4" s="91">
        <f ca="1">IF(B4="","",OFFSET(List1!Y$11,tisk!A3,0))</f>
        <v>63749.35</v>
      </c>
    </row>
    <row r="5" spans="1:14" ht="80.25" customHeight="1" x14ac:dyDescent="0.25">
      <c r="A5" s="72"/>
      <c r="B5" s="89"/>
      <c r="C5" s="2"/>
      <c r="D5" s="4" t="str">
        <f ca="1">IF(B4="","",OFFSET(List1!M$11,tisk!A3,0))</f>
        <v>Předmětem projektu je nákup 3 ks nových šlapacích kár pro zajištění dopravní výchovy a obložení sociální buňky dřevem z důvodu zateplení. Jedná se o sociální buňku určená pro výukové pracovníky.</v>
      </c>
      <c r="E5" s="94"/>
      <c r="F5" s="49"/>
      <c r="G5" s="95"/>
      <c r="H5" s="96"/>
      <c r="I5" s="89"/>
      <c r="J5" s="89"/>
      <c r="K5" s="89"/>
      <c r="L5" s="89"/>
      <c r="M5" s="90"/>
      <c r="N5" s="91"/>
    </row>
    <row r="6" spans="1:14" ht="48" customHeight="1" x14ac:dyDescent="0.25">
      <c r="A6" s="72">
        <f>ROW()/3-1</f>
        <v>1</v>
      </c>
      <c r="B6" s="89"/>
      <c r="C6" s="2"/>
      <c r="D6" s="74" t="str">
        <f ca="1">IF(B4="","",CONCATENATE("Dotace bude použita na:","
",OFFSET(List1!N$11,tisk!A3,0)))</f>
        <v>Dotace bude použita na:
- Nákup 3 ks nových šlapacích kár
- Obložení sociální buňky dřevem</v>
      </c>
      <c r="E6" s="94"/>
      <c r="F6" s="50" t="str">
        <f ca="1">IF(B4="","",OFFSET(List1!Q$11,tisk!A3,0))</f>
        <v>7/2021</v>
      </c>
      <c r="G6" s="95"/>
      <c r="H6" s="96"/>
      <c r="I6" s="89"/>
      <c r="J6" s="89"/>
      <c r="K6" s="98"/>
      <c r="L6" s="89"/>
      <c r="M6" s="90"/>
      <c r="N6" s="91"/>
    </row>
    <row r="7" spans="1:14" ht="60.75" customHeight="1" x14ac:dyDescent="0.25">
      <c r="A7" s="72"/>
      <c r="B7" s="89">
        <f ca="1">IF(OFFSET(List1!B$11,tisk!A6,0)&gt;0,OFFSET(List1!B$11,tisk!A6,0),"")</f>
        <v>2</v>
      </c>
      <c r="C7" s="2" t="str">
        <f ca="1">IF(B7="","",CONCATENATE(OFFSET(List1!C$11,tisk!A6,0),"
",OFFSET(List1!D$11,tisk!A6,0),"
",OFFSET(List1!E$11,tisk!A6,0),"
",OFFSET(List1!F$11,tisk!A6,0)))</f>
        <v>Statutární město Prostějov
nám. T. G. Masaryka 130/14
Prostějov
79601</v>
      </c>
      <c r="D7" s="73" t="str">
        <f ca="1">IF(B7="","",OFFSET(List1!L$11,tisk!A6,0))</f>
        <v>Dětské dopravní hřiště v Prostějově - obnova vybavení a úpravy prostor pro parkování</v>
      </c>
      <c r="E7" s="94">
        <f ca="1">IF(B7="","",OFFSET(List1!O$11,tisk!A6,0))</f>
        <v>234364.95</v>
      </c>
      <c r="F7" s="50" t="str">
        <f ca="1">IF(B7="","",OFFSET(List1!P$11,tisk!A6,0))</f>
        <v>7/2021</v>
      </c>
      <c r="G7" s="95">
        <f ca="1">IF(B7="","",OFFSET(List1!R$11,tisk!A6,0))</f>
        <v>164055.46</v>
      </c>
      <c r="H7" s="96">
        <f ca="1">IF(B7="","",OFFSET(List1!S$11,tisk!A6,0))</f>
        <v>44592</v>
      </c>
      <c r="I7" s="89">
        <f ca="1">IF(B7="","",OFFSET(List1!T$11,tisk!A6,0))</f>
        <v>8</v>
      </c>
      <c r="J7" s="89">
        <f ca="1">IF(B7="","",OFFSET(List1!U$11,tisk!A6,0))</f>
        <v>6</v>
      </c>
      <c r="K7" s="97">
        <v>10</v>
      </c>
      <c r="L7" s="89">
        <f ca="1">IF(B7="","",OFFSET(List1!W$11,tisk!A6,0))</f>
        <v>10</v>
      </c>
      <c r="M7" s="90">
        <f ca="1">IF(B7="","",OFFSET(List1!X$11,tisk!A6,0))</f>
        <v>34</v>
      </c>
      <c r="N7" s="91">
        <f ca="1">IF(B7="","",OFFSET(List1!Y$11,tisk!A6,0))</f>
        <v>164055.46</v>
      </c>
    </row>
    <row r="8" spans="1:14" ht="75" customHeight="1" x14ac:dyDescent="0.25">
      <c r="A8" s="72"/>
      <c r="B8" s="89"/>
      <c r="C8" s="2"/>
      <c r="D8" s="4" t="str">
        <f ca="1">IF(B7="","",OFFSET(List1!M$11,tisk!A6,0))</f>
        <v>Předmětem projektu je pořízení vybavení - koloběžek a šlapacích kár - a vybudování zastřešení pro uskladnění sportovního a hracího vybavení na Dětském dopravním hřišti v Prostějově.</v>
      </c>
      <c r="E8" s="94"/>
      <c r="F8" s="49"/>
      <c r="G8" s="95"/>
      <c r="H8" s="96"/>
      <c r="I8" s="89"/>
      <c r="J8" s="89"/>
      <c r="K8" s="89"/>
      <c r="L8" s="89"/>
      <c r="M8" s="90"/>
      <c r="N8" s="91"/>
    </row>
    <row r="9" spans="1:14" ht="48" customHeight="1" x14ac:dyDescent="0.25">
      <c r="A9" s="72">
        <f>ROW()/3-1</f>
        <v>2</v>
      </c>
      <c r="B9" s="89"/>
      <c r="C9" s="2"/>
      <c r="D9" s="4" t="str">
        <f ca="1">IF(B7="","",CONCATENATE("Dotace bude použita na:",OFFSET(List1!N$11,tisk!A6,0)))</f>
        <v>Dotace bude použita na:Zastřešení - dopravní hřiště; dotace bude nadto použita i na pořízení vybavení - koloběžek a šlapacích kár.</v>
      </c>
      <c r="E9" s="94"/>
      <c r="F9" s="50" t="str">
        <f ca="1">IF(B7="","",OFFSET(List1!Q$11,tisk!A6,0))</f>
        <v>12/2021</v>
      </c>
      <c r="G9" s="95"/>
      <c r="H9" s="96"/>
      <c r="I9" s="89"/>
      <c r="J9" s="89"/>
      <c r="K9" s="98"/>
      <c r="L9" s="89"/>
      <c r="M9" s="90"/>
      <c r="N9" s="91"/>
    </row>
    <row r="10" spans="1:14" ht="60" customHeight="1" x14ac:dyDescent="0.25">
      <c r="A10" s="72"/>
      <c r="B10" s="89">
        <f ca="1">IF(OFFSET(List1!B$11,tisk!A9,0)&gt;0,OFFSET(List1!B$11,tisk!A9,0),"")</f>
        <v>3</v>
      </c>
      <c r="C10" s="2" t="str">
        <f ca="1">IF(B10="","",CONCATENATE(OFFSET(List1!C$11,tisk!A9,0),"
",OFFSET(List1!D$11,tisk!A9,0),"
",OFFSET(List1!E$11,tisk!A9,0),"
",OFFSET(List1!F$11,tisk!A9,0)))</f>
        <v>Město Mohelnice
U Brány 916/2
Mohelnice
78985</v>
      </c>
      <c r="D10" s="73" t="str">
        <f ca="1">IF(B10="","",OFFSET(List1!L$11,tisk!A9,0))</f>
        <v>Obnova dětského dopravního hřiště v Mohelnici - 3. etapa</v>
      </c>
      <c r="E10" s="94">
        <f ca="1">IF(B10="","",OFFSET(List1!O$11,tisk!A9,0))</f>
        <v>749661.97</v>
      </c>
      <c r="F10" s="50" t="str">
        <f ca="1">IF(B10="","",OFFSET(List1!P$11,tisk!A9,0))</f>
        <v>1/2021</v>
      </c>
      <c r="G10" s="95">
        <f ca="1">IF(B10="","",OFFSET(List1!R$11,tisk!A9,0))</f>
        <v>524763.38</v>
      </c>
      <c r="H10" s="96">
        <f ca="1">IF(B10="","",OFFSET(List1!S$11,tisk!A9,0))</f>
        <v>44592</v>
      </c>
      <c r="I10" s="89">
        <f ca="1">IF(B10="","",OFFSET(List1!T$11,tisk!A9,0))</f>
        <v>10</v>
      </c>
      <c r="J10" s="89">
        <f ca="1">IF(B10="","",OFFSET(List1!U$11,tisk!A9,0))</f>
        <v>6</v>
      </c>
      <c r="K10" s="97">
        <v>10</v>
      </c>
      <c r="L10" s="89">
        <f ca="1">IF(B10="","",OFFSET(List1!W$11,tisk!A9,0))</f>
        <v>5</v>
      </c>
      <c r="M10" s="90">
        <f ca="1">IF(B10="","",OFFSET(List1!X$11,tisk!A9,0))</f>
        <v>31</v>
      </c>
      <c r="N10" s="91">
        <f ca="1">IF(B10="","",OFFSET(List1!Y$11,tisk!A9,0))</f>
        <v>524763.38</v>
      </c>
    </row>
    <row r="11" spans="1:14" ht="75.75" customHeight="1" x14ac:dyDescent="0.25">
      <c r="A11" s="72"/>
      <c r="B11" s="89"/>
      <c r="C11" s="2"/>
      <c r="D11" s="4" t="str">
        <f ca="1">IF(B10="","",OFFSET(List1!M$11,tisk!A9,0))</f>
        <v>V rámci realizace 3. etapy projektu dojde k opravě a modernizaci stávajících silnoproudých rozvodů v prostorách DDH v Mohelnici. Vymění se plotové pletivo, vstupní brána. Zakoupí se uzavíratelný kontejner a mobiliář. Vymění se dopravní značení.</v>
      </c>
      <c r="E11" s="94"/>
      <c r="F11" s="49"/>
      <c r="G11" s="95"/>
      <c r="H11" s="96"/>
      <c r="I11" s="89"/>
      <c r="J11" s="89"/>
      <c r="K11" s="89"/>
      <c r="L11" s="89"/>
      <c r="M11" s="90"/>
      <c r="N11" s="91"/>
    </row>
    <row r="12" spans="1:14" ht="36" customHeight="1" x14ac:dyDescent="0.25">
      <c r="A12" s="72">
        <f>ROW()/3-1</f>
        <v>3</v>
      </c>
      <c r="B12" s="89"/>
      <c r="C12" s="2"/>
      <c r="D12" s="4" t="str">
        <f ca="1">IF(B10="","",CONCATENATE("Dotace bude použita na:",OFFSET(List1!N$11,tisk!A9,0)))</f>
        <v>Dotace bude použita na:Obnova dětského dopravního hřiště v Mohelnici - 3. etapa</v>
      </c>
      <c r="E12" s="94"/>
      <c r="F12" s="50" t="str">
        <f ca="1">IF(B10="","",OFFSET(List1!Q$11,tisk!A9,0))</f>
        <v>12/2021</v>
      </c>
      <c r="G12" s="95"/>
      <c r="H12" s="96"/>
      <c r="I12" s="89"/>
      <c r="J12" s="89"/>
      <c r="K12" s="98"/>
      <c r="L12" s="89"/>
      <c r="M12" s="90"/>
      <c r="N12" s="91"/>
    </row>
    <row r="13" spans="1:14" ht="60" customHeight="1" x14ac:dyDescent="0.25">
      <c r="B13" s="89">
        <f ca="1">IF(OFFSET(List1!B$11,tisk!A12,0)&gt;0,OFFSET(List1!B$11,tisk!A12,0),"")</f>
        <v>4</v>
      </c>
      <c r="C13" s="2" t="str">
        <f ca="1">IF(B13="","",CONCATENATE(OFFSET(List1!C$11,tisk!A12,0),"
",OFFSET(List1!D$11,tisk!A12,0),"
",OFFSET(List1!E$11,tisk!A12,0),"
",OFFSET(List1!F$11,tisk!A12,0)))</f>
        <v>Město Hranice
Pernštejnské náměstí 1
Hranice
75301</v>
      </c>
      <c r="D13" s="73" t="str">
        <f ca="1">IF(B13="","",OFFSET(List1!L$11,tisk!A12,0))</f>
        <v>Vybavení dětského dopravního hřiště</v>
      </c>
      <c r="E13" s="94">
        <f ca="1">IF(B13="","",OFFSET(List1!O$11,tisk!A12,0))</f>
        <v>327133.5</v>
      </c>
      <c r="F13" s="50" t="str">
        <f ca="1">IF(B13="","",OFFSET(List1!P$11,tisk!A12,0))</f>
        <v>7/2021</v>
      </c>
      <c r="G13" s="95">
        <f ca="1">IF(B13="","",OFFSET(List1!R$11,tisk!A12,0))</f>
        <v>228993</v>
      </c>
      <c r="H13" s="96">
        <f ca="1">IF(B13="","",OFFSET(List1!S$11,tisk!A12,0))</f>
        <v>44592</v>
      </c>
      <c r="I13" s="89">
        <f ca="1">IF(B13="","",OFFSET(List1!T$11,tisk!A12,0))</f>
        <v>3</v>
      </c>
      <c r="J13" s="89">
        <f ca="1">IF(B13="","",OFFSET(List1!U$11,tisk!A12,0))</f>
        <v>3</v>
      </c>
      <c r="K13" s="97">
        <v>10</v>
      </c>
      <c r="L13" s="89">
        <f ca="1">IF(B13="","",OFFSET(List1!W$11,tisk!A12,0))</f>
        <v>10</v>
      </c>
      <c r="M13" s="90">
        <f ca="1">IF(B13="","",OFFSET(List1!X$11,tisk!A12,0))</f>
        <v>26</v>
      </c>
      <c r="N13" s="91">
        <f ca="1">IF(B13="","",OFFSET(List1!Y$11,tisk!A12,0))</f>
        <v>228993</v>
      </c>
    </row>
    <row r="14" spans="1:14" ht="75" customHeight="1" x14ac:dyDescent="0.25">
      <c r="B14" s="89"/>
      <c r="C14" s="2"/>
      <c r="D14" s="4" t="str">
        <f ca="1">IF(B13="","",OFFSET(List1!M$11,tisk!A12,0))</f>
        <v>Předmětem projektu Vybavení dětského dopravního hřiště je pořízení šlapacích autíček včetně příslušenství a skladovacích prostor formou kontejneru.</v>
      </c>
      <c r="E14" s="94"/>
      <c r="F14" s="49"/>
      <c r="G14" s="95"/>
      <c r="H14" s="96"/>
      <c r="I14" s="89"/>
      <c r="J14" s="89"/>
      <c r="K14" s="89"/>
      <c r="L14" s="89"/>
      <c r="M14" s="90"/>
      <c r="N14" s="91"/>
    </row>
    <row r="15" spans="1:14" ht="30" customHeight="1" x14ac:dyDescent="0.25">
      <c r="A15" s="52">
        <f>ROW()/3-1</f>
        <v>4</v>
      </c>
      <c r="B15" s="89"/>
      <c r="C15" s="2"/>
      <c r="D15" s="4" t="str">
        <f ca="1">IF(B13="","",CONCATENATE("Dotace bude použita na:",OFFSET(List1!N$11,tisk!A12,0)))</f>
        <v>Dotace bude použita na:b) pořízení šlapacích autíček a skladových prostor</v>
      </c>
      <c r="E15" s="94"/>
      <c r="F15" s="50" t="str">
        <f ca="1">IF(B13="","",OFFSET(List1!Q$11,tisk!A12,0))</f>
        <v>11/2021</v>
      </c>
      <c r="G15" s="95"/>
      <c r="H15" s="96"/>
      <c r="I15" s="89"/>
      <c r="J15" s="89"/>
      <c r="K15" s="98"/>
      <c r="L15" s="89"/>
      <c r="M15" s="90"/>
      <c r="N15" s="91"/>
    </row>
    <row r="16" spans="1:14" ht="60.75" customHeight="1" x14ac:dyDescent="0.25">
      <c r="B16" s="89">
        <f ca="1">IF(OFFSET(List1!B$11,tisk!A15,0)&gt;0,OFFSET(List1!B$11,tisk!A15,0),"")</f>
        <v>5</v>
      </c>
      <c r="C16" s="2" t="str">
        <f ca="1">IF(B16="","",CONCATENATE(OFFSET(List1!C$11,tisk!A15,0),"
",OFFSET(List1!D$11,tisk!A15,0),"
",OFFSET(List1!E$11,tisk!A15,0),"
",OFFSET(List1!F$11,tisk!A15,0)))</f>
        <v>Město Šternberk
Horní náměstí 78/16
Šternberk
78501</v>
      </c>
      <c r="D16" s="73" t="str">
        <f ca="1">IF(B16="","",OFFSET(List1!L$11,tisk!A15,0))</f>
        <v>Obnova dětského dopravního hřiště Šternberk</v>
      </c>
      <c r="E16" s="94">
        <f ca="1">IF(B16="","",OFFSET(List1!O$11,tisk!A15,0))</f>
        <v>980645</v>
      </c>
      <c r="F16" s="50" t="str">
        <f ca="1">IF(B16="","",OFFSET(List1!P$11,tisk!A15,0))</f>
        <v>9/2021</v>
      </c>
      <c r="G16" s="95">
        <f ca="1">IF(B16="","",OFFSET(List1!R$11,tisk!A15,0))</f>
        <v>686451.5</v>
      </c>
      <c r="H16" s="96">
        <f ca="1">IF(B16="","",OFFSET(List1!S$11,tisk!A15,0))</f>
        <v>44592</v>
      </c>
      <c r="I16" s="89">
        <f ca="1">IF(B16="","",OFFSET(List1!T$11,tisk!A15,0))</f>
        <v>2</v>
      </c>
      <c r="J16" s="89">
        <f ca="1">IF(B16="","",OFFSET(List1!U$11,tisk!A15,0))</f>
        <v>3</v>
      </c>
      <c r="K16" s="97">
        <v>10</v>
      </c>
      <c r="L16" s="89">
        <f ca="1">IF(B16="","",OFFSET(List1!W$11,tisk!A15,0))</f>
        <v>7</v>
      </c>
      <c r="M16" s="90">
        <f ca="1">IF(B16="","",OFFSET(List1!X$11,tisk!A15,0))</f>
        <v>22</v>
      </c>
      <c r="N16" s="91">
        <f ca="1">IF(B16="","",OFFSET(List1!Y$11,tisk!A15,0))</f>
        <v>686451.5</v>
      </c>
    </row>
    <row r="17" spans="1:14" ht="72" customHeight="1" x14ac:dyDescent="0.25">
      <c r="B17" s="89"/>
      <c r="C17" s="2"/>
      <c r="D17" s="4" t="str">
        <f ca="1">IF(B16="","",OFFSET(List1!M$11,tisk!A15,0))</f>
        <v>Projekt řeší obnovu stávajících komunikací, vozovky a chodníků, dopravního značení a terénní úpravy dětského dopravního hřiště, které bylo vybudováno v roce 1986.</v>
      </c>
      <c r="E17" s="94"/>
      <c r="F17" s="49"/>
      <c r="G17" s="95"/>
      <c r="H17" s="96"/>
      <c r="I17" s="89"/>
      <c r="J17" s="89"/>
      <c r="K17" s="89"/>
      <c r="L17" s="89"/>
      <c r="M17" s="90"/>
      <c r="N17" s="91"/>
    </row>
    <row r="18" spans="1:14" ht="30" customHeight="1" x14ac:dyDescent="0.25">
      <c r="A18" s="52">
        <f>ROW()/3-1</f>
        <v>5</v>
      </c>
      <c r="B18" s="89"/>
      <c r="C18" s="2"/>
      <c r="D18" s="4" t="str">
        <f ca="1">IF(B16="","",CONCATENATE("Dotace bude použita na:",OFFSET(List1!N$11,tisk!A15,0)))</f>
        <v>Dotace bude použita na:Obnova povrchu asfaltové vozovky, obnova chodníků v betonové zámkové dlažbě. Na nový kryt vozovky bude provedeno vodorovné dopravní značení, svislé značení bude obnoveno částečně. Po dokončení stavebních úprav budou provedeny terénní úpravy.</v>
      </c>
      <c r="E18" s="94"/>
      <c r="F18" s="50" t="str">
        <f ca="1">IF(B16="","",OFFSET(List1!Q$11,tisk!A15,0))</f>
        <v>10/2021</v>
      </c>
      <c r="G18" s="95"/>
      <c r="H18" s="96"/>
      <c r="I18" s="89"/>
      <c r="J18" s="89"/>
      <c r="K18" s="98"/>
      <c r="L18" s="89"/>
      <c r="M18" s="90"/>
      <c r="N18" s="91"/>
    </row>
    <row r="19" spans="1:14" s="1" customFormat="1" ht="61.5" customHeight="1" x14ac:dyDescent="0.25">
      <c r="A19" s="52"/>
      <c r="B19" s="89">
        <f ca="1">IF(OFFSET(List1!B$11,tisk!A18,0)&gt;0,OFFSET(List1!B$11,tisk!A18,0),"")</f>
        <v>6</v>
      </c>
      <c r="C19" s="2" t="str">
        <f ca="1">IF(B19="","",CONCATENATE(OFFSET(List1!C$11,tisk!A18,0),"
",OFFSET(List1!D$11,tisk!A18,0),"
",OFFSET(List1!E$11,tisk!A18,0),"
",OFFSET(List1!F$11,tisk!A18,0)))</f>
        <v>Město Uničov
Masarykovo nám. 1
Uničov
78391</v>
      </c>
      <c r="D19" s="73" t="str">
        <f ca="1">IF(B19="","",OFFSET(List1!L$11,tisk!A18,0))</f>
        <v>Obnova povrchů dětského dopravního hřiště Uničov</v>
      </c>
      <c r="E19" s="94">
        <f ca="1">IF(B19="","",OFFSET(List1!O$11,tisk!A18,0))</f>
        <v>2048350.68</v>
      </c>
      <c r="F19" s="50" t="str">
        <f ca="1">IF(B19="","",OFFSET(List1!P$11,tisk!A18,0))</f>
        <v>7/2021</v>
      </c>
      <c r="G19" s="95">
        <f ca="1">IF(B19="","",OFFSET(List1!R$11,tisk!A18,0))</f>
        <v>1433845.48</v>
      </c>
      <c r="H19" s="96">
        <f ca="1">IF(B19="","",OFFSET(List1!S$11,tisk!A18,0))</f>
        <v>44592</v>
      </c>
      <c r="I19" s="89">
        <f ca="1">IF(B19="","",OFFSET(List1!T$11,tisk!A18,0))</f>
        <v>2</v>
      </c>
      <c r="J19" s="89">
        <f ca="1">IF(B19="","",OFFSET(List1!U$11,tisk!A18,0))</f>
        <v>3</v>
      </c>
      <c r="K19" s="97">
        <v>10</v>
      </c>
      <c r="L19" s="89">
        <f ca="1">IF(B19="","",OFFSET(List1!W$11,tisk!A18,0))</f>
        <v>7</v>
      </c>
      <c r="M19" s="90">
        <f ca="1">IF(B19="","",OFFSET(List1!X$11,tisk!A18,0))</f>
        <v>22</v>
      </c>
      <c r="N19" s="91">
        <f ca="1">IF(B19="","",OFFSET(List1!Y$11,tisk!A18,0))</f>
        <v>1433845.48</v>
      </c>
    </row>
    <row r="20" spans="1:14" s="1" customFormat="1" ht="82.5" customHeight="1" x14ac:dyDescent="0.25">
      <c r="A20" s="52"/>
      <c r="B20" s="89"/>
      <c r="C20" s="2"/>
      <c r="D20" s="4" t="str">
        <f ca="1">IF(B19="","",OFFSET(List1!M$11,tisk!A18,0))</f>
        <v>Obnova a rekonstrukce nevyhovujícího povrchu asfaltových komunikací a dlážděných ploch na dětském dopravním hřišti v Uničově.</v>
      </c>
      <c r="E20" s="94"/>
      <c r="F20" s="49"/>
      <c r="G20" s="95"/>
      <c r="H20" s="96"/>
      <c r="I20" s="89"/>
      <c r="J20" s="89"/>
      <c r="K20" s="89"/>
      <c r="L20" s="89"/>
      <c r="M20" s="90"/>
      <c r="N20" s="91"/>
    </row>
    <row r="21" spans="1:14" s="1" customFormat="1" ht="30" customHeight="1" x14ac:dyDescent="0.25">
      <c r="A21" s="52">
        <f>ROW()/3-1</f>
        <v>6</v>
      </c>
      <c r="B21" s="89"/>
      <c r="C21" s="2"/>
      <c r="D21" s="4" t="str">
        <f ca="1">IF(B19="","",CONCATENATE("Dotace bude použita na:",OFFSET(List1!N$11,tisk!A18,0)))</f>
        <v>Dotace bude použita na:Obnova povrchů dětského dopravního hřiště Uničov.</v>
      </c>
      <c r="E21" s="94"/>
      <c r="F21" s="50" t="str">
        <f ca="1">IF(B19="","",OFFSET(List1!Q$11,tisk!A18,0))</f>
        <v>9/2021</v>
      </c>
      <c r="G21" s="95"/>
      <c r="H21" s="96"/>
      <c r="I21" s="89"/>
      <c r="J21" s="89"/>
      <c r="K21" s="98"/>
      <c r="L21" s="89"/>
      <c r="M21" s="90"/>
      <c r="N21" s="91"/>
    </row>
    <row r="22" spans="1:14" s="1" customFormat="1" ht="61.5" customHeight="1" x14ac:dyDescent="0.25">
      <c r="A22" s="52"/>
      <c r="B22" s="89">
        <f ca="1">IF(OFFSET(List1!B$11,tisk!A21,0)&gt;0,OFFSET(List1!B$11,tisk!A21,0),"")</f>
        <v>7</v>
      </c>
      <c r="C22" s="2" t="str">
        <f ca="1">IF(B22="","",CONCATENATE(OFFSET(List1!C$11,tisk!A21,0),"
",OFFSET(List1!D$11,tisk!A21,0),"
",OFFSET(List1!E$11,tisk!A21,0),"
",OFFSET(List1!F$11,tisk!A21,0)))</f>
        <v>Město Litovel
Nám. Př. Otakara 778/1b
Litovel
78401</v>
      </c>
      <c r="D22" s="73" t="str">
        <f ca="1">IF(B22="","",OFFSET(List1!L$11,tisk!A21,0))</f>
        <v>Modernizace dětského dopravního hřiště - školící centrum</v>
      </c>
      <c r="E22" s="94">
        <f ca="1">IF(B22="","",OFFSET(List1!O$11,tisk!A21,0))</f>
        <v>1220011.54</v>
      </c>
      <c r="F22" s="50" t="str">
        <f ca="1">IF(B22="","",OFFSET(List1!P$11,tisk!A21,0))</f>
        <v>1/2021</v>
      </c>
      <c r="G22" s="95">
        <f ca="1">IF(B22="","",OFFSET(List1!R$11,tisk!A21,0))</f>
        <v>854007</v>
      </c>
      <c r="H22" s="96">
        <f ca="1">IF(B22="","",OFFSET(List1!S$11,tisk!A21,0))</f>
        <v>44592</v>
      </c>
      <c r="I22" s="89">
        <f ca="1">IF(B22="","",OFFSET(List1!T$11,tisk!A21,0))</f>
        <v>3</v>
      </c>
      <c r="J22" s="89">
        <f ca="1">IF(B22="","",OFFSET(List1!U$11,tisk!A21,0))</f>
        <v>3</v>
      </c>
      <c r="K22" s="97">
        <v>10</v>
      </c>
      <c r="L22" s="89">
        <f ca="1">IF(B22="","",OFFSET(List1!W$11,tisk!A21,0))</f>
        <v>5</v>
      </c>
      <c r="M22" s="90">
        <f ca="1">IF(B22="","",OFFSET(List1!X$11,tisk!A21,0))</f>
        <v>21</v>
      </c>
      <c r="N22" s="91">
        <f ca="1">IF(B22="","",OFFSET(List1!Y$11,tisk!A21,0))</f>
        <v>854007</v>
      </c>
    </row>
    <row r="23" spans="1:14" s="1" customFormat="1" ht="90" customHeight="1" x14ac:dyDescent="0.25">
      <c r="A23" s="52"/>
      <c r="B23" s="89"/>
      <c r="C23" s="2"/>
      <c r="D23" s="4" t="str">
        <f ca="1">IF(B22="","",OFFSET(List1!M$11,tisk!A21,0))</f>
        <v>Nová budova vytvoří zázemí, které bude využíváno nejen při akcích pro veřejnost, např. i při příměstských táborech s dopravní tematikou. Přispěje k prohloubení znalostí, dovedností a zvýšení bezpečnosti dětí - chodců i cyklistů v silničním provozu.</v>
      </c>
      <c r="E23" s="94"/>
      <c r="F23" s="49"/>
      <c r="G23" s="95"/>
      <c r="H23" s="96"/>
      <c r="I23" s="89"/>
      <c r="J23" s="89"/>
      <c r="K23" s="89"/>
      <c r="L23" s="89"/>
      <c r="M23" s="90"/>
      <c r="N23" s="91"/>
    </row>
    <row r="24" spans="1:14" s="1" customFormat="1" ht="30" customHeight="1" x14ac:dyDescent="0.25">
      <c r="A24" s="52">
        <f>ROW()/3-1</f>
        <v>7</v>
      </c>
      <c r="B24" s="89"/>
      <c r="C24" s="2"/>
      <c r="D24" s="4" t="str">
        <f ca="1">IF(B22="","",CONCATENATE("Dotace bude použita na:",OFFSET(List1!N$11,tisk!A21,0)))</f>
        <v>Dotace bude použita na:Modernizace dětského dopravního hřiště - školící centrum</v>
      </c>
      <c r="E24" s="94"/>
      <c r="F24" s="50" t="str">
        <f ca="1">IF(B22="","",OFFSET(List1!Q$11,tisk!A21,0))</f>
        <v>12/2021</v>
      </c>
      <c r="G24" s="95"/>
      <c r="H24" s="96"/>
      <c r="I24" s="89"/>
      <c r="J24" s="89"/>
      <c r="K24" s="98"/>
      <c r="L24" s="89"/>
      <c r="M24" s="90"/>
      <c r="N24" s="91"/>
    </row>
    <row r="25" spans="1:14" s="1" customFormat="1" ht="27" customHeight="1" x14ac:dyDescent="0.25">
      <c r="A25" s="52"/>
      <c r="B25" s="99" t="s">
        <v>114</v>
      </c>
      <c r="C25" s="100"/>
      <c r="D25" s="101"/>
      <c r="E25" s="83">
        <f ca="1">SUM(E4:E24)</f>
        <v>5651238.1399999997</v>
      </c>
      <c r="F25" s="79"/>
      <c r="G25" s="84">
        <f ca="1">SUM(G4:G24)</f>
        <v>3955865.17</v>
      </c>
      <c r="H25" s="80"/>
      <c r="I25" s="81"/>
      <c r="J25" s="81"/>
      <c r="K25" s="81"/>
      <c r="L25" s="81"/>
      <c r="M25" s="82"/>
      <c r="N25" s="84">
        <f ca="1">SUM(N4:N24)</f>
        <v>3955865.17</v>
      </c>
    </row>
  </sheetData>
  <mergeCells count="82">
    <mergeCell ref="B25:D25"/>
    <mergeCell ref="K2:K3"/>
    <mergeCell ref="K7:K9"/>
    <mergeCell ref="K10:K12"/>
    <mergeCell ref="K13:K15"/>
    <mergeCell ref="K16:K18"/>
    <mergeCell ref="K19:K21"/>
    <mergeCell ref="K22:K24"/>
    <mergeCell ref="B4:B6"/>
    <mergeCell ref="E4:E6"/>
    <mergeCell ref="G4:G6"/>
    <mergeCell ref="H4:H6"/>
    <mergeCell ref="B10:B12"/>
    <mergeCell ref="B1:B3"/>
    <mergeCell ref="J10:J12"/>
    <mergeCell ref="C1:C3"/>
    <mergeCell ref="I2:I3"/>
    <mergeCell ref="J2:J3"/>
    <mergeCell ref="L4:L6"/>
    <mergeCell ref="M4:M6"/>
    <mergeCell ref="M2:M3"/>
    <mergeCell ref="N4:N6"/>
    <mergeCell ref="B7:B9"/>
    <mergeCell ref="E7:E9"/>
    <mergeCell ref="G7:G9"/>
    <mergeCell ref="H7:H9"/>
    <mergeCell ref="I7:I9"/>
    <mergeCell ref="J7:J9"/>
    <mergeCell ref="L7:L9"/>
    <mergeCell ref="M7:M9"/>
    <mergeCell ref="N7:N9"/>
    <mergeCell ref="K4:K6"/>
    <mergeCell ref="I4:I6"/>
    <mergeCell ref="J4:J6"/>
    <mergeCell ref="L10:L12"/>
    <mergeCell ref="M10:M12"/>
    <mergeCell ref="N10:N12"/>
    <mergeCell ref="B13:B15"/>
    <mergeCell ref="E13:E15"/>
    <mergeCell ref="G13:G15"/>
    <mergeCell ref="H13:H15"/>
    <mergeCell ref="I13:I15"/>
    <mergeCell ref="J13:J15"/>
    <mergeCell ref="L13:L15"/>
    <mergeCell ref="M13:M15"/>
    <mergeCell ref="N13:N15"/>
    <mergeCell ref="E10:E12"/>
    <mergeCell ref="G10:G12"/>
    <mergeCell ref="H10:H12"/>
    <mergeCell ref="I10:I12"/>
    <mergeCell ref="N19:N21"/>
    <mergeCell ref="B16:B18"/>
    <mergeCell ref="E16:E18"/>
    <mergeCell ref="G16:G18"/>
    <mergeCell ref="H16:H18"/>
    <mergeCell ref="I16:I18"/>
    <mergeCell ref="B19:B21"/>
    <mergeCell ref="E19:E21"/>
    <mergeCell ref="G19:G21"/>
    <mergeCell ref="H19:H21"/>
    <mergeCell ref="I19:I21"/>
    <mergeCell ref="B22:B24"/>
    <mergeCell ref="E22:E24"/>
    <mergeCell ref="G22:G24"/>
    <mergeCell ref="H22:H24"/>
    <mergeCell ref="I22:I24"/>
    <mergeCell ref="J22:J24"/>
    <mergeCell ref="L22:L24"/>
    <mergeCell ref="M22:M24"/>
    <mergeCell ref="N22:N24"/>
    <mergeCell ref="E1:E3"/>
    <mergeCell ref="F1:F3"/>
    <mergeCell ref="G1:G3"/>
    <mergeCell ref="H1:H3"/>
    <mergeCell ref="N1:N3"/>
    <mergeCell ref="J16:J18"/>
    <mergeCell ref="L16:L18"/>
    <mergeCell ref="M16:M18"/>
    <mergeCell ref="N16:N18"/>
    <mergeCell ref="J19:J21"/>
    <mergeCell ref="L19:L21"/>
    <mergeCell ref="M19:M21"/>
  </mergeCells>
  <conditionalFormatting sqref="F6">
    <cfRule type="notContainsBlanks" dxfId="22" priority="37" stopIfTrue="1">
      <formula>LEN(TRIM(F6))&gt;0</formula>
    </cfRule>
  </conditionalFormatting>
  <conditionalFormatting sqref="D6">
    <cfRule type="notContainsBlanks" dxfId="21" priority="36" stopIfTrue="1">
      <formula>LEN(TRIM(D6))&gt;0</formula>
    </cfRule>
  </conditionalFormatting>
  <conditionalFormatting sqref="D5">
    <cfRule type="notContainsBlanks" dxfId="20" priority="35" stopIfTrue="1">
      <formula>LEN(TRIM(D5))&gt;0</formula>
    </cfRule>
  </conditionalFormatting>
  <conditionalFormatting sqref="C6">
    <cfRule type="notContainsBlanks" dxfId="19" priority="34" stopIfTrue="1">
      <formula>LEN(TRIM(C6))&gt;0</formula>
    </cfRule>
  </conditionalFormatting>
  <conditionalFormatting sqref="B4:B6">
    <cfRule type="notContainsBlanks" dxfId="18" priority="45" stopIfTrue="1">
      <formula>LEN(TRIM(B4))&gt;0</formula>
    </cfRule>
  </conditionalFormatting>
  <conditionalFormatting sqref="D4">
    <cfRule type="notContainsBlanks" dxfId="17" priority="28" stopIfTrue="1">
      <formula>LEN(TRIM(D4))&gt;0</formula>
    </cfRule>
  </conditionalFormatting>
  <conditionalFormatting sqref="C4">
    <cfRule type="notContainsBlanks" dxfId="16" priority="27" stopIfTrue="1">
      <formula>LEN(TRIM(C4))&gt;0</formula>
    </cfRule>
  </conditionalFormatting>
  <conditionalFormatting sqref="E4:E6">
    <cfRule type="notContainsBlanks" dxfId="15" priority="26" stopIfTrue="1">
      <formula>LEN(TRIM(E4))&gt;0</formula>
    </cfRule>
  </conditionalFormatting>
  <conditionalFormatting sqref="F4">
    <cfRule type="notContainsBlanks" dxfId="14" priority="25" stopIfTrue="1">
      <formula>LEN(TRIM(F4))&gt;0</formula>
    </cfRule>
  </conditionalFormatting>
  <conditionalFormatting sqref="G4:J6 L4:M6">
    <cfRule type="notContainsBlanks" dxfId="13" priority="44" stopIfTrue="1">
      <formula>LEN(TRIM(G4))&gt;0</formula>
    </cfRule>
  </conditionalFormatting>
  <conditionalFormatting sqref="N4:N6">
    <cfRule type="notContainsBlanks" dxfId="12" priority="24" stopIfTrue="1">
      <formula>LEN(TRIM(N4))&gt;0</formula>
    </cfRule>
  </conditionalFormatting>
  <conditionalFormatting sqref="F9 F12 F15 F18 F21 F24">
    <cfRule type="notContainsBlanks" dxfId="11" priority="10" stopIfTrue="1">
      <formula>LEN(TRIM(F9))&gt;0</formula>
    </cfRule>
  </conditionalFormatting>
  <conditionalFormatting sqref="D9 D12 D15 D18 D21 D24">
    <cfRule type="notContainsBlanks" dxfId="10" priority="9" stopIfTrue="1">
      <formula>LEN(TRIM(D9))&gt;0</formula>
    </cfRule>
  </conditionalFormatting>
  <conditionalFormatting sqref="D8 D11 D14 D17 D20 D23">
    <cfRule type="notContainsBlanks" dxfId="9" priority="8" stopIfTrue="1">
      <formula>LEN(TRIM(D8))&gt;0</formula>
    </cfRule>
  </conditionalFormatting>
  <conditionalFormatting sqref="C9 C12 C15 C18 C21 C24">
    <cfRule type="notContainsBlanks" dxfId="8" priority="7" stopIfTrue="1">
      <formula>LEN(TRIM(C9))&gt;0</formula>
    </cfRule>
  </conditionalFormatting>
  <conditionalFormatting sqref="B7:B25">
    <cfRule type="notContainsBlanks" dxfId="7" priority="12" stopIfTrue="1">
      <formula>LEN(TRIM(B7))&gt;0</formula>
    </cfRule>
  </conditionalFormatting>
  <conditionalFormatting sqref="D7 D10 D13 D16 D19 D22">
    <cfRule type="notContainsBlanks" dxfId="6" priority="6" stopIfTrue="1">
      <formula>LEN(TRIM(D7))&gt;0</formula>
    </cfRule>
  </conditionalFormatting>
  <conditionalFormatting sqref="C7 C10 C13 C16 C19 C22">
    <cfRule type="notContainsBlanks" dxfId="5" priority="5" stopIfTrue="1">
      <formula>LEN(TRIM(C7))&gt;0</formula>
    </cfRule>
  </conditionalFormatting>
  <conditionalFormatting sqref="E7:E25">
    <cfRule type="notContainsBlanks" dxfId="4" priority="4" stopIfTrue="1">
      <formula>LEN(TRIM(E7))&gt;0</formula>
    </cfRule>
  </conditionalFormatting>
  <conditionalFormatting sqref="F7 F10 F13 F16 F19 F22 F25">
    <cfRule type="notContainsBlanks" dxfId="3" priority="3" stopIfTrue="1">
      <formula>LEN(TRIM(F7))&gt;0</formula>
    </cfRule>
  </conditionalFormatting>
  <conditionalFormatting sqref="G25:M25 G7:J24 L7:M24">
    <cfRule type="notContainsBlanks" dxfId="2" priority="11" stopIfTrue="1">
      <formula>LEN(TRIM(G7))&gt;0</formula>
    </cfRule>
  </conditionalFormatting>
  <conditionalFormatting sqref="N7:N25">
    <cfRule type="notContainsBlanks" dxfId="1" priority="2" stopIfTrue="1">
      <formula>LEN(TRIM(N7))&gt;0</formula>
    </cfRule>
  </conditionalFormatting>
  <conditionalFormatting sqref="K4:K24">
    <cfRule type="notContainsBlanks" dxfId="0" priority="1" stopIfTrue="1">
      <formula>LEN(TRIM(K4))&gt;0</formula>
    </cfRule>
  </conditionalFormatting>
  <pageMargins left="0.70866141732283472" right="0.70866141732283472" top="0.78740157480314965" bottom="0.78740157480314965" header="0.31496062992125984" footer="0.31496062992125984"/>
  <pageSetup paperSize="9" firstPageNumber="4" fitToHeight="0" orientation="landscape" useFirstPageNumber="1" r:id="rId1"/>
  <headerFooter alignWithMargins="0">
    <oddHeader>&amp;C&amp;"Arial,Kurzíva"Usnesení - příloha č. 01
Návrh na poskytnutí dotací v dotačním programu Podpora výstavby, obnova a vybavení dětských dopravních hřišť 2021</oddHeader>
    <oddFooter>&amp;L&amp;"Arial,Kurzíva"&amp;9Zastupitelstvo Olomouckého kraje 26. 4. 2021
13.-DP OK Podpora výst., obn. a vyb. DDH 2021-vyhod.
Usn.-příl. č. 01-Návrh na posk. dotací z rozp. OK v DP Podpora výst., obn. a vyb. DDH 2021&amp;R
&amp;"-,Kurzíva"Strana &amp;P (celkem 8)</oddFooter>
  </headerFooter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List1</vt:lpstr>
      <vt:lpstr>tisk</vt:lpstr>
      <vt:lpstr>DZACATEK</vt:lpstr>
      <vt:lpstr>FZACATEK</vt:lpstr>
      <vt:lpstr>LZACATEK</vt:lpstr>
      <vt:lpstr>tisk!Oblast_tisku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Unzeitigová Karla</cp:lastModifiedBy>
  <cp:lastPrinted>2017-01-27T11:11:41Z</cp:lastPrinted>
  <dcterms:created xsi:type="dcterms:W3CDTF">2016-08-30T11:35:03Z</dcterms:created>
  <dcterms:modified xsi:type="dcterms:W3CDTF">2021-03-31T07:41:48Z</dcterms:modified>
</cp:coreProperties>
</file>