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prava\Materiály do orgánů kraje\2021\2021-04-26\DP bezpečnost\"/>
    </mc:Choice>
  </mc:AlternateContent>
  <bookViews>
    <workbookView xWindow="480" yWindow="195" windowWidth="18195" windowHeight="11700" activeTab="1"/>
  </bookViews>
  <sheets>
    <sheet name="List1" sheetId="1" r:id="rId1"/>
    <sheet name="tisk" sheetId="2" r:id="rId2"/>
  </sheets>
  <definedNames>
    <definedName name="_FilterDatabase" localSheetId="0" hidden="1">List1!$A$10:$R$14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W14" i="1" l="1"/>
  <c r="W13" i="1"/>
  <c r="W11" i="1"/>
  <c r="W12" i="1"/>
  <c r="B4" i="2" l="1"/>
  <c r="E4" i="2" s="1"/>
  <c r="A6" i="2"/>
  <c r="B7" i="2" s="1"/>
  <c r="J7" i="2" s="1"/>
  <c r="A9" i="2"/>
  <c r="B10" i="2" s="1"/>
  <c r="L10" i="2" s="1"/>
  <c r="A12" i="2"/>
  <c r="B13" i="2" s="1"/>
  <c r="E13" i="2" s="1"/>
  <c r="A15" i="2"/>
  <c r="J4" i="2"/>
  <c r="D6" i="2"/>
  <c r="L4" i="2"/>
  <c r="D5" i="2"/>
  <c r="K4" i="2"/>
  <c r="G4" i="2"/>
  <c r="M4" i="2"/>
  <c r="I4" i="2"/>
  <c r="G7" i="2" l="1"/>
  <c r="L7" i="2"/>
  <c r="D9" i="2"/>
  <c r="H7" i="2"/>
  <c r="M7" i="2"/>
  <c r="I7" i="2"/>
  <c r="E7" i="2"/>
  <c r="F7" i="2"/>
  <c r="D8" i="2"/>
  <c r="K7" i="2"/>
  <c r="F9" i="2"/>
  <c r="C7" i="2"/>
  <c r="D7" i="2"/>
  <c r="C4" i="2"/>
  <c r="F6" i="2"/>
  <c r="H4" i="2"/>
  <c r="F4" i="2"/>
  <c r="D4" i="2"/>
  <c r="I10" i="2"/>
  <c r="M10" i="2"/>
  <c r="G10" i="2"/>
  <c r="H10" i="2"/>
  <c r="K10" i="2"/>
  <c r="F15" i="2"/>
  <c r="F13" i="2"/>
  <c r="K13" i="2"/>
  <c r="I13" i="2"/>
  <c r="L13" i="2"/>
  <c r="D14" i="2"/>
  <c r="M13" i="2"/>
  <c r="D13" i="2"/>
  <c r="D12" i="2"/>
  <c r="J10" i="2"/>
  <c r="D11" i="2"/>
  <c r="D10" i="2"/>
  <c r="E10" i="2"/>
  <c r="E16" i="2" s="1"/>
  <c r="C10" i="2"/>
  <c r="F12" i="2"/>
  <c r="F10" i="2"/>
  <c r="G13" i="2"/>
  <c r="C13" i="2"/>
  <c r="J13" i="2"/>
  <c r="H13" i="2"/>
  <c r="D15" i="2"/>
  <c r="M16" i="2" l="1"/>
  <c r="G16" i="2"/>
</calcChain>
</file>

<file path=xl/sharedStrings.xml><?xml version="1.0" encoding="utf-8"?>
<sst xmlns="http://schemas.openxmlformats.org/spreadsheetml/2006/main" count="114" uniqueCount="93">
  <si>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</si>
  <si>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</si>
  <si>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</si>
  <si>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</si>
  <si>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</si>
  <si>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</si>
  <si>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</si>
  <si>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</si>
  <si>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</si>
  <si>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</si>
  <si>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</si>
  <si>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</si>
  <si>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</si>
  <si>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</si>
  <si>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</si>
  <si>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</si>
  <si>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</si>
  <si>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</si>
  <si>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</si>
  <si>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</si>
  <si>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</si>
  <si>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</si>
  <si>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</si>
  <si>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</si>
  <si>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</si>
  <si>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</si>
  <si>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</si>
  <si>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</si>
  <si>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</si>
  <si>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</si>
  <si>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</si>
  <si>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</si>
  <si>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1</t>
  </si>
  <si>
    <t>Obec Bystročice</t>
  </si>
  <si>
    <t>Bystročice 6</t>
  </si>
  <si>
    <t>Bystročice</t>
  </si>
  <si>
    <t>779 00</t>
  </si>
  <si>
    <t>Olomouc</t>
  </si>
  <si>
    <t>00298735</t>
  </si>
  <si>
    <t>4070001349/6800</t>
  </si>
  <si>
    <t>Přechod na silnici III/5704, Bystročice</t>
  </si>
  <si>
    <t>Přechod pro chodce na silnici III/5704 bude novostavbou dopravní infrastruktury, která zajistí bezpečné přecházení přes frekventovanou silnici v souladu s aktuálními pravidly bezpečnosti silničního provozu.</t>
  </si>
  <si>
    <t>7/2021</t>
  </si>
  <si>
    <t>10/2021</t>
  </si>
  <si>
    <t>2</t>
  </si>
  <si>
    <t>1/2021</t>
  </si>
  <si>
    <t>12/2021</t>
  </si>
  <si>
    <t>3</t>
  </si>
  <si>
    <t>6/2021</t>
  </si>
  <si>
    <t>4</t>
  </si>
  <si>
    <t>Obec Tovéř</t>
  </si>
  <si>
    <t>Tovéř 18/18</t>
  </si>
  <si>
    <t>Tovéř</t>
  </si>
  <si>
    <t>783 16</t>
  </si>
  <si>
    <t>00635626</t>
  </si>
  <si>
    <t>94-913811/0710</t>
  </si>
  <si>
    <t>Chodníky podél komunikace III.třídy v obci Tovéř</t>
  </si>
  <si>
    <t>Předmětem předkládaného projektu je vybudování bezbariérových chodníků kolem komunikace třetí třídy III/44310 v obci Tovéř a komplexní zvýšení bezpečnosti dopravy v řešené části obce.</t>
  </si>
  <si>
    <t>11/2021</t>
  </si>
  <si>
    <t>79841</t>
  </si>
  <si>
    <t>4/2021</t>
  </si>
  <si>
    <t>Prostějov</t>
  </si>
  <si>
    <t>Obec Bílovice-Lutotín</t>
  </si>
  <si>
    <t>Bílovice 39</t>
  </si>
  <si>
    <t>Bílovice - Lutotín</t>
  </si>
  <si>
    <t>00288012</t>
  </si>
  <si>
    <t>94-1813791/0710</t>
  </si>
  <si>
    <t>Zvýšení bezpečnosti dopravy Lutotín</t>
  </si>
  <si>
    <t>Cílem projektu je výstavba dvou protisměrných autobusových zastávek, které jsou navrženy mimo jízdní pruhy, přístupových chodníků a vybudováním místa pro přecházení silnice II/366 v k. ú. Lutotín a Kostelec na Hané.</t>
  </si>
  <si>
    <t>Město Plumlov</t>
  </si>
  <si>
    <t>Rudé armády 302</t>
  </si>
  <si>
    <t>Plumlov</t>
  </si>
  <si>
    <t>79803</t>
  </si>
  <si>
    <t>00288632</t>
  </si>
  <si>
    <t>94-6117701/0710</t>
  </si>
  <si>
    <t>Plumlov - zvýšení bezpečnosti pěší dopravy - větev A</t>
  </si>
  <si>
    <t>Předkládaný projekt řeší výstavbu a obnovu komunikací pro pěší a míst pro přecházení v ulici Biskupická ve směru do středu města Plumlov. Cílem projektu je zvýšení bezpečnosti pěší dopravy ve městě Plumlov.</t>
  </si>
  <si>
    <t>dne:</t>
  </si>
  <si>
    <t>10_02_Podpora opatření pro zvýšení bezpečnosti provozu a budování přechodů pro chodce 2021</t>
  </si>
  <si>
    <t>krajský dotační titul</t>
  </si>
  <si>
    <t xml:space="preserve">obec </t>
  </si>
  <si>
    <t>město</t>
  </si>
  <si>
    <t>Ing. Miroslav Hochvald, starosta</t>
  </si>
  <si>
    <t>PhDr. Marta Turečková, starostka</t>
  </si>
  <si>
    <t>Gabriela Jančíková, starostka</t>
  </si>
  <si>
    <t>Miroslav Majer, starosta</t>
  </si>
  <si>
    <t>Název akce</t>
  </si>
  <si>
    <t>Stručný popis akce</t>
  </si>
  <si>
    <t>Účel použití dotace na akci</t>
  </si>
  <si>
    <t>Celkové předpokládané výdaje realizované akce</t>
  </si>
  <si>
    <t>Termín realizace akce
OD - DO</t>
  </si>
  <si>
    <t>CELKEM</t>
  </si>
  <si>
    <t>Návrh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</si>
</sst>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4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5" xfId="0" applyFont="1" applyFill="1" applyBorder="1" applyAlignment="1">
      <alignment horizontal="centerContinuous" vertical="center" wrapText="1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3" fontId="3" fillId="0" borderId="18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/>
    </xf>
    <xf numFmtId="0" fontId="1" fillId="0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right" vertical="center"/>
    </xf>
    <xf numFmtId="164" fontId="8" fillId="2" borderId="22" xfId="0" applyNumberFormat="1" applyFont="1" applyFill="1" applyBorder="1" applyAlignment="1">
      <alignment wrapText="1"/>
    </xf>
    <xf numFmtId="164" fontId="8" fillId="2" borderId="22" xfId="0" applyNumberFormat="1" applyFont="1" applyFill="1" applyBorder="1"/>
    <xf numFmtId="0" fontId="0" fillId="0" borderId="2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vertical="top" wrapText="1"/>
    </xf>
    <xf numFmtId="14" fontId="0" fillId="0" borderId="7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W14" sqref="W14"/>
    </sheetView>
  </sheetViews>
  <sheetFormatPr defaultRowHeight="15" x14ac:dyDescent="0.25"/>
  <cols>
    <col min="1" max="1" width="4.5703125" customWidth="1"/>
    <col min="2" max="2" width="5.42578125" customWidth="1"/>
    <col min="3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1:24" s="16" customFormat="1" ht="10.5" customHeight="1" x14ac:dyDescent="0.15"/>
    <row r="2" spans="1:24" s="16" customFormat="1" ht="10.5" customHeight="1" x14ac:dyDescent="0.15"/>
    <row r="3" spans="1:24" s="16" customFormat="1" ht="10.5" customHeight="1" x14ac:dyDescent="0.15"/>
    <row r="4" spans="1:24" s="16" customFormat="1" ht="10.5" customHeight="1" x14ac:dyDescent="0.15"/>
    <row r="5" spans="1:24" s="16" customFormat="1" ht="10.5" customHeight="1" x14ac:dyDescent="0.15"/>
    <row r="6" spans="1:24" s="16" customFormat="1" ht="10.5" customHeight="1" x14ac:dyDescent="0.15"/>
    <row r="7" spans="1:24" s="16" customFormat="1" ht="10.5" customHeight="1" thickBot="1" x14ac:dyDescent="0.2"/>
    <row r="8" spans="1:24" s="20" customFormat="1" ht="53.25" customHeight="1" thickBot="1" x14ac:dyDescent="0.2">
      <c r="B8" s="12" t="s">
        <v>0</v>
      </c>
      <c r="C8" s="56" t="s">
        <v>1</v>
      </c>
      <c r="D8" s="17"/>
      <c r="E8" s="17"/>
      <c r="F8" s="17"/>
      <c r="G8" s="17"/>
      <c r="H8" s="17"/>
      <c r="I8" s="17"/>
      <c r="J8" s="17"/>
      <c r="K8" s="18"/>
      <c r="L8" s="14" t="s">
        <v>30</v>
      </c>
      <c r="M8" s="19" t="s">
        <v>31</v>
      </c>
      <c r="N8" s="14" t="s">
        <v>2</v>
      </c>
      <c r="O8" s="75" t="s">
        <v>3</v>
      </c>
      <c r="P8" s="15" t="s">
        <v>4</v>
      </c>
      <c r="Q8" s="19"/>
      <c r="R8" s="15" t="s">
        <v>5</v>
      </c>
      <c r="S8" s="10" t="s">
        <v>6</v>
      </c>
      <c r="T8" s="45" t="s">
        <v>7</v>
      </c>
      <c r="U8" s="46"/>
      <c r="V8" s="46"/>
      <c r="W8" s="44"/>
      <c r="X8" s="14" t="s">
        <v>8</v>
      </c>
    </row>
    <row r="9" spans="1:24" s="20" customFormat="1" ht="13.5" customHeight="1" x14ac:dyDescent="0.2">
      <c r="B9" s="13"/>
      <c r="C9" s="57" t="s">
        <v>9</v>
      </c>
      <c r="D9" s="21"/>
      <c r="E9" s="21"/>
      <c r="F9" s="21"/>
      <c r="G9" s="50"/>
      <c r="H9" s="49"/>
      <c r="I9" s="22"/>
      <c r="J9" s="22"/>
      <c r="K9" s="58"/>
      <c r="L9" s="11"/>
      <c r="M9" s="23"/>
      <c r="N9" s="11"/>
      <c r="O9" s="11"/>
      <c r="P9" s="24"/>
      <c r="Q9" s="25"/>
      <c r="R9" s="24"/>
      <c r="S9" s="43"/>
      <c r="T9" s="26" t="s">
        <v>10</v>
      </c>
      <c r="U9" s="26" t="s">
        <v>11</v>
      </c>
      <c r="V9" s="27" t="s">
        <v>12</v>
      </c>
      <c r="W9" s="75" t="s">
        <v>13</v>
      </c>
      <c r="X9" s="11"/>
    </row>
    <row r="10" spans="1:24" s="20" customFormat="1" ht="13.5" thickBot="1" x14ac:dyDescent="0.25">
      <c r="B10" s="28"/>
      <c r="C10" s="59" t="s">
        <v>14</v>
      </c>
      <c r="D10" s="60" t="s">
        <v>15</v>
      </c>
      <c r="E10" s="60" t="s">
        <v>16</v>
      </c>
      <c r="F10" s="60" t="s">
        <v>17</v>
      </c>
      <c r="G10" s="61" t="s">
        <v>18</v>
      </c>
      <c r="H10" s="62" t="s">
        <v>19</v>
      </c>
      <c r="I10" s="63" t="s">
        <v>20</v>
      </c>
      <c r="J10" s="63" t="s">
        <v>21</v>
      </c>
      <c r="K10" s="64" t="s">
        <v>22</v>
      </c>
      <c r="L10" s="29"/>
      <c r="M10" s="30"/>
      <c r="N10" s="29"/>
      <c r="O10" s="29"/>
      <c r="P10" s="31" t="s">
        <v>23</v>
      </c>
      <c r="Q10" s="32" t="s">
        <v>24</v>
      </c>
      <c r="R10" s="31"/>
      <c r="S10" s="33"/>
      <c r="T10" s="32"/>
      <c r="U10" s="32"/>
      <c r="V10" s="76" t="s">
        <v>25</v>
      </c>
      <c r="W10" s="29"/>
      <c r="X10" s="29"/>
    </row>
    <row r="11" spans="1:24" s="36" customFormat="1" ht="12.75" customHeight="1" x14ac:dyDescent="0.25">
      <c r="B11" s="34" t="s">
        <v>32</v>
      </c>
      <c r="C11" s="69" t="s">
        <v>62</v>
      </c>
      <c r="D11" s="69" t="s">
        <v>63</v>
      </c>
      <c r="E11" s="70" t="s">
        <v>64</v>
      </c>
      <c r="F11" s="71" t="s">
        <v>59</v>
      </c>
      <c r="G11" s="69" t="s">
        <v>61</v>
      </c>
      <c r="H11" s="69" t="s">
        <v>80</v>
      </c>
      <c r="I11" s="71" t="s">
        <v>65</v>
      </c>
      <c r="J11" s="71" t="s">
        <v>66</v>
      </c>
      <c r="K11" s="71" t="s">
        <v>82</v>
      </c>
      <c r="L11" s="35" t="s">
        <v>67</v>
      </c>
      <c r="M11" s="35" t="s">
        <v>68</v>
      </c>
      <c r="N11" s="35" t="s">
        <v>67</v>
      </c>
      <c r="O11" s="73">
        <v>2089504.22</v>
      </c>
      <c r="P11" s="72" t="s">
        <v>45</v>
      </c>
      <c r="Q11" s="72" t="s">
        <v>46</v>
      </c>
      <c r="R11" s="73">
        <v>1044752.11</v>
      </c>
      <c r="S11" s="77">
        <v>44592</v>
      </c>
      <c r="T11" s="73">
        <v>5</v>
      </c>
      <c r="U11" s="73">
        <v>10</v>
      </c>
      <c r="V11" s="73">
        <v>10</v>
      </c>
      <c r="W11" s="73">
        <f t="shared" ref="W11" si="0">SUM(T11:V11)</f>
        <v>25</v>
      </c>
      <c r="X11" s="55">
        <v>1044752.11</v>
      </c>
    </row>
    <row r="12" spans="1:24" s="36" customFormat="1" ht="12.75" customHeight="1" x14ac:dyDescent="0.25">
      <c r="B12" s="34" t="s">
        <v>44</v>
      </c>
      <c r="C12" s="69" t="s">
        <v>33</v>
      </c>
      <c r="D12" s="69" t="s">
        <v>34</v>
      </c>
      <c r="E12" s="70" t="s">
        <v>35</v>
      </c>
      <c r="F12" s="71" t="s">
        <v>36</v>
      </c>
      <c r="G12" s="69" t="s">
        <v>37</v>
      </c>
      <c r="H12" s="69" t="s">
        <v>80</v>
      </c>
      <c r="I12" s="71" t="s">
        <v>38</v>
      </c>
      <c r="J12" s="71" t="s">
        <v>39</v>
      </c>
      <c r="K12" s="71" t="s">
        <v>83</v>
      </c>
      <c r="L12" s="35" t="s">
        <v>40</v>
      </c>
      <c r="M12" s="35" t="s">
        <v>41</v>
      </c>
      <c r="N12" s="35" t="s">
        <v>40</v>
      </c>
      <c r="O12" s="73">
        <v>1617003.58</v>
      </c>
      <c r="P12" s="72" t="s">
        <v>42</v>
      </c>
      <c r="Q12" s="72" t="s">
        <v>43</v>
      </c>
      <c r="R12" s="73">
        <v>808501.79</v>
      </c>
      <c r="S12" s="77">
        <v>44592</v>
      </c>
      <c r="T12" s="73">
        <v>10</v>
      </c>
      <c r="U12" s="73">
        <v>1</v>
      </c>
      <c r="V12" s="73">
        <v>10</v>
      </c>
      <c r="W12" s="73">
        <f t="shared" ref="W12:W14" si="1">SUM(T12:V12)</f>
        <v>21</v>
      </c>
      <c r="X12" s="55">
        <v>808501.79</v>
      </c>
    </row>
    <row r="13" spans="1:24" s="36" customFormat="1" ht="12.75" customHeight="1" x14ac:dyDescent="0.25">
      <c r="B13" s="34" t="s">
        <v>47</v>
      </c>
      <c r="C13" s="69" t="s">
        <v>69</v>
      </c>
      <c r="D13" s="69" t="s">
        <v>70</v>
      </c>
      <c r="E13" s="70" t="s">
        <v>71</v>
      </c>
      <c r="F13" s="71" t="s">
        <v>72</v>
      </c>
      <c r="G13" s="69" t="s">
        <v>61</v>
      </c>
      <c r="H13" s="69" t="s">
        <v>81</v>
      </c>
      <c r="I13" s="71" t="s">
        <v>73</v>
      </c>
      <c r="J13" s="71" t="s">
        <v>74</v>
      </c>
      <c r="K13" s="71" t="s">
        <v>84</v>
      </c>
      <c r="L13" s="35" t="s">
        <v>75</v>
      </c>
      <c r="M13" s="35" t="s">
        <v>76</v>
      </c>
      <c r="N13" s="35" t="s">
        <v>75</v>
      </c>
      <c r="O13" s="73">
        <v>3079414.86</v>
      </c>
      <c r="P13" s="72" t="s">
        <v>60</v>
      </c>
      <c r="Q13" s="72" t="s">
        <v>48</v>
      </c>
      <c r="R13" s="73">
        <v>431118.08000000002</v>
      </c>
      <c r="S13" s="77">
        <v>44592</v>
      </c>
      <c r="T13" s="73">
        <v>10</v>
      </c>
      <c r="U13" s="73">
        <v>1</v>
      </c>
      <c r="V13" s="73">
        <v>9</v>
      </c>
      <c r="W13" s="73">
        <f t="shared" si="1"/>
        <v>20</v>
      </c>
      <c r="X13" s="55">
        <v>431118.08000000002</v>
      </c>
    </row>
    <row r="14" spans="1:24" s="36" customFormat="1" ht="12.75" customHeight="1" thickBot="1" x14ac:dyDescent="0.3">
      <c r="B14" s="34" t="s">
        <v>49</v>
      </c>
      <c r="C14" s="69" t="s">
        <v>50</v>
      </c>
      <c r="D14" s="69" t="s">
        <v>51</v>
      </c>
      <c r="E14" s="70" t="s">
        <v>52</v>
      </c>
      <c r="F14" s="71" t="s">
        <v>53</v>
      </c>
      <c r="G14" s="69" t="s">
        <v>37</v>
      </c>
      <c r="H14" s="69" t="s">
        <v>80</v>
      </c>
      <c r="I14" s="71" t="s">
        <v>54</v>
      </c>
      <c r="J14" s="71" t="s">
        <v>55</v>
      </c>
      <c r="K14" s="71" t="s">
        <v>85</v>
      </c>
      <c r="L14" s="35" t="s">
        <v>56</v>
      </c>
      <c r="M14" s="35" t="s">
        <v>57</v>
      </c>
      <c r="N14" s="35" t="s">
        <v>56</v>
      </c>
      <c r="O14" s="73">
        <v>9944517.8399999999</v>
      </c>
      <c r="P14" s="72" t="s">
        <v>42</v>
      </c>
      <c r="Q14" s="72" t="s">
        <v>58</v>
      </c>
      <c r="R14" s="73">
        <v>2486129.46</v>
      </c>
      <c r="S14" s="77">
        <v>44592</v>
      </c>
      <c r="T14" s="73">
        <v>10</v>
      </c>
      <c r="U14" s="73">
        <v>1</v>
      </c>
      <c r="V14" s="73">
        <v>8</v>
      </c>
      <c r="W14" s="73">
        <f t="shared" si="1"/>
        <v>19</v>
      </c>
      <c r="X14" s="55">
        <v>2486129.46</v>
      </c>
    </row>
    <row r="15" spans="1:24" s="48" customFormat="1" x14ac:dyDescent="0.25">
      <c r="A15" s="47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7"/>
      <c r="P15" s="67"/>
      <c r="Q15" s="66"/>
      <c r="R15" s="68"/>
      <c r="S15" s="68"/>
      <c r="T15" s="68"/>
      <c r="U15" s="68"/>
      <c r="V15" s="65"/>
      <c r="W15" s="66"/>
      <c r="X15" s="65"/>
    </row>
    <row r="16" spans="1:24" s="37" customFormat="1" ht="10.5" x14ac:dyDescent="0.15"/>
    <row r="17" spans="1:23" s="37" customFormat="1" x14ac:dyDescent="0.25">
      <c r="A17" s="38" t="s">
        <v>77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T17" s="39"/>
      <c r="U17"/>
    </row>
    <row r="18" spans="1:23" s="37" customFormat="1" ht="10.5" x14ac:dyDescent="0.15">
      <c r="A18" s="38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40" t="s">
        <v>78</v>
      </c>
      <c r="L18" s="40"/>
      <c r="M18" s="40"/>
    </row>
    <row r="19" spans="1:23" s="37" customFormat="1" ht="10.5" x14ac:dyDescent="0.15">
      <c r="A19" s="38" t="s">
        <v>27</v>
      </c>
      <c r="B19" s="38"/>
      <c r="C19" s="38"/>
      <c r="D19" s="38"/>
      <c r="E19" s="38"/>
      <c r="F19" s="38"/>
      <c r="G19" s="38"/>
      <c r="H19" s="38"/>
      <c r="I19" s="38"/>
      <c r="J19" s="38"/>
      <c r="K19" s="40" t="s">
        <v>79</v>
      </c>
      <c r="L19" s="40"/>
      <c r="M19" s="40"/>
    </row>
    <row r="20" spans="1:23" s="37" customFormat="1" ht="10.5" x14ac:dyDescent="0.15"/>
    <row r="21" spans="1:23" s="37" customFormat="1" ht="10.5" x14ac:dyDescent="0.15"/>
    <row r="22" spans="1:23" s="37" customFormat="1" ht="10.5" x14ac:dyDescent="0.15">
      <c r="T22" s="41" t="s">
        <v>28</v>
      </c>
      <c r="U22" s="42" t="s">
        <v>32</v>
      </c>
      <c r="V22" s="41" t="s">
        <v>29</v>
      </c>
      <c r="W22" s="42" t="s">
        <v>32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topLeftCell="A16" zoomScaleNormal="100" workbookViewId="0">
      <selection activeCell="D19" sqref="D19"/>
    </sheetView>
  </sheetViews>
  <sheetFormatPr defaultRowHeight="15" x14ac:dyDescent="0.25"/>
  <cols>
    <col min="1" max="1" width="4.140625" style="53" customWidth="1"/>
    <col min="2" max="2" width="5.28515625" style="1" customWidth="1"/>
    <col min="3" max="3" width="33.28515625" style="3" customWidth="1"/>
    <col min="4" max="4" width="63.42578125" style="5" customWidth="1"/>
    <col min="5" max="5" width="17.7109375" style="9" customWidth="1"/>
    <col min="6" max="6" width="11.42578125" style="52" customWidth="1"/>
    <col min="7" max="7" width="15.85546875" style="7" customWidth="1"/>
    <col min="8" max="8" width="11" customWidth="1"/>
    <col min="9" max="9" width="5.85546875" customWidth="1"/>
    <col min="10" max="10" width="5.7109375" customWidth="1"/>
    <col min="11" max="11" width="5.85546875" customWidth="1"/>
    <col min="12" max="12" width="6.7109375" customWidth="1"/>
    <col min="13" max="13" width="14.7109375" style="7" customWidth="1"/>
  </cols>
  <sheetData>
    <row r="1" spans="1:13" ht="15.75" customHeight="1" x14ac:dyDescent="0.25">
      <c r="B1" s="93" t="s">
        <v>0</v>
      </c>
      <c r="C1" s="93" t="s">
        <v>1</v>
      </c>
      <c r="D1" s="89" t="s">
        <v>86</v>
      </c>
      <c r="E1" s="101" t="s">
        <v>89</v>
      </c>
      <c r="F1" s="93" t="s">
        <v>90</v>
      </c>
      <c r="G1" s="101" t="s">
        <v>5</v>
      </c>
      <c r="H1" s="93" t="s">
        <v>6</v>
      </c>
      <c r="I1" s="90" t="s">
        <v>7</v>
      </c>
      <c r="J1" s="90"/>
      <c r="K1" s="90"/>
      <c r="L1" s="90"/>
      <c r="M1" s="101" t="s">
        <v>92</v>
      </c>
    </row>
    <row r="2" spans="1:13" x14ac:dyDescent="0.25">
      <c r="B2" s="93"/>
      <c r="C2" s="93"/>
      <c r="D2" s="89" t="s">
        <v>87</v>
      </c>
      <c r="E2" s="101"/>
      <c r="F2" s="93"/>
      <c r="G2" s="101"/>
      <c r="H2" s="93"/>
      <c r="I2" s="93" t="s">
        <v>10</v>
      </c>
      <c r="J2" s="93" t="s">
        <v>11</v>
      </c>
      <c r="K2" s="91" t="s">
        <v>12</v>
      </c>
      <c r="L2" s="93" t="s">
        <v>13</v>
      </c>
      <c r="M2" s="101"/>
    </row>
    <row r="3" spans="1:13" x14ac:dyDescent="0.25">
      <c r="B3" s="93"/>
      <c r="C3" s="93"/>
      <c r="D3" s="89" t="s">
        <v>88</v>
      </c>
      <c r="E3" s="101"/>
      <c r="F3" s="93"/>
      <c r="G3" s="101"/>
      <c r="H3" s="93"/>
      <c r="I3" s="93"/>
      <c r="J3" s="93"/>
      <c r="K3" s="91" t="s">
        <v>25</v>
      </c>
      <c r="L3" s="93"/>
      <c r="M3" s="101"/>
    </row>
    <row r="4" spans="1:13" ht="57" customHeight="1" x14ac:dyDescent="0.25">
      <c r="A4" s="74"/>
      <c r="B4" s="95" t="str">
        <f ca="1">IF(OFFSET(List1!B$11,tisk!A3,0)&gt;0,OFFSET(List1!B$11,tisk!A3,0),"")</f>
        <v>1</v>
      </c>
      <c r="C4" s="92" t="str">
        <f ca="1">IF(B4="","",CONCATENATE(OFFSET(List1!C$11,tisk!A3,0),"
",OFFSET(List1!D$11,tisk!A3,0),"
",OFFSET(List1!E$11,tisk!A3,0),"
",OFFSET(List1!F$11,tisk!A3,0)))</f>
        <v>Obec Bílovice-Lutotín
Bílovice 39
Bílovice - Lutotín
79841</v>
      </c>
      <c r="D4" s="82" t="str">
        <f ca="1">IF(B4="","",OFFSET(List1!L$11,tisk!A3,0))</f>
        <v>Zvýšení bezpečnosti dopravy Lutotín</v>
      </c>
      <c r="E4" s="96">
        <f ca="1">IF(B4="","",OFFSET(List1!O$11,tisk!A3,0))</f>
        <v>2089504.22</v>
      </c>
      <c r="F4" s="86" t="str">
        <f ca="1">IF(B4="","",OFFSET(List1!P$11,tisk!A3,0))</f>
        <v>1/2021</v>
      </c>
      <c r="G4" s="97">
        <f ca="1">IF(B4="","",OFFSET(List1!R$11,tisk!A3,0))</f>
        <v>1044752.11</v>
      </c>
      <c r="H4" s="98">
        <f ca="1">IF(B4="","",OFFSET(List1!S$11,tisk!A3,0))</f>
        <v>44592</v>
      </c>
      <c r="I4" s="95">
        <f ca="1">IF(B4="","",OFFSET(List1!T$11,tisk!A3,0))</f>
        <v>5</v>
      </c>
      <c r="J4" s="95">
        <f ca="1">IF(B4="","",OFFSET(List1!U$11,tisk!A3,0))</f>
        <v>10</v>
      </c>
      <c r="K4" s="95">
        <f ca="1">IF(B4="","",OFFSET(List1!V$11,tisk!A3,0))</f>
        <v>10</v>
      </c>
      <c r="L4" s="99">
        <f ca="1">IF(B4="","",OFFSET(List1!W$11,tisk!A3,0))</f>
        <v>25</v>
      </c>
      <c r="M4" s="100">
        <f ca="1">IF(B4="","",OFFSET(List1!X$11,tisk!A3,0))</f>
        <v>1044752.11</v>
      </c>
    </row>
    <row r="5" spans="1:13" ht="75" customHeight="1" x14ac:dyDescent="0.25">
      <c r="A5" s="74"/>
      <c r="B5" s="95"/>
      <c r="C5" s="84"/>
      <c r="D5" s="85" t="str">
        <f ca="1">IF(B4="","",OFFSET(List1!M$11,tisk!A3,0))</f>
        <v>Cílem projektu je výstavba dvou protisměrných autobusových zastávek, které jsou navrženy mimo jízdní pruhy, přístupových chodníků a vybudováním místa pro přecházení silnice II/366 v k. ú. Lutotín a Kostelec na Hané.</v>
      </c>
      <c r="E5" s="96"/>
      <c r="F5" s="87"/>
      <c r="G5" s="97"/>
      <c r="H5" s="98"/>
      <c r="I5" s="95"/>
      <c r="J5" s="95"/>
      <c r="K5" s="95"/>
      <c r="L5" s="99"/>
      <c r="M5" s="100"/>
    </row>
    <row r="6" spans="1:13" ht="33" customHeight="1" x14ac:dyDescent="0.25">
      <c r="A6" s="74">
        <f>ROW()/3-1</f>
        <v>1</v>
      </c>
      <c r="B6" s="95"/>
      <c r="C6" s="80"/>
      <c r="D6" s="83" t="str">
        <f ca="1">IF(B4="","",CONCATENATE("Dotace bude použita na:","
",OFFSET(List1!N$11,tisk!A3,0)))</f>
        <v>Dotace bude použita na:
Zvýšení bezpečnosti dopravy Lutotín</v>
      </c>
      <c r="E6" s="96"/>
      <c r="F6" s="88" t="str">
        <f ca="1">IF(B4="","",OFFSET(List1!Q$11,tisk!A3,0))</f>
        <v>12/2021</v>
      </c>
      <c r="G6" s="97"/>
      <c r="H6" s="98"/>
      <c r="I6" s="95"/>
      <c r="J6" s="95"/>
      <c r="K6" s="95"/>
      <c r="L6" s="99"/>
      <c r="M6" s="100"/>
    </row>
    <row r="7" spans="1:13" ht="60" x14ac:dyDescent="0.25">
      <c r="A7" s="74"/>
      <c r="B7" s="95" t="str">
        <f ca="1">IF(OFFSET(List1!B$11,tisk!A6,0)&gt;0,OFFSET(List1!B$11,tisk!A6,0),"")</f>
        <v>2</v>
      </c>
      <c r="C7" s="81" t="str">
        <f ca="1">IF(B7="","",CONCATENATE(OFFSET(List1!C$11,tisk!A6,0),"
",OFFSET(List1!D$11,tisk!A6,0),"
",OFFSET(List1!E$11,tisk!A6,0),"
",OFFSET(List1!F$11,tisk!A6,0)))</f>
        <v>Obec Bystročice
Bystročice 6
Bystročice
779 00</v>
      </c>
      <c r="D7" s="82" t="str">
        <f ca="1">IF(B7="","",OFFSET(List1!L$11,tisk!A6,0))</f>
        <v>Přechod na silnici III/5704, Bystročice</v>
      </c>
      <c r="E7" s="96">
        <f ca="1">IF(B7="","",OFFSET(List1!O$11,tisk!A6,0))</f>
        <v>1617003.58</v>
      </c>
      <c r="F7" s="86" t="str">
        <f ca="1">IF(B7="","",OFFSET(List1!P$11,tisk!A6,0))</f>
        <v>7/2021</v>
      </c>
      <c r="G7" s="97">
        <f ca="1">IF(B7="","",OFFSET(List1!R$11,tisk!A6,0))</f>
        <v>808501.79</v>
      </c>
      <c r="H7" s="98">
        <f ca="1">IF(B7="","",OFFSET(List1!S$11,tisk!A6,0))</f>
        <v>44592</v>
      </c>
      <c r="I7" s="95">
        <f ca="1">IF(B7="","",OFFSET(List1!T$11,tisk!A6,0))</f>
        <v>10</v>
      </c>
      <c r="J7" s="95">
        <f ca="1">IF(B7="","",OFFSET(List1!U$11,tisk!A6,0))</f>
        <v>1</v>
      </c>
      <c r="K7" s="95">
        <f ca="1">IF(B7="","",OFFSET(List1!V$11,tisk!A6,0))</f>
        <v>10</v>
      </c>
      <c r="L7" s="99">
        <f ca="1">IF(B7="","",OFFSET(List1!W$11,tisk!A6,0))</f>
        <v>21</v>
      </c>
      <c r="M7" s="100">
        <f ca="1">IF(B7="","",OFFSET(List1!X$11,tisk!A6,0))</f>
        <v>808501.79</v>
      </c>
    </row>
    <row r="8" spans="1:13" ht="60" x14ac:dyDescent="0.25">
      <c r="A8" s="74"/>
      <c r="B8" s="95"/>
      <c r="C8" s="84"/>
      <c r="D8" s="85" t="str">
        <f ca="1">IF(B7="","",OFFSET(List1!M$11,tisk!A6,0))</f>
        <v>Přechod pro chodce na silnici III/5704 bude novostavbou dopravní infrastruktury, která zajistí bezpečné přecházení přes frekventovanou silnici v souladu s aktuálními pravidly bezpečnosti silničního provozu.</v>
      </c>
      <c r="E8" s="96"/>
      <c r="F8" s="87"/>
      <c r="G8" s="97"/>
      <c r="H8" s="98"/>
      <c r="I8" s="95"/>
      <c r="J8" s="95"/>
      <c r="K8" s="95"/>
      <c r="L8" s="99"/>
      <c r="M8" s="100"/>
    </row>
    <row r="9" spans="1:13" ht="19.5" customHeight="1" x14ac:dyDescent="0.25">
      <c r="A9" s="74">
        <f>ROW()/3-1</f>
        <v>2</v>
      </c>
      <c r="B9" s="95"/>
      <c r="C9" s="80"/>
      <c r="D9" s="83" t="str">
        <f ca="1">IF(B7="","",CONCATENATE("Dotace bude použita na:",OFFSET(List1!N$11,tisk!A6,0)))</f>
        <v>Dotace bude použita na:Přechod na silnici III/5704, Bystročice</v>
      </c>
      <c r="E9" s="96"/>
      <c r="F9" s="88" t="str">
        <f ca="1">IF(B7="","",OFFSET(List1!Q$11,tisk!A6,0))</f>
        <v>10/2021</v>
      </c>
      <c r="G9" s="97"/>
      <c r="H9" s="98"/>
      <c r="I9" s="95"/>
      <c r="J9" s="95"/>
      <c r="K9" s="95"/>
      <c r="L9" s="99"/>
      <c r="M9" s="100"/>
    </row>
    <row r="10" spans="1:13" ht="60" x14ac:dyDescent="0.25">
      <c r="A10" s="74"/>
      <c r="B10" s="95" t="str">
        <f ca="1">IF(OFFSET(List1!B$11,tisk!A9,0)&gt;0,OFFSET(List1!B$11,tisk!A9,0),"")</f>
        <v>3</v>
      </c>
      <c r="C10" s="81" t="str">
        <f ca="1">IF(B10="","",CONCATENATE(OFFSET(List1!C$11,tisk!A9,0),"
",OFFSET(List1!D$11,tisk!A9,0),"
",OFFSET(List1!E$11,tisk!A9,0),"
",OFFSET(List1!F$11,tisk!A9,0)))</f>
        <v>Město Plumlov
Rudé armády 302
Plumlov
79803</v>
      </c>
      <c r="D10" s="82" t="str">
        <f ca="1">IF(B10="","",OFFSET(List1!L$11,tisk!A9,0))</f>
        <v>Plumlov - zvýšení bezpečnosti pěší dopravy - větev A</v>
      </c>
      <c r="E10" s="96">
        <f ca="1">IF(B10="","",OFFSET(List1!O$11,tisk!A9,0))</f>
        <v>3079414.86</v>
      </c>
      <c r="F10" s="86" t="str">
        <f ca="1">IF(B10="","",OFFSET(List1!P$11,tisk!A9,0))</f>
        <v>4/2021</v>
      </c>
      <c r="G10" s="97">
        <f ca="1">IF(B10="","",OFFSET(List1!R$11,tisk!A9,0))</f>
        <v>431118.08000000002</v>
      </c>
      <c r="H10" s="98">
        <f ca="1">IF(B10="","",OFFSET(List1!S$11,tisk!A9,0))</f>
        <v>44592</v>
      </c>
      <c r="I10" s="95">
        <f ca="1">IF(B10="","",OFFSET(List1!T$11,tisk!A9,0))</f>
        <v>10</v>
      </c>
      <c r="J10" s="95">
        <f ca="1">IF(B10="","",OFFSET(List1!U$11,tisk!A9,0))</f>
        <v>1</v>
      </c>
      <c r="K10" s="95">
        <f ca="1">IF(B10="","",OFFSET(List1!V$11,tisk!A9,0))</f>
        <v>9</v>
      </c>
      <c r="L10" s="99">
        <f ca="1">IF(B10="","",OFFSET(List1!W$11,tisk!A9,0))</f>
        <v>20</v>
      </c>
      <c r="M10" s="100">
        <f ca="1">IF(B10="","",OFFSET(List1!X$11,tisk!A9,0))</f>
        <v>431118.08000000002</v>
      </c>
    </row>
    <row r="11" spans="1:13" ht="60" x14ac:dyDescent="0.25">
      <c r="A11" s="74"/>
      <c r="B11" s="95"/>
      <c r="C11" s="84"/>
      <c r="D11" s="85" t="str">
        <f ca="1">IF(B10="","",OFFSET(List1!M$11,tisk!A9,0))</f>
        <v>Předkládaný projekt řeší výstavbu a obnovu komunikací pro pěší a míst pro přecházení v ulici Biskupická ve směru do středu města Plumlov. Cílem projektu je zvýšení bezpečnosti pěší dopravy ve městě Plumlov.</v>
      </c>
      <c r="E11" s="96"/>
      <c r="F11" s="87"/>
      <c r="G11" s="97"/>
      <c r="H11" s="98"/>
      <c r="I11" s="95"/>
      <c r="J11" s="95"/>
      <c r="K11" s="95"/>
      <c r="L11" s="99"/>
      <c r="M11" s="100"/>
    </row>
    <row r="12" spans="1:13" ht="30" x14ac:dyDescent="0.25">
      <c r="A12" s="74">
        <f>ROW()/3-1</f>
        <v>3</v>
      </c>
      <c r="B12" s="95"/>
      <c r="C12" s="80"/>
      <c r="D12" s="83" t="str">
        <f ca="1">IF(B10="","",CONCATENATE("Dotace bude použita na:",OFFSET(List1!N$11,tisk!A9,0)))</f>
        <v>Dotace bude použita na:Plumlov - zvýšení bezpečnosti pěší dopravy - větev A</v>
      </c>
      <c r="E12" s="96"/>
      <c r="F12" s="88" t="str">
        <f ca="1">IF(B10="","",OFFSET(List1!Q$11,tisk!A9,0))</f>
        <v>6/2021</v>
      </c>
      <c r="G12" s="97"/>
      <c r="H12" s="98"/>
      <c r="I12" s="95"/>
      <c r="J12" s="95"/>
      <c r="K12" s="95"/>
      <c r="L12" s="99"/>
      <c r="M12" s="100"/>
    </row>
    <row r="13" spans="1:13" ht="59.25" customHeight="1" x14ac:dyDescent="0.25">
      <c r="B13" s="95" t="str">
        <f ca="1">IF(OFFSET(List1!B$11,tisk!A12,0)&gt;0,OFFSET(List1!B$11,tisk!A12,0),"")</f>
        <v>4</v>
      </c>
      <c r="C13" s="81" t="str">
        <f ca="1">IF(B13="","",CONCATENATE(OFFSET(List1!C$11,tisk!A12,0),"
",OFFSET(List1!D$11,tisk!A12,0),"
",OFFSET(List1!E$11,tisk!A12,0),"
",OFFSET(List1!F$11,tisk!A12,0)))</f>
        <v>Obec Tovéř
Tovéř 18/18
Tovéř
783 16</v>
      </c>
      <c r="D13" s="82" t="str">
        <f ca="1">IF(B13="","",OFFSET(List1!L$11,tisk!A12,0))</f>
        <v>Chodníky podél komunikace III.třídy v obci Tovéř</v>
      </c>
      <c r="E13" s="96">
        <f ca="1">IF(B13="","",OFFSET(List1!O$11,tisk!A12,0))</f>
        <v>9944517.8399999999</v>
      </c>
      <c r="F13" s="86" t="str">
        <f ca="1">IF(B13="","",OFFSET(List1!P$11,tisk!A12,0))</f>
        <v>7/2021</v>
      </c>
      <c r="G13" s="97">
        <f ca="1">IF(B13="","",OFFSET(List1!R$11,tisk!A12,0))</f>
        <v>2486129.46</v>
      </c>
      <c r="H13" s="98">
        <f ca="1">IF(B13="","",OFFSET(List1!S$11,tisk!A12,0))</f>
        <v>44592</v>
      </c>
      <c r="I13" s="95">
        <f ca="1">IF(B13="","",OFFSET(List1!T$11,tisk!A12,0))</f>
        <v>10</v>
      </c>
      <c r="J13" s="95">
        <f ca="1">IF(B13="","",OFFSET(List1!U$11,tisk!A12,0))</f>
        <v>1</v>
      </c>
      <c r="K13" s="95">
        <f ca="1">IF(B13="","",OFFSET(List1!V$11,tisk!A12,0))</f>
        <v>8</v>
      </c>
      <c r="L13" s="99">
        <f ca="1">IF(B13="","",OFFSET(List1!W$11,tisk!A12,0))</f>
        <v>19</v>
      </c>
      <c r="M13" s="100">
        <f ca="1">IF(B13="","",OFFSET(List1!X$11,tisk!A12,0))</f>
        <v>2486129.46</v>
      </c>
    </row>
    <row r="14" spans="1:13" ht="75" customHeight="1" x14ac:dyDescent="0.25">
      <c r="B14" s="95"/>
      <c r="C14" s="84"/>
      <c r="D14" s="85" t="str">
        <f ca="1">IF(B13="","",OFFSET(List1!M$11,tisk!A12,0))</f>
        <v>Předmětem předkládaného projektu je vybudování bezbariérových chodníků kolem komunikace třetí třídy III/44310 v obci Tovéř a komplexní zvýšení bezpečnosti dopravy v řešené části obce.</v>
      </c>
      <c r="E14" s="96"/>
      <c r="F14" s="87"/>
      <c r="G14" s="97"/>
      <c r="H14" s="98"/>
      <c r="I14" s="95"/>
      <c r="J14" s="95"/>
      <c r="K14" s="95"/>
      <c r="L14" s="99"/>
      <c r="M14" s="100"/>
    </row>
    <row r="15" spans="1:13" ht="30" customHeight="1" x14ac:dyDescent="0.25">
      <c r="A15" s="53">
        <f>ROW()/3-1</f>
        <v>4</v>
      </c>
      <c r="B15" s="95"/>
      <c r="C15" s="80"/>
      <c r="D15" s="83" t="str">
        <f ca="1">IF(B13="","",CONCATENATE("Dotace bude použita na:",OFFSET(List1!N$11,tisk!A12,0)))</f>
        <v>Dotace bude použita na:Chodníky podél komunikace III.třídy v obci Tovéř</v>
      </c>
      <c r="E15" s="96"/>
      <c r="F15" s="88" t="str">
        <f ca="1">IF(B13="","",OFFSET(List1!Q$11,tisk!A12,0))</f>
        <v>11/2021</v>
      </c>
      <c r="G15" s="97"/>
      <c r="H15" s="98"/>
      <c r="I15" s="95"/>
      <c r="J15" s="95"/>
      <c r="K15" s="95"/>
      <c r="L15" s="99"/>
      <c r="M15" s="100"/>
    </row>
    <row r="16" spans="1:13" s="1" customFormat="1" x14ac:dyDescent="0.25">
      <c r="A16" s="54"/>
      <c r="B16" s="94" t="s">
        <v>91</v>
      </c>
      <c r="C16" s="94"/>
      <c r="D16" s="94"/>
      <c r="E16" s="78">
        <f ca="1">SUM(E4:E15)</f>
        <v>16730440.5</v>
      </c>
      <c r="F16" s="51"/>
      <c r="G16" s="79">
        <f ca="1">SUM(G4:G15)</f>
        <v>4770501.4399999995</v>
      </c>
      <c r="M16" s="79">
        <f ca="1">SUM(M4:M15)</f>
        <v>4770501.4399999995</v>
      </c>
    </row>
    <row r="17" spans="1:13" s="1" customFormat="1" x14ac:dyDescent="0.25">
      <c r="A17" s="54"/>
      <c r="C17" s="2"/>
      <c r="D17" s="4"/>
      <c r="E17" s="8"/>
      <c r="F17" s="51"/>
      <c r="G17" s="6"/>
      <c r="M17" s="6"/>
    </row>
    <row r="18" spans="1:13" s="1" customFormat="1" x14ac:dyDescent="0.25">
      <c r="A18" s="54"/>
      <c r="C18" s="2"/>
      <c r="D18" s="4"/>
      <c r="E18" s="8"/>
      <c r="F18" s="51"/>
      <c r="G18" s="6"/>
      <c r="M18" s="6"/>
    </row>
    <row r="19" spans="1:13" s="1" customFormat="1" x14ac:dyDescent="0.25">
      <c r="A19" s="54"/>
      <c r="C19" s="2"/>
      <c r="D19" s="4"/>
      <c r="E19" s="8"/>
      <c r="F19" s="51"/>
      <c r="G19" s="6"/>
      <c r="M19" s="6"/>
    </row>
    <row r="20" spans="1:13" s="1" customFormat="1" x14ac:dyDescent="0.25">
      <c r="A20" s="54"/>
      <c r="C20" s="2"/>
      <c r="D20" s="4"/>
      <c r="E20" s="8"/>
      <c r="F20" s="51"/>
      <c r="G20" s="6"/>
      <c r="M20" s="6"/>
    </row>
    <row r="21" spans="1:13" x14ac:dyDescent="0.25">
      <c r="C21" s="2"/>
      <c r="D21" s="4"/>
      <c r="E21" s="8"/>
      <c r="F21" s="51"/>
      <c r="G21" s="6"/>
      <c r="H21" s="1"/>
      <c r="I21" s="1"/>
      <c r="J21" s="1"/>
      <c r="K21" s="1"/>
      <c r="L21" s="1"/>
      <c r="M21" s="6"/>
    </row>
    <row r="22" spans="1:13" x14ac:dyDescent="0.25">
      <c r="C22" s="2"/>
      <c r="D22" s="4"/>
      <c r="E22" s="8"/>
      <c r="F22" s="51"/>
      <c r="G22" s="6"/>
      <c r="H22" s="1"/>
      <c r="I22" s="1"/>
      <c r="J22" s="1"/>
      <c r="K22" s="1"/>
      <c r="L22" s="1"/>
      <c r="M22" s="6"/>
    </row>
    <row r="23" spans="1:13" x14ac:dyDescent="0.25">
      <c r="C23" s="2"/>
      <c r="D23" s="4"/>
      <c r="E23" s="8"/>
      <c r="F23" s="51"/>
      <c r="G23" s="6"/>
      <c r="H23" s="1"/>
      <c r="I23" s="1"/>
      <c r="J23" s="1"/>
      <c r="K23" s="1"/>
      <c r="L23" s="1"/>
      <c r="M23" s="6"/>
    </row>
    <row r="24" spans="1:13" x14ac:dyDescent="0.25">
      <c r="C24" s="2"/>
      <c r="D24" s="4"/>
      <c r="E24" s="8"/>
      <c r="F24" s="51"/>
      <c r="G24" s="6"/>
      <c r="H24" s="1"/>
      <c r="I24" s="1"/>
      <c r="J24" s="1"/>
      <c r="K24" s="1"/>
      <c r="L24" s="1"/>
      <c r="M24" s="6"/>
    </row>
    <row r="25" spans="1:13" x14ac:dyDescent="0.25">
      <c r="C25" s="2"/>
      <c r="D25" s="4"/>
      <c r="E25" s="8"/>
      <c r="F25" s="51"/>
      <c r="G25" s="6"/>
      <c r="H25" s="1"/>
      <c r="I25" s="1"/>
      <c r="J25" s="1"/>
      <c r="K25" s="1"/>
      <c r="L25" s="1"/>
      <c r="M25" s="6"/>
    </row>
    <row r="26" spans="1:13" x14ac:dyDescent="0.25">
      <c r="C26" s="2"/>
      <c r="D26" s="4"/>
      <c r="E26" s="8"/>
      <c r="F26" s="51"/>
      <c r="G26" s="6"/>
      <c r="H26" s="1"/>
      <c r="I26" s="1"/>
      <c r="J26" s="1"/>
      <c r="K26" s="1"/>
      <c r="L26" s="1"/>
      <c r="M26" s="6"/>
    </row>
    <row r="27" spans="1:13" x14ac:dyDescent="0.25">
      <c r="C27" s="2"/>
      <c r="D27" s="4"/>
      <c r="E27" s="8"/>
      <c r="F27" s="51"/>
      <c r="G27" s="6"/>
      <c r="H27" s="1"/>
      <c r="I27" s="1"/>
      <c r="J27" s="1"/>
      <c r="K27" s="1"/>
      <c r="L27" s="1"/>
      <c r="M27" s="6"/>
    </row>
    <row r="28" spans="1:13" x14ac:dyDescent="0.25">
      <c r="C28" s="2"/>
      <c r="D28" s="4"/>
      <c r="E28" s="8"/>
      <c r="F28" s="51"/>
      <c r="G28" s="6"/>
      <c r="H28" s="1"/>
      <c r="I28" s="1"/>
      <c r="J28" s="1"/>
      <c r="K28" s="1"/>
      <c r="L28" s="1"/>
      <c r="M28" s="6"/>
    </row>
  </sheetData>
  <mergeCells count="47">
    <mergeCell ref="M13:M15"/>
    <mergeCell ref="E1:E3"/>
    <mergeCell ref="F1:F3"/>
    <mergeCell ref="G1:G3"/>
    <mergeCell ref="H1:H3"/>
    <mergeCell ref="M1:M3"/>
    <mergeCell ref="H13:H15"/>
    <mergeCell ref="I13:I15"/>
    <mergeCell ref="J13:J15"/>
    <mergeCell ref="K13:K15"/>
    <mergeCell ref="L13:L15"/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I4:I6"/>
    <mergeCell ref="J4:J6"/>
    <mergeCell ref="K4:K6"/>
    <mergeCell ref="L4:L6"/>
    <mergeCell ref="M4:M6"/>
    <mergeCell ref="B16:D16"/>
    <mergeCell ref="B4:B6"/>
    <mergeCell ref="E4:E6"/>
    <mergeCell ref="G4:G6"/>
    <mergeCell ref="H4:H6"/>
    <mergeCell ref="B7:B9"/>
    <mergeCell ref="E7:E9"/>
    <mergeCell ref="G7:G9"/>
    <mergeCell ref="H7:H9"/>
    <mergeCell ref="B10:B12"/>
    <mergeCell ref="E10:E12"/>
    <mergeCell ref="G10:G12"/>
    <mergeCell ref="H10:H12"/>
    <mergeCell ref="B13:B15"/>
    <mergeCell ref="E13:E15"/>
    <mergeCell ref="G13:G15"/>
    <mergeCell ref="B1:B3"/>
    <mergeCell ref="C1:C3"/>
    <mergeCell ref="I2:I3"/>
    <mergeCell ref="J2:J3"/>
    <mergeCell ref="L2:L3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L6">
    <cfRule type="notContainsBlanks" dxfId="12" priority="43" stopIfTrue="1">
      <formula>LEN(TRIM(G4))&gt;0</formula>
    </cfRule>
  </conditionalFormatting>
  <conditionalFormatting sqref="M4:M6">
    <cfRule type="notContainsBlanks" dxfId="11" priority="23" stopIfTrue="1">
      <formula>LEN(TRIM(M4))&gt;0</formula>
    </cfRule>
  </conditionalFormatting>
  <conditionalFormatting sqref="F9 F12 F15">
    <cfRule type="notContainsBlanks" dxfId="10" priority="9" stopIfTrue="1">
      <formula>LEN(TRIM(F9))&gt;0</formula>
    </cfRule>
  </conditionalFormatting>
  <conditionalFormatting sqref="D9 D12 D15">
    <cfRule type="notContainsBlanks" dxfId="9" priority="8" stopIfTrue="1">
      <formula>LEN(TRIM(D9))&gt;0</formula>
    </cfRule>
  </conditionalFormatting>
  <conditionalFormatting sqref="D8 D11 D14">
    <cfRule type="notContainsBlanks" dxfId="8" priority="7" stopIfTrue="1">
      <formula>LEN(TRIM(D8))&gt;0</formula>
    </cfRule>
  </conditionalFormatting>
  <conditionalFormatting sqref="C9 C12 C15">
    <cfRule type="notContainsBlanks" dxfId="7" priority="6" stopIfTrue="1">
      <formula>LEN(TRIM(C9))&gt;0</formula>
    </cfRule>
  </conditionalFormatting>
  <conditionalFormatting sqref="B7:B15">
    <cfRule type="notContainsBlanks" dxfId="6" priority="11" stopIfTrue="1">
      <formula>LEN(TRIM(B7))&gt;0</formula>
    </cfRule>
  </conditionalFormatting>
  <conditionalFormatting sqref="D7 D10 D13">
    <cfRule type="notContainsBlanks" dxfId="5" priority="5" stopIfTrue="1">
      <formula>LEN(TRIM(D7))&gt;0</formula>
    </cfRule>
  </conditionalFormatting>
  <conditionalFormatting sqref="C7 C10 C13">
    <cfRule type="notContainsBlanks" dxfId="4" priority="4" stopIfTrue="1">
      <formula>LEN(TRIM(C7))&gt;0</formula>
    </cfRule>
  </conditionalFormatting>
  <conditionalFormatting sqref="E7:E15">
    <cfRule type="notContainsBlanks" dxfId="3" priority="3" stopIfTrue="1">
      <formula>LEN(TRIM(E7))&gt;0</formula>
    </cfRule>
  </conditionalFormatting>
  <conditionalFormatting sqref="F7 F10 F13">
    <cfRule type="notContainsBlanks" dxfId="2" priority="2" stopIfTrue="1">
      <formula>LEN(TRIM(F7))&gt;0</formula>
    </cfRule>
  </conditionalFormatting>
  <conditionalFormatting sqref="G7:L15">
    <cfRule type="notContainsBlanks" dxfId="1" priority="10" stopIfTrue="1">
      <formula>LEN(TRIM(G7))&gt;0</formula>
    </cfRule>
  </conditionalFormatting>
  <conditionalFormatting sqref="M7:M15">
    <cfRule type="notContainsBlanks" dxfId="0" priority="1" stopIfTrue="1">
      <formula>LEN(TRIM(M7))&gt;0</formula>
    </cfRule>
  </conditionalFormatting>
  <pageMargins left="0.70866141732283472" right="0.70866141732283472" top="0.78740157480314965" bottom="0.78740157480314965" header="0.31496062992125984" footer="0.31496062992125984"/>
  <pageSetup paperSize="9" scale="65" firstPageNumber="5" fitToHeight="0" orientation="landscape" useFirstPageNumber="1" r:id="rId1"/>
  <headerFooter alignWithMargins="0">
    <oddHeader>&amp;C&amp;"Arial,Kurzíva"&amp;12Usnesení - příloha č. 01
Návrh na poskytnutí dotací v dotačním programu Podpora opatření pro zvýšení bezpečnosti provozu a budování přechodů pro chodce 2021</oddHeader>
    <oddFooter>&amp;L&amp;"Arial,Kurzíva"&amp;9ZOK 26.4.2021
12.-DP OK Pod. op. pro zv. bez. prov. a bud. př. pro chod. 2021-vyh.
Usn.-příl. č. 02-Náv. na posk. dot. v DP Pod. op. pro zv. bez. prov. a bud. př. pro chod. 2021&amp;R
&amp;"-,Kurzíva"Strana &amp;P (celkem 15)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cp:lastPrinted>2017-01-27T11:11:41Z</cp:lastPrinted>
  <dcterms:created xsi:type="dcterms:W3CDTF">2016-08-30T11:35:03Z</dcterms:created>
  <dcterms:modified xsi:type="dcterms:W3CDTF">2021-03-31T07:13:17Z</dcterms:modified>
</cp:coreProperties>
</file>