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prava\Materiály do orgánů kraje\2021\2021-04-26\DP cyklostezky\"/>
    </mc:Choice>
  </mc:AlternateContent>
  <bookViews>
    <workbookView xWindow="480" yWindow="195" windowWidth="18195" windowHeight="11700" firstSheet="1" activeTab="1"/>
  </bookViews>
  <sheets>
    <sheet name="List1" sheetId="1" state="hidden" r:id="rId1"/>
    <sheet name="tisk" sheetId="2" r:id="rId2"/>
  </sheets>
  <definedNames>
    <definedName name="_FilterDatabase" localSheetId="0" hidden="1">List1!$A$10:$R$16</definedName>
    <definedName name="DZACATEK">List1!$N$1</definedName>
    <definedName name="FZACATEK">List1!$Q$1</definedName>
    <definedName name="LZACATEK">List1!$W$1</definedName>
  </definedNames>
  <calcPr calcId="162913"/>
</workbook>
</file>

<file path=xl/calcChain.xml><?xml version="1.0" encoding="utf-8"?>
<calcChain xmlns="http://schemas.openxmlformats.org/spreadsheetml/2006/main">
  <c r="O7" i="2" l="1"/>
  <c r="O4" i="2"/>
  <c r="W16" i="1"/>
  <c r="W19" i="1"/>
  <c r="W18" i="1"/>
  <c r="W15" i="1"/>
  <c r="W17" i="1"/>
  <c r="W14" i="1"/>
  <c r="W13" i="1"/>
  <c r="W12" i="1"/>
  <c r="W11" i="1"/>
  <c r="B4" i="2" l="1"/>
  <c r="C4" i="2" s="1"/>
  <c r="A6" i="2"/>
  <c r="B7" i="2"/>
  <c r="C7" i="2" s="1"/>
  <c r="A9" i="2"/>
  <c r="B10" i="2" s="1"/>
  <c r="C10" i="2" s="1"/>
  <c r="A12" i="2"/>
  <c r="B13" i="2" s="1"/>
  <c r="C13" i="2" s="1"/>
  <c r="A15" i="2"/>
  <c r="B16" i="2" s="1"/>
  <c r="C16" i="2" s="1"/>
  <c r="A18" i="2"/>
  <c r="B19" i="2" s="1"/>
  <c r="C19" i="2" s="1"/>
  <c r="A21" i="2"/>
  <c r="B22" i="2" s="1"/>
  <c r="A24" i="2"/>
  <c r="B25" i="2" s="1"/>
  <c r="A27" i="2"/>
  <c r="B28" i="2" s="1"/>
  <c r="C28" i="2" s="1"/>
  <c r="A30" i="2"/>
  <c r="F7" i="2" l="1"/>
  <c r="D9" i="2"/>
  <c r="F4" i="2"/>
  <c r="P10" i="2"/>
  <c r="H10" i="2"/>
  <c r="D6" i="2"/>
  <c r="P4" i="2"/>
  <c r="E4" i="2"/>
  <c r="F10" i="2"/>
  <c r="F12" i="2"/>
  <c r="D11" i="2"/>
  <c r="K10" i="2"/>
  <c r="E10" i="2"/>
  <c r="H4" i="2"/>
  <c r="D4" i="2"/>
  <c r="D12" i="2"/>
  <c r="D10" i="2"/>
  <c r="F6" i="2"/>
  <c r="D5" i="2"/>
  <c r="G4" i="2"/>
  <c r="P7" i="2"/>
  <c r="E7" i="2"/>
  <c r="D15" i="2"/>
  <c r="D13" i="2"/>
  <c r="H7" i="2"/>
  <c r="D7" i="2"/>
  <c r="F9" i="2"/>
  <c r="D8" i="2"/>
  <c r="G7" i="2"/>
  <c r="D18" i="2"/>
  <c r="P16" i="2"/>
  <c r="H13" i="2"/>
  <c r="G10" i="2"/>
  <c r="H16" i="2"/>
  <c r="F13" i="2"/>
  <c r="E16" i="2"/>
  <c r="D16" i="2"/>
  <c r="P13" i="2"/>
  <c r="E13" i="2"/>
  <c r="F16" i="2"/>
  <c r="F15" i="2"/>
  <c r="D14" i="2"/>
  <c r="G13" i="2"/>
  <c r="C25" i="2"/>
  <c r="D27" i="2"/>
  <c r="F25" i="2"/>
  <c r="D22" i="2"/>
  <c r="E22" i="2"/>
  <c r="P22" i="2"/>
  <c r="F24" i="2"/>
  <c r="G22" i="2"/>
  <c r="D23" i="2"/>
  <c r="D21" i="2"/>
  <c r="F19" i="2"/>
  <c r="F18" i="2"/>
  <c r="D17" i="2"/>
  <c r="G16" i="2"/>
  <c r="H22" i="2"/>
  <c r="C22" i="2"/>
  <c r="P19" i="2"/>
  <c r="E19" i="2"/>
  <c r="H19" i="2"/>
  <c r="D19" i="2"/>
  <c r="D24" i="2"/>
  <c r="F22" i="2"/>
  <c r="F21" i="2"/>
  <c r="D20" i="2"/>
  <c r="G19" i="2"/>
  <c r="H28" i="2"/>
  <c r="D30" i="2"/>
  <c r="E28" i="2"/>
  <c r="P28" i="2"/>
  <c r="D28" i="2"/>
  <c r="P25" i="2"/>
  <c r="E25" i="2"/>
  <c r="H25" i="2"/>
  <c r="D25" i="2"/>
  <c r="F30" i="2"/>
  <c r="D29" i="2"/>
  <c r="F28" i="2"/>
  <c r="F27" i="2"/>
  <c r="D26" i="2"/>
  <c r="G25" i="2"/>
  <c r="G28" i="2"/>
  <c r="P31" i="2" l="1"/>
  <c r="G31" i="2"/>
  <c r="E31" i="2"/>
  <c r="O25" i="2"/>
  <c r="O28" i="2"/>
  <c r="O19" i="2"/>
  <c r="O13" i="2"/>
  <c r="O16" i="2"/>
  <c r="O10" i="2"/>
  <c r="O22" i="2"/>
</calcChain>
</file>

<file path=xl/sharedStrings.xml><?xml version="1.0" encoding="utf-8"?>
<sst xmlns="http://schemas.openxmlformats.org/spreadsheetml/2006/main" count="194" uniqueCount="142">
  <si>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</si>
  <si>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</si>
  <si>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</si>
  <si>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</si>
  <si>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</si>
  <si>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</si>
  <si>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</si>
  <si>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</si>
  <si>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</si>
  <si>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</si>
  <si>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</si>
  <si>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</si>
  <si>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</si>
  <si>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</si>
  <si>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</si>
  <si>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</si>
  <si>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</si>
  <si>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</si>
  <si>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</si>
  <si>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</si>
  <si>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</si>
  <si>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</si>
  <si>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</si>
  <si>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</si>
  <si>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</si>
  <si>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návrh</t>
  </si>
  <si>
    <t>Název DT:</t>
  </si>
  <si>
    <t>Typ dotačního titulu:</t>
  </si>
  <si>
    <t xml:space="preserve">Strana: </t>
  </si>
  <si>
    <t>Celkem:</t>
  </si>
  <si>
    <t>Název akce/projektu</t>
  </si>
  <si>
    <t>Popis akce/projektu</t>
  </si>
  <si>
    <t>1</t>
  </si>
  <si>
    <t>Obec, městská část hlavního města Prahy</t>
  </si>
  <si>
    <t>6/2021</t>
  </si>
  <si>
    <t>12/2021</t>
  </si>
  <si>
    <t>Statutární město Prostějov</t>
  </si>
  <si>
    <t>nám. T. G. Masaryka 130/14</t>
  </si>
  <si>
    <t>Prostějov</t>
  </si>
  <si>
    <t>79601</t>
  </si>
  <si>
    <t>00288659</t>
  </si>
  <si>
    <t>94-28228701/0710</t>
  </si>
  <si>
    <t>Cyklistická stezka v ulici Pod Kosířem - 3. a 4. etapa, Prostějov</t>
  </si>
  <si>
    <t>Předmětem projektu je vybudování cyklistické stezky v ulici Pod Kosířem – 3. a 4. etapy o délce 166 m. Bude vedena po východní straně ulice Pod Kosířem, v úseku od ul. Wolfovy po ul. Sportovní a dále pokračovat od ul. Martinákovy severním směrem.</t>
  </si>
  <si>
    <t>Stavební práce a přeložky sítí související s realizací akce Cyklistická stezka v ulici Pod Kosířem - 3. a 4. etapa</t>
  </si>
  <si>
    <t>7/2021</t>
  </si>
  <si>
    <t>Přerov</t>
  </si>
  <si>
    <t>78501</t>
  </si>
  <si>
    <t>Olomouc</t>
  </si>
  <si>
    <t>4/2021</t>
  </si>
  <si>
    <t>Obec Dlouhá Loučka</t>
  </si>
  <si>
    <t>1. máje 116</t>
  </si>
  <si>
    <t>Dlouhá Loučka</t>
  </si>
  <si>
    <t>78386</t>
  </si>
  <si>
    <t>00298794</t>
  </si>
  <si>
    <t>1801711309/0800</t>
  </si>
  <si>
    <t>Výměna nosné konstrukce lávky přes Oslavu na cyklostezce v Dlouhé Loučce</t>
  </si>
  <si>
    <t>Projekt je zaměřen na výměnu dřevěné konstrukce lávky, která se nachází v ul. Volyňská v obci Dlouhá Loučka přes řeku Oslavu, přičemž nosné prvky konstrukce jsou ve zchátralém a zcela nevyhovujícím stavu.</t>
  </si>
  <si>
    <t>Obec Mikulovice</t>
  </si>
  <si>
    <t>Hlavní 5</t>
  </si>
  <si>
    <t>Mikulovice</t>
  </si>
  <si>
    <t>79084</t>
  </si>
  <si>
    <t>Jeseník</t>
  </si>
  <si>
    <t>00303003</t>
  </si>
  <si>
    <t>94-1824861/0710</t>
  </si>
  <si>
    <t>Oprava povrchu cyklostezky podél řeky Bělé v obci Mikulovice (okres Jeseník)</t>
  </si>
  <si>
    <t>Obnova stávajícího krytu cyklostezky. Obnovou se zajistí výrazné zlepšení havarijního stavu a bezpečné užívání cyklostezky. Komunikace bude určena pouze pro pěší a cyklisty, se zákazem vjezdu motorových vozidel.</t>
  </si>
  <si>
    <t>Podkladní vrstvy komunikací, kryty pozemních komunikací, doplňující konstrukce a práce na pozemní komunikaci, různé dokončovací konstrukce, přesun hmot.</t>
  </si>
  <si>
    <t>5/2021</t>
  </si>
  <si>
    <t>Statutární město Olomouc</t>
  </si>
  <si>
    <t>Horní náměstí 583</t>
  </si>
  <si>
    <t>77900</t>
  </si>
  <si>
    <t>00299308</t>
  </si>
  <si>
    <t>94-6127811/0710</t>
  </si>
  <si>
    <t>Střední Novosadská, U Dětského domova - propojení, cyklostezka</t>
  </si>
  <si>
    <t>Jedná se o výstavbu cyklostezky, která propojí nově zrealizovanou cyklostezku na ulici Střední Novosadská s místní komunikací U Dětského domova a dále cyklostezky na koruně hráze protipovodňových opatření po obou březích toku řeky Moravy.</t>
  </si>
  <si>
    <t>Střední Novosadská, U Dětského domova- propojení, cyklostezka</t>
  </si>
  <si>
    <t>Obec Rokytnice</t>
  </si>
  <si>
    <t>Rokytnice 143</t>
  </si>
  <si>
    <t>Rokytnice</t>
  </si>
  <si>
    <t>75104</t>
  </si>
  <si>
    <t>00301914</t>
  </si>
  <si>
    <t>1882949369/0800</t>
  </si>
  <si>
    <t>Cyklostezka v Rokytnici</t>
  </si>
  <si>
    <t>Vybudování cyklostezky, která odkloní cyklisty mimo těleso frekventované silnice II. třídy II/150 při průjezdu obcí Rokytnice</t>
  </si>
  <si>
    <t>1/2021</t>
  </si>
  <si>
    <t>Městys Kralice na Hané</t>
  </si>
  <si>
    <t>Masarykovo nám. 41</t>
  </si>
  <si>
    <t>Kralice na Hané</t>
  </si>
  <si>
    <t>79812</t>
  </si>
  <si>
    <t>00288390</t>
  </si>
  <si>
    <t>94-6512701/0710</t>
  </si>
  <si>
    <t>Cyklostezka Kralice na Hané - Bedihošť, II. etapa</t>
  </si>
  <si>
    <t>Předmětem projektu je vybudování cyklostezky Kralice na Hané - Bedihošť, II. etapa vedoucí kolem silnice III/3677  a tím zvýšení bezpečnosti pohybu chodců a cyklistů v této lokalitě.</t>
  </si>
  <si>
    <t>11/2021</t>
  </si>
  <si>
    <t>Obec Újezd</t>
  </si>
  <si>
    <t>Újezd 83</t>
  </si>
  <si>
    <t>Újezd</t>
  </si>
  <si>
    <t>78396</t>
  </si>
  <si>
    <t>00299618</t>
  </si>
  <si>
    <t>153150448/0300</t>
  </si>
  <si>
    <t>Cyklostezka Újezd - Haukovice</t>
  </si>
  <si>
    <t>Předmětem je vybudování smíšené stezky pro chodce a cyklisty mezi Újezdem a  Haukovicemi, které jsou místní částí obce Újezd. Dojde tak k propojení připravované cyklostezky do místní části Haukovice a stávající sítě cyklostezek.</t>
  </si>
  <si>
    <t>SO 101 – Zpevněné dopravní plochy  - stavební objekt zahrnuje výstavbu smíšené stezky.
SO 501 – Směrová a výšková přeložka Hlavního uzávěru plynu v trase předmětné stavby.</t>
  </si>
  <si>
    <t>Chválkovická - vedení cyklistické stezky</t>
  </si>
  <si>
    <t>Projekt řeší výstavbu nové stezky pro pěší a cyklisty podél ulice Chválkovická v Olomouci, místní části Chválkovice.</t>
  </si>
  <si>
    <t>Obec Hnojice</t>
  </si>
  <si>
    <t>Hnojice 117</t>
  </si>
  <si>
    <t>Hnojice</t>
  </si>
  <si>
    <t>00298921</t>
  </si>
  <si>
    <t>94-8210811/0710</t>
  </si>
  <si>
    <t>Cyklostezka Hnojice - Stádlo</t>
  </si>
  <si>
    <t>Předmětem projektu je realizace obousměrné stezky pro cyklisty o šířce 2 m v úseku mezi obcí Hnojice a místní části města Štěpánov – Stádlo v délce 1129,1 m.</t>
  </si>
  <si>
    <t>Dotace bude použita na stavební a ostatní práce související s realizací akce: "Cyklostezka Hnojice . Stádlo".</t>
  </si>
  <si>
    <t>8/2021</t>
  </si>
  <si>
    <t>dne:</t>
  </si>
  <si>
    <t>10_01_Podpora výstavby a oprav cyklostezek 2021</t>
  </si>
  <si>
    <t>krajský dotační titul</t>
  </si>
  <si>
    <t>Blanka Adamová, starostka</t>
  </si>
  <si>
    <t>Mgr. Roman Šťastný, starosta</t>
  </si>
  <si>
    <t>Mgr. Matouš Pelikán, náměstek primátora</t>
  </si>
  <si>
    <t>Mgr. Veronika Petrželová Bašná, starostka</t>
  </si>
  <si>
    <t>Petr Přichystal, starosta</t>
  </si>
  <si>
    <t>Mgr. František Jura, primátor</t>
  </si>
  <si>
    <t>Ladislav Koláček, starosta</t>
  </si>
  <si>
    <t>Kamil Malenda, starosta</t>
  </si>
  <si>
    <t>Název akce</t>
  </si>
  <si>
    <t>Stručný popis akce</t>
  </si>
  <si>
    <t>Účel použití dotace na akci</t>
  </si>
  <si>
    <t>Celkové předpokládané výdaje realizované akce</t>
  </si>
  <si>
    <t>Termín realizace akce
OD - DO</t>
  </si>
  <si>
    <t>A1</t>
  </si>
  <si>
    <t>A2</t>
  </si>
  <si>
    <t>B1</t>
  </si>
  <si>
    <t>B2</t>
  </si>
  <si>
    <t>C1</t>
  </si>
  <si>
    <t>C2</t>
  </si>
  <si>
    <t>Odůvodnění</t>
  </si>
  <si>
    <t>Žádosti se nevyhovuje z důvodu vyčerpání schválených finančních prostředků v dotačním programu dle odst. 9.4. pravidel</t>
  </si>
  <si>
    <t>Žádosti se nevyhovuje z důvodu nedosažení potřebného minimálního počtu 26 bodů pro poskytnutí dotace dle odst. 9.4. pravidel</t>
  </si>
  <si>
    <t>CELKEM</t>
  </si>
  <si>
    <t>Návrh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</si>
</sst>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Border="1"/>
    <xf numFmtId="164" fontId="0" fillId="0" borderId="0" xfId="0" applyNumberFormat="1"/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Continuous" wrapText="1"/>
    </xf>
    <xf numFmtId="0" fontId="1" fillId="0" borderId="9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Continuous" vertical="top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centerContinuous" wrapText="1"/>
    </xf>
    <xf numFmtId="0" fontId="1" fillId="0" borderId="12" xfId="0" applyFont="1" applyFill="1" applyBorder="1" applyAlignment="1">
      <alignment horizontal="centerContinuous"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3" fillId="0" borderId="14" xfId="0" applyFont="1" applyBorder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Continuous" vertical="top"/>
    </xf>
    <xf numFmtId="0" fontId="1" fillId="0" borderId="15" xfId="0" applyFont="1" applyFill="1" applyBorder="1" applyAlignment="1">
      <alignment horizontal="centerContinuous" vertical="center" wrapText="1"/>
    </xf>
    <xf numFmtId="0" fontId="1" fillId="0" borderId="16" xfId="0" applyFont="1" applyFill="1" applyBorder="1" applyAlignment="1">
      <alignment horizontal="centerContinuous" vertical="center" wrapText="1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Border="1"/>
    <xf numFmtId="3" fontId="3" fillId="0" borderId="18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horizontal="centerContinuous" vertical="center" wrapText="1"/>
    </xf>
    <xf numFmtId="0" fontId="2" fillId="0" borderId="14" xfId="0" applyFont="1" applyBorder="1" applyAlignment="1">
      <alignment horizontal="centerContinuous" vertical="center"/>
    </xf>
    <xf numFmtId="0" fontId="1" fillId="0" borderId="1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/>
    <xf numFmtId="0" fontId="2" fillId="0" borderId="20" xfId="0" applyFont="1" applyBorder="1" applyAlignment="1">
      <alignment wrapText="1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4" xfId="0" applyFont="1" applyBorder="1"/>
    <xf numFmtId="165" fontId="4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center"/>
    </xf>
    <xf numFmtId="0" fontId="0" fillId="0" borderId="4" xfId="0" applyBorder="1" applyAlignment="1"/>
    <xf numFmtId="49" fontId="3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7" fillId="0" borderId="0" xfId="0" applyFont="1"/>
    <xf numFmtId="0" fontId="1" fillId="0" borderId="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14" fontId="3" fillId="0" borderId="6" xfId="0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Continuous" vertical="center" wrapText="1"/>
    </xf>
    <xf numFmtId="0" fontId="1" fillId="2" borderId="6" xfId="0" applyFont="1" applyFill="1" applyBorder="1" applyAlignment="1">
      <alignment horizontal="center" wrapText="1"/>
    </xf>
    <xf numFmtId="14" fontId="0" fillId="0" borderId="6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7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vertical="top" wrapText="1"/>
    </xf>
    <xf numFmtId="164" fontId="8" fillId="2" borderId="6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/>
    <xf numFmtId="0" fontId="0" fillId="0" borderId="7" xfId="0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164" fontId="0" fillId="0" borderId="6" xfId="0" applyNumberForma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164" fontId="0" fillId="0" borderId="7" xfId="0" applyNumberFormat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Normální" xfId="0" builtinId="0"/>
  </cellStyles>
  <dxfs count="3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B20" sqref="B20"/>
    </sheetView>
  </sheetViews>
  <sheetFormatPr defaultRowHeight="15" x14ac:dyDescent="0.25"/>
  <cols>
    <col min="1" max="1" width="4.5703125" customWidth="1"/>
    <col min="2" max="2" width="4.140625" customWidth="1"/>
    <col min="3" max="5" width="14.42578125" customWidth="1"/>
    <col min="6" max="6" width="5.5703125" customWidth="1"/>
    <col min="7" max="7" width="8.7109375" customWidth="1"/>
    <col min="8" max="8" width="14.42578125" customWidth="1"/>
    <col min="9" max="9" width="8.28515625" customWidth="1"/>
    <col min="10" max="10" width="14.42578125" customWidth="1"/>
    <col min="11" max="13" width="17.85546875" customWidth="1"/>
    <col min="14" max="14" width="19.7109375" customWidth="1"/>
    <col min="15" max="16" width="9" customWidth="1"/>
    <col min="17" max="17" width="9.42578125" customWidth="1"/>
    <col min="20" max="21" width="6.28515625" customWidth="1"/>
    <col min="22" max="22" width="6.5703125" customWidth="1"/>
    <col min="23" max="23" width="9.140625" customWidth="1"/>
  </cols>
  <sheetData>
    <row r="1" spans="2:24" s="16" customFormat="1" ht="10.5" customHeight="1" x14ac:dyDescent="0.15"/>
    <row r="2" spans="2:24" s="16" customFormat="1" ht="10.5" customHeight="1" x14ac:dyDescent="0.15"/>
    <row r="3" spans="2:24" s="16" customFormat="1" ht="10.5" customHeight="1" x14ac:dyDescent="0.15"/>
    <row r="4" spans="2:24" s="16" customFormat="1" ht="10.5" customHeight="1" x14ac:dyDescent="0.15"/>
    <row r="5" spans="2:24" s="16" customFormat="1" ht="10.5" customHeight="1" x14ac:dyDescent="0.15"/>
    <row r="6" spans="2:24" s="16" customFormat="1" ht="10.5" customHeight="1" x14ac:dyDescent="0.15"/>
    <row r="7" spans="2:24" s="16" customFormat="1" ht="10.5" customHeight="1" thickBot="1" x14ac:dyDescent="0.2"/>
    <row r="8" spans="2:24" s="20" customFormat="1" ht="53.25" customHeight="1" thickBot="1" x14ac:dyDescent="0.2">
      <c r="B8" s="12" t="s">
        <v>0</v>
      </c>
      <c r="C8" s="56" t="s">
        <v>1</v>
      </c>
      <c r="D8" s="17"/>
      <c r="E8" s="17"/>
      <c r="F8" s="17"/>
      <c r="G8" s="17"/>
      <c r="H8" s="17"/>
      <c r="I8" s="17"/>
      <c r="J8" s="17"/>
      <c r="K8" s="18"/>
      <c r="L8" s="14" t="s">
        <v>30</v>
      </c>
      <c r="M8" s="19" t="s">
        <v>31</v>
      </c>
      <c r="N8" s="14" t="s">
        <v>2</v>
      </c>
      <c r="O8" s="75" t="s">
        <v>3</v>
      </c>
      <c r="P8" s="15" t="s">
        <v>4</v>
      </c>
      <c r="Q8" s="19"/>
      <c r="R8" s="15" t="s">
        <v>5</v>
      </c>
      <c r="S8" s="10" t="s">
        <v>6</v>
      </c>
      <c r="T8" s="45" t="s">
        <v>7</v>
      </c>
      <c r="U8" s="46"/>
      <c r="V8" s="46"/>
      <c r="W8" s="44"/>
      <c r="X8" s="14" t="s">
        <v>8</v>
      </c>
    </row>
    <row r="9" spans="2:24" s="20" customFormat="1" ht="13.5" customHeight="1" x14ac:dyDescent="0.2">
      <c r="B9" s="13"/>
      <c r="C9" s="57" t="s">
        <v>9</v>
      </c>
      <c r="D9" s="21"/>
      <c r="E9" s="21"/>
      <c r="F9" s="21"/>
      <c r="G9" s="50"/>
      <c r="H9" s="49"/>
      <c r="I9" s="22"/>
      <c r="J9" s="22"/>
      <c r="K9" s="58"/>
      <c r="L9" s="11"/>
      <c r="M9" s="23"/>
      <c r="N9" s="11"/>
      <c r="O9" s="11"/>
      <c r="P9" s="24"/>
      <c r="Q9" s="25"/>
      <c r="R9" s="24"/>
      <c r="S9" s="43"/>
      <c r="T9" s="26" t="s">
        <v>10</v>
      </c>
      <c r="U9" s="26" t="s">
        <v>11</v>
      </c>
      <c r="V9" s="27" t="s">
        <v>12</v>
      </c>
      <c r="W9" s="75" t="s">
        <v>13</v>
      </c>
      <c r="X9" s="11"/>
    </row>
    <row r="10" spans="2:24" s="20" customFormat="1" ht="13.5" thickBot="1" x14ac:dyDescent="0.25">
      <c r="B10" s="28"/>
      <c r="C10" s="59" t="s">
        <v>14</v>
      </c>
      <c r="D10" s="60" t="s">
        <v>15</v>
      </c>
      <c r="E10" s="60" t="s">
        <v>16</v>
      </c>
      <c r="F10" s="60" t="s">
        <v>17</v>
      </c>
      <c r="G10" s="61" t="s">
        <v>18</v>
      </c>
      <c r="H10" s="62" t="s">
        <v>19</v>
      </c>
      <c r="I10" s="63" t="s">
        <v>20</v>
      </c>
      <c r="J10" s="63" t="s">
        <v>21</v>
      </c>
      <c r="K10" s="64" t="s">
        <v>22</v>
      </c>
      <c r="L10" s="29"/>
      <c r="M10" s="30"/>
      <c r="N10" s="29"/>
      <c r="O10" s="29"/>
      <c r="P10" s="31" t="s">
        <v>23</v>
      </c>
      <c r="Q10" s="32" t="s">
        <v>24</v>
      </c>
      <c r="R10" s="31"/>
      <c r="S10" s="33"/>
      <c r="T10" s="32"/>
      <c r="U10" s="32"/>
      <c r="V10" s="76" t="s">
        <v>25</v>
      </c>
      <c r="W10" s="29"/>
      <c r="X10" s="29"/>
    </row>
    <row r="11" spans="2:24" s="36" customFormat="1" ht="12.75" customHeight="1" x14ac:dyDescent="0.25">
      <c r="B11" s="34">
        <v>10</v>
      </c>
      <c r="C11" s="69" t="s">
        <v>106</v>
      </c>
      <c r="D11" s="69" t="s">
        <v>107</v>
      </c>
      <c r="E11" s="70" t="s">
        <v>108</v>
      </c>
      <c r="F11" s="71" t="s">
        <v>47</v>
      </c>
      <c r="G11" s="69" t="s">
        <v>48</v>
      </c>
      <c r="H11" s="69" t="s">
        <v>33</v>
      </c>
      <c r="I11" s="71" t="s">
        <v>109</v>
      </c>
      <c r="J11" s="71" t="s">
        <v>110</v>
      </c>
      <c r="K11" s="71" t="s">
        <v>118</v>
      </c>
      <c r="L11" s="35" t="s">
        <v>111</v>
      </c>
      <c r="M11" s="35" t="s">
        <v>112</v>
      </c>
      <c r="N11" s="35" t="s">
        <v>113</v>
      </c>
      <c r="O11" s="73">
        <v>6037174.3200000003</v>
      </c>
      <c r="P11" s="72" t="s">
        <v>114</v>
      </c>
      <c r="Q11" s="72" t="s">
        <v>35</v>
      </c>
      <c r="R11" s="73">
        <v>965947.89</v>
      </c>
      <c r="S11" s="77">
        <v>44592</v>
      </c>
      <c r="T11" s="73"/>
      <c r="U11" s="73"/>
      <c r="V11" s="73"/>
      <c r="W11" s="73">
        <f t="shared" ref="W11:W16" si="0">SUM(T11:V11)</f>
        <v>0</v>
      </c>
      <c r="X11" s="55">
        <v>0</v>
      </c>
    </row>
    <row r="12" spans="2:24" s="36" customFormat="1" ht="12.75" customHeight="1" x14ac:dyDescent="0.25">
      <c r="B12" s="34">
        <v>11</v>
      </c>
      <c r="C12" s="69" t="s">
        <v>58</v>
      </c>
      <c r="D12" s="69" t="s">
        <v>59</v>
      </c>
      <c r="E12" s="70" t="s">
        <v>60</v>
      </c>
      <c r="F12" s="71" t="s">
        <v>61</v>
      </c>
      <c r="G12" s="69" t="s">
        <v>62</v>
      </c>
      <c r="H12" s="69" t="s">
        <v>33</v>
      </c>
      <c r="I12" s="71" t="s">
        <v>63</v>
      </c>
      <c r="J12" s="71" t="s">
        <v>64</v>
      </c>
      <c r="K12" s="71" t="s">
        <v>119</v>
      </c>
      <c r="L12" s="35" t="s">
        <v>65</v>
      </c>
      <c r="M12" s="35" t="s">
        <v>66</v>
      </c>
      <c r="N12" s="35" t="s">
        <v>67</v>
      </c>
      <c r="O12" s="73">
        <v>614400</v>
      </c>
      <c r="P12" s="72" t="s">
        <v>68</v>
      </c>
      <c r="Q12" s="72" t="s">
        <v>34</v>
      </c>
      <c r="R12" s="73">
        <v>307200</v>
      </c>
      <c r="S12" s="77">
        <v>44592</v>
      </c>
      <c r="T12" s="73"/>
      <c r="U12" s="73"/>
      <c r="V12" s="73"/>
      <c r="W12" s="73">
        <f t="shared" si="0"/>
        <v>0</v>
      </c>
      <c r="X12" s="55">
        <v>0</v>
      </c>
    </row>
    <row r="13" spans="2:24" s="36" customFormat="1" ht="12.75" customHeight="1" x14ac:dyDescent="0.25">
      <c r="B13" s="34">
        <v>12</v>
      </c>
      <c r="C13" s="69" t="s">
        <v>69</v>
      </c>
      <c r="D13" s="69" t="s">
        <v>70</v>
      </c>
      <c r="E13" s="70" t="s">
        <v>48</v>
      </c>
      <c r="F13" s="71" t="s">
        <v>71</v>
      </c>
      <c r="G13" s="69" t="s">
        <v>48</v>
      </c>
      <c r="H13" s="69" t="s">
        <v>33</v>
      </c>
      <c r="I13" s="71" t="s">
        <v>72</v>
      </c>
      <c r="J13" s="71" t="s">
        <v>73</v>
      </c>
      <c r="K13" s="71" t="s">
        <v>120</v>
      </c>
      <c r="L13" s="35" t="s">
        <v>74</v>
      </c>
      <c r="M13" s="35" t="s">
        <v>75</v>
      </c>
      <c r="N13" s="35" t="s">
        <v>76</v>
      </c>
      <c r="O13" s="73">
        <v>318230.02</v>
      </c>
      <c r="P13" s="72" t="s">
        <v>34</v>
      </c>
      <c r="Q13" s="72" t="s">
        <v>35</v>
      </c>
      <c r="R13" s="73">
        <v>159115.01</v>
      </c>
      <c r="S13" s="77">
        <v>44592</v>
      </c>
      <c r="T13" s="73"/>
      <c r="U13" s="73"/>
      <c r="V13" s="73"/>
      <c r="W13" s="73">
        <f t="shared" si="0"/>
        <v>0</v>
      </c>
      <c r="X13" s="55">
        <v>0</v>
      </c>
    </row>
    <row r="14" spans="2:24" s="36" customFormat="1" ht="12.75" customHeight="1" x14ac:dyDescent="0.25">
      <c r="B14" s="34">
        <v>13</v>
      </c>
      <c r="C14" s="69" t="s">
        <v>86</v>
      </c>
      <c r="D14" s="69" t="s">
        <v>87</v>
      </c>
      <c r="E14" s="70" t="s">
        <v>88</v>
      </c>
      <c r="F14" s="71" t="s">
        <v>89</v>
      </c>
      <c r="G14" s="69" t="s">
        <v>38</v>
      </c>
      <c r="H14" s="69" t="s">
        <v>33</v>
      </c>
      <c r="I14" s="71" t="s">
        <v>90</v>
      </c>
      <c r="J14" s="71" t="s">
        <v>91</v>
      </c>
      <c r="K14" s="71" t="s">
        <v>121</v>
      </c>
      <c r="L14" s="35" t="s">
        <v>92</v>
      </c>
      <c r="M14" s="35" t="s">
        <v>93</v>
      </c>
      <c r="N14" s="35" t="s">
        <v>92</v>
      </c>
      <c r="O14" s="73">
        <v>6622291</v>
      </c>
      <c r="P14" s="72" t="s">
        <v>68</v>
      </c>
      <c r="Q14" s="72" t="s">
        <v>94</v>
      </c>
      <c r="R14" s="73">
        <v>2450247.67</v>
      </c>
      <c r="S14" s="77">
        <v>44592</v>
      </c>
      <c r="T14" s="73"/>
      <c r="U14" s="73"/>
      <c r="V14" s="73"/>
      <c r="W14" s="73">
        <f t="shared" si="0"/>
        <v>0</v>
      </c>
      <c r="X14" s="55">
        <v>0</v>
      </c>
    </row>
    <row r="15" spans="2:24" s="36" customFormat="1" ht="12.75" customHeight="1" x14ac:dyDescent="0.25">
      <c r="B15" s="34">
        <v>14</v>
      </c>
      <c r="C15" s="69" t="s">
        <v>69</v>
      </c>
      <c r="D15" s="69" t="s">
        <v>70</v>
      </c>
      <c r="E15" s="70" t="s">
        <v>48</v>
      </c>
      <c r="F15" s="71" t="s">
        <v>71</v>
      </c>
      <c r="G15" s="69" t="s">
        <v>48</v>
      </c>
      <c r="H15" s="69" t="s">
        <v>33</v>
      </c>
      <c r="I15" s="71" t="s">
        <v>72</v>
      </c>
      <c r="J15" s="71" t="s">
        <v>73</v>
      </c>
      <c r="K15" s="71" t="s">
        <v>120</v>
      </c>
      <c r="L15" s="35" t="s">
        <v>104</v>
      </c>
      <c r="M15" s="35" t="s">
        <v>105</v>
      </c>
      <c r="N15" s="35" t="s">
        <v>104</v>
      </c>
      <c r="O15" s="73">
        <v>3587019.01</v>
      </c>
      <c r="P15" s="72" t="s">
        <v>49</v>
      </c>
      <c r="Q15" s="72" t="s">
        <v>35</v>
      </c>
      <c r="R15" s="73">
        <v>538052.85</v>
      </c>
      <c r="S15" s="77">
        <v>44592</v>
      </c>
      <c r="T15" s="73"/>
      <c r="U15" s="73"/>
      <c r="V15" s="73"/>
      <c r="W15" s="73">
        <f t="shared" si="0"/>
        <v>0</v>
      </c>
      <c r="X15" s="55">
        <v>0</v>
      </c>
    </row>
    <row r="16" spans="2:24" s="36" customFormat="1" ht="12.75" customHeight="1" x14ac:dyDescent="0.25">
      <c r="B16" s="34">
        <v>15</v>
      </c>
      <c r="C16" s="69" t="s">
        <v>95</v>
      </c>
      <c r="D16" s="69" t="s">
        <v>96</v>
      </c>
      <c r="E16" s="70" t="s">
        <v>97</v>
      </c>
      <c r="F16" s="71" t="s">
        <v>98</v>
      </c>
      <c r="G16" s="69" t="s">
        <v>48</v>
      </c>
      <c r="H16" s="69" t="s">
        <v>33</v>
      </c>
      <c r="I16" s="71" t="s">
        <v>99</v>
      </c>
      <c r="J16" s="71" t="s">
        <v>100</v>
      </c>
      <c r="K16" s="71" t="s">
        <v>122</v>
      </c>
      <c r="L16" s="35" t="s">
        <v>101</v>
      </c>
      <c r="M16" s="35" t="s">
        <v>102</v>
      </c>
      <c r="N16" s="35" t="s">
        <v>103</v>
      </c>
      <c r="O16" s="73">
        <v>5616682</v>
      </c>
      <c r="P16" s="72" t="s">
        <v>49</v>
      </c>
      <c r="Q16" s="72" t="s">
        <v>94</v>
      </c>
      <c r="R16" s="73">
        <v>2471340</v>
      </c>
      <c r="S16" s="77">
        <v>44592</v>
      </c>
      <c r="T16" s="73"/>
      <c r="U16" s="73"/>
      <c r="V16" s="73"/>
      <c r="W16" s="73">
        <f t="shared" si="0"/>
        <v>0</v>
      </c>
      <c r="X16" s="55">
        <v>0</v>
      </c>
    </row>
    <row r="17" spans="1:24" s="36" customFormat="1" ht="12.75" customHeight="1" x14ac:dyDescent="0.25">
      <c r="B17" s="34">
        <v>16</v>
      </c>
      <c r="C17" s="69" t="s">
        <v>36</v>
      </c>
      <c r="D17" s="69" t="s">
        <v>37</v>
      </c>
      <c r="E17" s="70" t="s">
        <v>38</v>
      </c>
      <c r="F17" s="71" t="s">
        <v>39</v>
      </c>
      <c r="G17" s="69" t="s">
        <v>38</v>
      </c>
      <c r="H17" s="69" t="s">
        <v>33</v>
      </c>
      <c r="I17" s="71" t="s">
        <v>40</v>
      </c>
      <c r="J17" s="71" t="s">
        <v>41</v>
      </c>
      <c r="K17" s="71" t="s">
        <v>123</v>
      </c>
      <c r="L17" s="35" t="s">
        <v>42</v>
      </c>
      <c r="M17" s="35" t="s">
        <v>43</v>
      </c>
      <c r="N17" s="35" t="s">
        <v>44</v>
      </c>
      <c r="O17" s="73">
        <v>1357994.55</v>
      </c>
      <c r="P17" s="72" t="s">
        <v>45</v>
      </c>
      <c r="Q17" s="72" t="s">
        <v>35</v>
      </c>
      <c r="R17" s="73">
        <v>678997.27</v>
      </c>
      <c r="S17" s="77">
        <v>44592</v>
      </c>
      <c r="T17" s="73"/>
      <c r="U17" s="73"/>
      <c r="V17" s="73"/>
      <c r="W17" s="73">
        <f t="shared" ref="W17" si="1">SUM(T17:V17)</f>
        <v>0</v>
      </c>
      <c r="X17" s="55">
        <v>0</v>
      </c>
    </row>
    <row r="18" spans="1:24" s="36" customFormat="1" ht="12.75" customHeight="1" x14ac:dyDescent="0.25">
      <c r="B18" s="34">
        <v>17</v>
      </c>
      <c r="C18" s="69" t="s">
        <v>50</v>
      </c>
      <c r="D18" s="69" t="s">
        <v>51</v>
      </c>
      <c r="E18" s="70" t="s">
        <v>52</v>
      </c>
      <c r="F18" s="71" t="s">
        <v>53</v>
      </c>
      <c r="G18" s="69" t="s">
        <v>48</v>
      </c>
      <c r="H18" s="69" t="s">
        <v>33</v>
      </c>
      <c r="I18" s="71" t="s">
        <v>54</v>
      </c>
      <c r="J18" s="71" t="s">
        <v>55</v>
      </c>
      <c r="K18" s="71" t="s">
        <v>124</v>
      </c>
      <c r="L18" s="35" t="s">
        <v>56</v>
      </c>
      <c r="M18" s="35" t="s">
        <v>57</v>
      </c>
      <c r="N18" s="35" t="s">
        <v>56</v>
      </c>
      <c r="O18" s="73">
        <v>1498278.92</v>
      </c>
      <c r="P18" s="72" t="s">
        <v>34</v>
      </c>
      <c r="Q18" s="72" t="s">
        <v>35</v>
      </c>
      <c r="R18" s="73">
        <v>749139.46</v>
      </c>
      <c r="S18" s="77">
        <v>44592</v>
      </c>
      <c r="T18" s="73"/>
      <c r="U18" s="73"/>
      <c r="V18" s="73"/>
      <c r="W18" s="73">
        <f t="shared" ref="W18:W19" si="2">SUM(T18:V18)</f>
        <v>0</v>
      </c>
      <c r="X18" s="55">
        <v>0</v>
      </c>
    </row>
    <row r="19" spans="1:24" s="36" customFormat="1" ht="12.75" customHeight="1" thickBot="1" x14ac:dyDescent="0.3">
      <c r="B19" s="34">
        <v>18</v>
      </c>
      <c r="C19" s="69" t="s">
        <v>77</v>
      </c>
      <c r="D19" s="69" t="s">
        <v>78</v>
      </c>
      <c r="E19" s="70" t="s">
        <v>79</v>
      </c>
      <c r="F19" s="71" t="s">
        <v>80</v>
      </c>
      <c r="G19" s="69" t="s">
        <v>46</v>
      </c>
      <c r="H19" s="69" t="s">
        <v>33</v>
      </c>
      <c r="I19" s="71" t="s">
        <v>81</v>
      </c>
      <c r="J19" s="71" t="s">
        <v>82</v>
      </c>
      <c r="K19" s="71" t="s">
        <v>125</v>
      </c>
      <c r="L19" s="35" t="s">
        <v>83</v>
      </c>
      <c r="M19" s="35" t="s">
        <v>84</v>
      </c>
      <c r="N19" s="35" t="s">
        <v>83</v>
      </c>
      <c r="O19" s="73">
        <v>2419636</v>
      </c>
      <c r="P19" s="72" t="s">
        <v>85</v>
      </c>
      <c r="Q19" s="72" t="s">
        <v>35</v>
      </c>
      <c r="R19" s="73">
        <v>1209818</v>
      </c>
      <c r="S19" s="77">
        <v>44592</v>
      </c>
      <c r="T19" s="73"/>
      <c r="U19" s="73"/>
      <c r="V19" s="73"/>
      <c r="W19" s="73">
        <f t="shared" si="2"/>
        <v>0</v>
      </c>
      <c r="X19" s="55">
        <v>0</v>
      </c>
    </row>
    <row r="20" spans="1:24" s="48" customFormat="1" x14ac:dyDescent="0.25">
      <c r="A20" s="47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6"/>
      <c r="O20" s="67"/>
      <c r="P20" s="67"/>
      <c r="Q20" s="66"/>
      <c r="R20" s="68"/>
      <c r="S20" s="68"/>
      <c r="T20" s="68"/>
      <c r="U20" s="68"/>
      <c r="V20" s="65"/>
      <c r="W20" s="66"/>
      <c r="X20" s="65"/>
    </row>
    <row r="21" spans="1:24" s="37" customFormat="1" ht="10.5" x14ac:dyDescent="0.15"/>
    <row r="22" spans="1:24" s="37" customFormat="1" x14ac:dyDescent="0.25">
      <c r="A22" s="38" t="s">
        <v>115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T22" s="39"/>
      <c r="U22"/>
    </row>
    <row r="23" spans="1:24" s="37" customFormat="1" ht="10.5" x14ac:dyDescent="0.15">
      <c r="A23" s="38" t="s">
        <v>26</v>
      </c>
      <c r="B23" s="38"/>
      <c r="C23" s="38"/>
      <c r="D23" s="38"/>
      <c r="E23" s="38"/>
      <c r="F23" s="38"/>
      <c r="G23" s="38"/>
      <c r="H23" s="38"/>
      <c r="I23" s="38"/>
      <c r="J23" s="38"/>
      <c r="K23" s="40" t="s">
        <v>116</v>
      </c>
      <c r="L23" s="40"/>
      <c r="M23" s="40"/>
    </row>
    <row r="24" spans="1:24" s="37" customFormat="1" ht="10.5" x14ac:dyDescent="0.15">
      <c r="A24" s="38" t="s">
        <v>27</v>
      </c>
      <c r="B24" s="38"/>
      <c r="C24" s="38"/>
      <c r="D24" s="38"/>
      <c r="E24" s="38"/>
      <c r="F24" s="38"/>
      <c r="G24" s="38"/>
      <c r="H24" s="38"/>
      <c r="I24" s="38"/>
      <c r="J24" s="38"/>
      <c r="K24" s="40" t="s">
        <v>117</v>
      </c>
      <c r="L24" s="40"/>
      <c r="M24" s="40"/>
    </row>
    <row r="25" spans="1:24" s="37" customFormat="1" ht="10.5" x14ac:dyDescent="0.15"/>
    <row r="26" spans="1:24" s="37" customFormat="1" ht="10.5" x14ac:dyDescent="0.15"/>
    <row r="27" spans="1:24" s="37" customFormat="1" ht="10.5" x14ac:dyDescent="0.15">
      <c r="T27" s="41" t="s">
        <v>28</v>
      </c>
      <c r="U27" s="42" t="s">
        <v>32</v>
      </c>
      <c r="V27" s="41" t="s">
        <v>29</v>
      </c>
      <c r="W27" s="42" t="s">
        <v>32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view="pageLayout" topLeftCell="B25" zoomScaleNormal="100" workbookViewId="0">
      <selection activeCell="C4" sqref="C4"/>
    </sheetView>
  </sheetViews>
  <sheetFormatPr defaultRowHeight="15" x14ac:dyDescent="0.25"/>
  <cols>
    <col min="1" max="1" width="2.7109375" style="53" hidden="1" customWidth="1"/>
    <col min="2" max="2" width="5.28515625" style="1" customWidth="1"/>
    <col min="3" max="3" width="25.7109375" style="3" customWidth="1"/>
    <col min="4" max="4" width="46.5703125" style="5" customWidth="1"/>
    <col min="5" max="5" width="17.7109375" style="9" customWidth="1"/>
    <col min="6" max="6" width="12.140625" style="52" hidden="1" customWidth="1"/>
    <col min="7" max="7" width="17.28515625" style="7" customWidth="1"/>
    <col min="8" max="8" width="10" hidden="1" customWidth="1"/>
    <col min="9" max="14" width="6.85546875" customWidth="1"/>
    <col min="15" max="15" width="7.7109375" customWidth="1"/>
    <col min="16" max="16" width="13.42578125" style="7" customWidth="1"/>
    <col min="17" max="17" width="18.5703125" customWidth="1"/>
  </cols>
  <sheetData>
    <row r="1" spans="1:17" ht="15.75" customHeight="1" x14ac:dyDescent="0.25">
      <c r="B1" s="97" t="s">
        <v>0</v>
      </c>
      <c r="C1" s="97" t="s">
        <v>1</v>
      </c>
      <c r="D1" s="78" t="s">
        <v>126</v>
      </c>
      <c r="E1" s="94" t="s">
        <v>129</v>
      </c>
      <c r="F1" s="95" t="s">
        <v>130</v>
      </c>
      <c r="G1" s="96" t="s">
        <v>5</v>
      </c>
      <c r="H1" s="97" t="s">
        <v>6</v>
      </c>
      <c r="I1" s="79" t="s">
        <v>7</v>
      </c>
      <c r="J1" s="79"/>
      <c r="K1" s="79"/>
      <c r="L1" s="79"/>
      <c r="M1" s="79"/>
      <c r="N1" s="79"/>
      <c r="O1" s="79"/>
      <c r="P1" s="96" t="s">
        <v>141</v>
      </c>
      <c r="Q1" s="96" t="s">
        <v>137</v>
      </c>
    </row>
    <row r="2" spans="1:17" x14ac:dyDescent="0.25">
      <c r="B2" s="97"/>
      <c r="C2" s="97"/>
      <c r="D2" s="78" t="s">
        <v>127</v>
      </c>
      <c r="E2" s="94"/>
      <c r="F2" s="95"/>
      <c r="G2" s="96"/>
      <c r="H2" s="97"/>
      <c r="I2" s="97" t="s">
        <v>131</v>
      </c>
      <c r="J2" s="97" t="s">
        <v>132</v>
      </c>
      <c r="K2" s="97" t="s">
        <v>133</v>
      </c>
      <c r="L2" s="97" t="s">
        <v>134</v>
      </c>
      <c r="M2" s="80" t="s">
        <v>135</v>
      </c>
      <c r="N2" s="80" t="s">
        <v>136</v>
      </c>
      <c r="O2" s="97" t="s">
        <v>13</v>
      </c>
      <c r="P2" s="96"/>
      <c r="Q2" s="96"/>
    </row>
    <row r="3" spans="1:17" x14ac:dyDescent="0.25">
      <c r="B3" s="97"/>
      <c r="C3" s="97"/>
      <c r="D3" s="78" t="s">
        <v>128</v>
      </c>
      <c r="E3" s="94"/>
      <c r="F3" s="95"/>
      <c r="G3" s="96"/>
      <c r="H3" s="97"/>
      <c r="I3" s="97"/>
      <c r="J3" s="97"/>
      <c r="K3" s="97"/>
      <c r="L3" s="97"/>
      <c r="M3" s="80" t="s">
        <v>25</v>
      </c>
      <c r="N3" s="80" t="s">
        <v>25</v>
      </c>
      <c r="O3" s="97"/>
      <c r="P3" s="96"/>
      <c r="Q3" s="96"/>
    </row>
    <row r="4" spans="1:17" ht="60" x14ac:dyDescent="0.25">
      <c r="A4" s="74"/>
      <c r="B4" s="98">
        <f ca="1">IF(OFFSET(List1!B$11,tisk!A3,0)&gt;0,OFFSET(List1!B$11,tisk!A3,0),"")</f>
        <v>10</v>
      </c>
      <c r="C4" s="93" t="str">
        <f ca="1">IF(B4="","",CONCATENATE(OFFSET(List1!C$11,tisk!A3,0),"
",OFFSET(List1!D$11,tisk!A3,0),"
",OFFSET(List1!E$11,tisk!A3,0),"
",OFFSET(List1!F$11,tisk!A3,0)))</f>
        <v>Obec Hnojice
Hnojice 117
Hnojice
78501</v>
      </c>
      <c r="D4" s="86" t="str">
        <f ca="1">IF(B4="","",OFFSET(List1!L$11,tisk!A3,0))</f>
        <v>Cyklostezka Hnojice - Stádlo</v>
      </c>
      <c r="E4" s="101">
        <f ca="1">IF(B4="","",OFFSET(List1!O$11,tisk!A3,0))</f>
        <v>6037174.3200000003</v>
      </c>
      <c r="F4" s="81" t="str">
        <f ca="1">IF(B4="","",OFFSET(List1!P$11,tisk!A3,0))</f>
        <v>8/2021</v>
      </c>
      <c r="G4" s="100">
        <f ca="1">IF(B4="","",OFFSET(List1!R$11,tisk!A3,0))</f>
        <v>965947.89</v>
      </c>
      <c r="H4" s="99">
        <f ca="1">IF(B4="","",OFFSET(List1!S$11,tisk!A3,0))</f>
        <v>44592</v>
      </c>
      <c r="I4" s="98">
        <v>2</v>
      </c>
      <c r="J4" s="98">
        <v>3</v>
      </c>
      <c r="K4" s="98">
        <v>7</v>
      </c>
      <c r="L4" s="98">
        <v>1</v>
      </c>
      <c r="M4" s="98">
        <v>10</v>
      </c>
      <c r="N4" s="98">
        <v>10</v>
      </c>
      <c r="O4" s="105">
        <f>SUM(I4:N6)</f>
        <v>33</v>
      </c>
      <c r="P4" s="100">
        <f ca="1">IF(B4="","",OFFSET(List1!X$11,tisk!A3,0))</f>
        <v>0</v>
      </c>
      <c r="Q4" s="104" t="s">
        <v>138</v>
      </c>
    </row>
    <row r="5" spans="1:17" ht="90" customHeight="1" x14ac:dyDescent="0.25">
      <c r="A5" s="74"/>
      <c r="B5" s="98"/>
      <c r="C5" s="88"/>
      <c r="D5" s="89" t="str">
        <f ca="1">IF(B4="","",OFFSET(List1!M$11,tisk!A3,0))</f>
        <v>Předmětem projektu je realizace obousměrné stezky pro cyklisty o šířce 2 m v úseku mezi obcí Hnojice a místní části města Štěpánov – Stádlo v délce 1129,1 m.</v>
      </c>
      <c r="E5" s="101"/>
      <c r="F5" s="83"/>
      <c r="G5" s="100"/>
      <c r="H5" s="99"/>
      <c r="I5" s="98"/>
      <c r="J5" s="98"/>
      <c r="K5" s="98"/>
      <c r="L5" s="98"/>
      <c r="M5" s="98"/>
      <c r="N5" s="98"/>
      <c r="O5" s="105"/>
      <c r="P5" s="100"/>
      <c r="Q5" s="104"/>
    </row>
    <row r="6" spans="1:17" ht="60" x14ac:dyDescent="0.25">
      <c r="A6" s="74">
        <f>ROW()/3-1</f>
        <v>1</v>
      </c>
      <c r="B6" s="98"/>
      <c r="C6" s="84"/>
      <c r="D6" s="87" t="str">
        <f ca="1">IF(B4="","",CONCATENATE("Dotace bude použita na:","
",OFFSET(List1!N$11,tisk!A3,0)))</f>
        <v>Dotace bude použita na:
Dotace bude použita na stavební a ostatní práce související s realizací akce: "Cyklostezka Hnojice . Stádlo".</v>
      </c>
      <c r="E6" s="101"/>
      <c r="F6" s="81" t="str">
        <f ca="1">IF(B4="","",OFFSET(List1!Q$11,tisk!A3,0))</f>
        <v>12/2021</v>
      </c>
      <c r="G6" s="100"/>
      <c r="H6" s="99"/>
      <c r="I6" s="98"/>
      <c r="J6" s="98"/>
      <c r="K6" s="98"/>
      <c r="L6" s="98"/>
      <c r="M6" s="98"/>
      <c r="N6" s="98"/>
      <c r="O6" s="105"/>
      <c r="P6" s="100"/>
      <c r="Q6" s="104"/>
    </row>
    <row r="7" spans="1:17" ht="57.75" customHeight="1" x14ac:dyDescent="0.25">
      <c r="A7" s="74"/>
      <c r="B7" s="98">
        <f ca="1">IF(OFFSET(List1!B$11,tisk!A6,0)&gt;0,OFFSET(List1!B$11,tisk!A6,0),"")</f>
        <v>11</v>
      </c>
      <c r="C7" s="85" t="str">
        <f ca="1">IF(B7="","",CONCATENATE(OFFSET(List1!C$11,tisk!A6,0),"
",OFFSET(List1!D$11,tisk!A6,0),"
",OFFSET(List1!E$11,tisk!A6,0),"
",OFFSET(List1!F$11,tisk!A6,0)))</f>
        <v>Obec Mikulovice
Hlavní 5
Mikulovice
79084</v>
      </c>
      <c r="D7" s="86" t="str">
        <f ca="1">IF(B7="","",OFFSET(List1!L$11,tisk!A6,0))</f>
        <v>Oprava povrchu cyklostezky podél řeky Bělé v obci Mikulovice (okres Jeseník)</v>
      </c>
      <c r="E7" s="101">
        <f ca="1">IF(B7="","",OFFSET(List1!O$11,tisk!A6,0))</f>
        <v>614400</v>
      </c>
      <c r="F7" s="81" t="str">
        <f ca="1">IF(B7="","",OFFSET(List1!P$11,tisk!A6,0))</f>
        <v>5/2021</v>
      </c>
      <c r="G7" s="100">
        <f ca="1">IF(B7="","",OFFSET(List1!R$11,tisk!A6,0))</f>
        <v>307200</v>
      </c>
      <c r="H7" s="99">
        <f ca="1">IF(B7="","",OFFSET(List1!S$11,tisk!A6,0))</f>
        <v>44592</v>
      </c>
      <c r="I7" s="98">
        <v>5</v>
      </c>
      <c r="J7" s="98">
        <v>4</v>
      </c>
      <c r="K7" s="98">
        <v>3</v>
      </c>
      <c r="L7" s="98">
        <v>5</v>
      </c>
      <c r="M7" s="98">
        <v>10</v>
      </c>
      <c r="N7" s="98">
        <v>5</v>
      </c>
      <c r="O7" s="105">
        <f t="shared" ref="O7" si="0">SUM(I7:N9)</f>
        <v>32</v>
      </c>
      <c r="P7" s="100">
        <f ca="1">IF(B7="","",OFFSET(List1!X$11,tisk!A6,0))</f>
        <v>0</v>
      </c>
      <c r="Q7" s="104" t="s">
        <v>138</v>
      </c>
    </row>
    <row r="8" spans="1:17" ht="94.5" customHeight="1" x14ac:dyDescent="0.25">
      <c r="A8" s="74"/>
      <c r="B8" s="98"/>
      <c r="C8" s="88"/>
      <c r="D8" s="89" t="str">
        <f ca="1">IF(B7="","",OFFSET(List1!M$11,tisk!A6,0))</f>
        <v>Obnova stávajícího krytu cyklostezky. Obnovou se zajistí výrazné zlepšení havarijního stavu a bezpečné užívání cyklostezky. Komunikace bude určena pouze pro pěší a cyklisty, se zákazem vjezdu motorových vozidel.</v>
      </c>
      <c r="E8" s="101"/>
      <c r="F8" s="83"/>
      <c r="G8" s="100"/>
      <c r="H8" s="99"/>
      <c r="I8" s="98"/>
      <c r="J8" s="98"/>
      <c r="K8" s="98"/>
      <c r="L8" s="98"/>
      <c r="M8" s="98"/>
      <c r="N8" s="98"/>
      <c r="O8" s="105"/>
      <c r="P8" s="100"/>
      <c r="Q8" s="104"/>
    </row>
    <row r="9" spans="1:17" ht="60" customHeight="1" x14ac:dyDescent="0.25">
      <c r="A9" s="74">
        <f>ROW()/3-1</f>
        <v>2</v>
      </c>
      <c r="B9" s="98"/>
      <c r="C9" s="84"/>
      <c r="D9" s="87" t="str">
        <f ca="1">IF(B7="","",CONCATENATE("Dotace bude použita na:",OFFSET(List1!N$11,tisk!A6,0)))</f>
        <v>Dotace bude použita na:Podkladní vrstvy komunikací, kryty pozemních komunikací, doplňující konstrukce a práce na pozemní komunikaci, různé dokončovací konstrukce, přesun hmot.</v>
      </c>
      <c r="E9" s="101"/>
      <c r="F9" s="81" t="str">
        <f ca="1">IF(B7="","",OFFSET(List1!Q$11,tisk!A6,0))</f>
        <v>6/2021</v>
      </c>
      <c r="G9" s="100"/>
      <c r="H9" s="99"/>
      <c r="I9" s="98"/>
      <c r="J9" s="98"/>
      <c r="K9" s="98"/>
      <c r="L9" s="98"/>
      <c r="M9" s="98"/>
      <c r="N9" s="98"/>
      <c r="O9" s="105"/>
      <c r="P9" s="100"/>
      <c r="Q9" s="104"/>
    </row>
    <row r="10" spans="1:17" ht="58.5" customHeight="1" x14ac:dyDescent="0.25">
      <c r="A10" s="74"/>
      <c r="B10" s="98">
        <f ca="1">IF(OFFSET(List1!B$11,tisk!A9,0)&gt;0,OFFSET(List1!B$11,tisk!A9,0),"")</f>
        <v>12</v>
      </c>
      <c r="C10" s="85" t="str">
        <f ca="1">IF(B10="","",CONCATENATE(OFFSET(List1!C$11,tisk!A9,0),"
",OFFSET(List1!D$11,tisk!A9,0),"
",OFFSET(List1!E$11,tisk!A9,0),"
",OFFSET(List1!F$11,tisk!A9,0)))</f>
        <v>Statutární město Olomouc
Horní náměstí 583
Olomouc
77900</v>
      </c>
      <c r="D10" s="86" t="str">
        <f ca="1">IF(B10="","",OFFSET(List1!L$11,tisk!A9,0))</f>
        <v>Střední Novosadská, U Dětského domova - propojení, cyklostezka</v>
      </c>
      <c r="E10" s="101">
        <f ca="1">IF(B10="","",OFFSET(List1!O$11,tisk!A9,0))</f>
        <v>318230.02</v>
      </c>
      <c r="F10" s="81" t="str">
        <f ca="1">IF(B10="","",OFFSET(List1!P$11,tisk!A9,0))</f>
        <v>6/2021</v>
      </c>
      <c r="G10" s="100">
        <f ca="1">IF(B10="","",OFFSET(List1!R$11,tisk!A9,0))</f>
        <v>159115.01</v>
      </c>
      <c r="H10" s="99">
        <f ca="1">IF(B10="","",OFFSET(List1!S$11,tisk!A9,0))</f>
        <v>44592</v>
      </c>
      <c r="I10" s="98">
        <v>10</v>
      </c>
      <c r="J10" s="98">
        <v>10</v>
      </c>
      <c r="K10" s="98">
        <f ca="1">IF(B10="","",OFFSET(List1!U$11,tisk!A9,0))</f>
        <v>0</v>
      </c>
      <c r="L10" s="98">
        <v>1</v>
      </c>
      <c r="M10" s="98">
        <v>10</v>
      </c>
      <c r="N10" s="98">
        <v>0</v>
      </c>
      <c r="O10" s="105">
        <f t="shared" ref="O10" ca="1" si="1">SUM(I10:N12)</f>
        <v>31</v>
      </c>
      <c r="P10" s="100">
        <f ca="1">IF(B10="","",OFFSET(List1!X$11,tisk!A9,0))</f>
        <v>0</v>
      </c>
      <c r="Q10" s="104" t="s">
        <v>138</v>
      </c>
    </row>
    <row r="11" spans="1:17" ht="90.75" customHeight="1" x14ac:dyDescent="0.25">
      <c r="A11" s="74"/>
      <c r="B11" s="98"/>
      <c r="C11" s="88"/>
      <c r="D11" s="89" t="str">
        <f ca="1">IF(B10="","",OFFSET(List1!M$11,tisk!A9,0))</f>
        <v>Jedná se o výstavbu cyklostezky, která propojí nově zrealizovanou cyklostezku na ulici Střední Novosadská s místní komunikací U Dětského domova a dále cyklostezky na koruně hráze protipovodňových opatření po obou březích toku řeky Moravy.</v>
      </c>
      <c r="E11" s="101"/>
      <c r="F11" s="83"/>
      <c r="G11" s="100"/>
      <c r="H11" s="99"/>
      <c r="I11" s="98"/>
      <c r="J11" s="98"/>
      <c r="K11" s="98"/>
      <c r="L11" s="98"/>
      <c r="M11" s="98"/>
      <c r="N11" s="98"/>
      <c r="O11" s="105"/>
      <c r="P11" s="100"/>
      <c r="Q11" s="104"/>
    </row>
    <row r="12" spans="1:17" ht="46.5" customHeight="1" x14ac:dyDescent="0.25">
      <c r="A12" s="74">
        <f>ROW()/3-1</f>
        <v>3</v>
      </c>
      <c r="B12" s="98"/>
      <c r="C12" s="84"/>
      <c r="D12" s="87" t="str">
        <f ca="1">IF(B10="","",CONCATENATE("Dotace bude použita na:",OFFSET(List1!N$11,tisk!A9,0)))</f>
        <v>Dotace bude použita na:Střední Novosadská, U Dětského domova- propojení, cyklostezka</v>
      </c>
      <c r="E12" s="101"/>
      <c r="F12" s="81" t="str">
        <f ca="1">IF(B10="","",OFFSET(List1!Q$11,tisk!A9,0))</f>
        <v>12/2021</v>
      </c>
      <c r="G12" s="100"/>
      <c r="H12" s="99"/>
      <c r="I12" s="98"/>
      <c r="J12" s="98"/>
      <c r="K12" s="98"/>
      <c r="L12" s="98"/>
      <c r="M12" s="98"/>
      <c r="N12" s="98"/>
      <c r="O12" s="105"/>
      <c r="P12" s="100"/>
      <c r="Q12" s="104"/>
    </row>
    <row r="13" spans="1:17" ht="60.75" customHeight="1" x14ac:dyDescent="0.25">
      <c r="B13" s="98">
        <f ca="1">IF(OFFSET(List1!B$11,tisk!A12,0)&gt;0,OFFSET(List1!B$11,tisk!A12,0),"")</f>
        <v>13</v>
      </c>
      <c r="C13" s="85" t="str">
        <f ca="1">IF(B13="","",CONCATENATE(OFFSET(List1!C$11,tisk!A12,0),"
",OFFSET(List1!D$11,tisk!A12,0),"
",OFFSET(List1!E$11,tisk!A12,0),"
",OFFSET(List1!F$11,tisk!A12,0)))</f>
        <v>Městys Kralice na Hané
Masarykovo nám. 41
Kralice na Hané
79812</v>
      </c>
      <c r="D13" s="86" t="str">
        <f ca="1">IF(B13="","",OFFSET(List1!L$11,tisk!A12,0))</f>
        <v>Cyklostezka Kralice na Hané - Bedihošť, II. etapa</v>
      </c>
      <c r="E13" s="101">
        <f ca="1">IF(B13="","",OFFSET(List1!O$11,tisk!A12,0))</f>
        <v>6622291</v>
      </c>
      <c r="F13" s="81" t="str">
        <f ca="1">IF(B13="","",OFFSET(List1!P$11,tisk!A12,0))</f>
        <v>5/2021</v>
      </c>
      <c r="G13" s="100">
        <f ca="1">IF(B13="","",OFFSET(List1!R$11,tisk!A12,0))</f>
        <v>2450247.67</v>
      </c>
      <c r="H13" s="99">
        <f ca="1">IF(B13="","",OFFSET(List1!S$11,tisk!A12,0))</f>
        <v>44592</v>
      </c>
      <c r="I13" s="98">
        <v>2</v>
      </c>
      <c r="J13" s="98">
        <v>4</v>
      </c>
      <c r="K13" s="98">
        <v>4</v>
      </c>
      <c r="L13" s="98">
        <v>1</v>
      </c>
      <c r="M13" s="98">
        <v>10</v>
      </c>
      <c r="N13" s="98">
        <v>9</v>
      </c>
      <c r="O13" s="105">
        <f t="shared" ref="O13" si="2">SUM(I13:N15)</f>
        <v>30</v>
      </c>
      <c r="P13" s="100">
        <f ca="1">IF(B13="","",OFFSET(List1!X$11,tisk!A12,0))</f>
        <v>0</v>
      </c>
      <c r="Q13" s="104" t="s">
        <v>138</v>
      </c>
    </row>
    <row r="14" spans="1:17" ht="90.75" customHeight="1" x14ac:dyDescent="0.25">
      <c r="B14" s="98"/>
      <c r="C14" s="88"/>
      <c r="D14" s="89" t="str">
        <f ca="1">IF(B13="","",OFFSET(List1!M$11,tisk!A12,0))</f>
        <v>Předmětem projektu je vybudování cyklostezky Kralice na Hané - Bedihošť, II. etapa vedoucí kolem silnice III/3677  a tím zvýšení bezpečnosti pohybu chodců a cyklistů v této lokalitě.</v>
      </c>
      <c r="E14" s="101"/>
      <c r="F14" s="83"/>
      <c r="G14" s="100"/>
      <c r="H14" s="99"/>
      <c r="I14" s="98"/>
      <c r="J14" s="98"/>
      <c r="K14" s="98"/>
      <c r="L14" s="98"/>
      <c r="M14" s="98"/>
      <c r="N14" s="98"/>
      <c r="O14" s="105"/>
      <c r="P14" s="100"/>
      <c r="Q14" s="104"/>
    </row>
    <row r="15" spans="1:17" ht="48.75" customHeight="1" x14ac:dyDescent="0.25">
      <c r="A15" s="53">
        <f>ROW()/3-1</f>
        <v>4</v>
      </c>
      <c r="B15" s="98"/>
      <c r="C15" s="84"/>
      <c r="D15" s="87" t="str">
        <f ca="1">IF(B13="","",CONCATENATE("Dotace bude použita na:",OFFSET(List1!N$11,tisk!A12,0)))</f>
        <v>Dotace bude použita na:Cyklostezka Kralice na Hané - Bedihošť, II. etapa</v>
      </c>
      <c r="E15" s="101"/>
      <c r="F15" s="81" t="str">
        <f ca="1">IF(B13="","",OFFSET(List1!Q$11,tisk!A12,0))</f>
        <v>11/2021</v>
      </c>
      <c r="G15" s="100"/>
      <c r="H15" s="99"/>
      <c r="I15" s="98"/>
      <c r="J15" s="98"/>
      <c r="K15" s="98"/>
      <c r="L15" s="98"/>
      <c r="M15" s="98"/>
      <c r="N15" s="98"/>
      <c r="O15" s="105"/>
      <c r="P15" s="100"/>
      <c r="Q15" s="104"/>
    </row>
    <row r="16" spans="1:17" ht="58.5" customHeight="1" x14ac:dyDescent="0.25">
      <c r="B16" s="98">
        <f ca="1">IF(OFFSET(List1!B$11,tisk!A15,0)&gt;0,OFFSET(List1!B$11,tisk!A15,0),"")</f>
        <v>14</v>
      </c>
      <c r="C16" s="85" t="str">
        <f ca="1">IF(B16="","",CONCATENATE(OFFSET(List1!C$11,tisk!A15,0),"
",OFFSET(List1!D$11,tisk!A15,0),"
",OFFSET(List1!E$11,tisk!A15,0),"
",OFFSET(List1!F$11,tisk!A15,0)))</f>
        <v>Statutární město Olomouc
Horní náměstí 583
Olomouc
77900</v>
      </c>
      <c r="D16" s="86" t="str">
        <f ca="1">IF(B16="","",OFFSET(List1!L$11,tisk!A15,0))</f>
        <v>Chválkovická - vedení cyklistické stezky</v>
      </c>
      <c r="E16" s="101">
        <f ca="1">IF(B16="","",OFFSET(List1!O$11,tisk!A15,0))</f>
        <v>3587019.01</v>
      </c>
      <c r="F16" s="81" t="str">
        <f ca="1">IF(B16="","",OFFSET(List1!P$11,tisk!A15,0))</f>
        <v>4/2021</v>
      </c>
      <c r="G16" s="100">
        <f ca="1">IF(B16="","",OFFSET(List1!R$11,tisk!A15,0))</f>
        <v>538052.85</v>
      </c>
      <c r="H16" s="99">
        <f ca="1">IF(B16="","",OFFSET(List1!S$11,tisk!A15,0))</f>
        <v>44592</v>
      </c>
      <c r="I16" s="98">
        <v>3</v>
      </c>
      <c r="J16" s="98">
        <v>9</v>
      </c>
      <c r="K16" s="98">
        <v>3</v>
      </c>
      <c r="L16" s="98">
        <v>5</v>
      </c>
      <c r="M16" s="98">
        <v>10</v>
      </c>
      <c r="N16" s="98">
        <v>0</v>
      </c>
      <c r="O16" s="105">
        <f t="shared" ref="O16" si="3">SUM(I16:N18)</f>
        <v>30</v>
      </c>
      <c r="P16" s="100">
        <f ca="1">IF(B16="","",OFFSET(List1!X$11,tisk!A15,0))</f>
        <v>0</v>
      </c>
      <c r="Q16" s="104" t="s">
        <v>138</v>
      </c>
    </row>
    <row r="17" spans="1:17" ht="90.75" customHeight="1" x14ac:dyDescent="0.25">
      <c r="B17" s="103"/>
      <c r="C17" s="2"/>
      <c r="D17" s="4" t="str">
        <f ca="1">IF(B16="","",OFFSET(List1!M$11,tisk!A15,0))</f>
        <v>Projekt řeší výstavbu nové stezky pro pěší a cyklisty podél ulice Chválkovická v Olomouci, místní části Chválkovice.</v>
      </c>
      <c r="E17" s="102"/>
      <c r="F17" s="83"/>
      <c r="G17" s="100"/>
      <c r="H17" s="99"/>
      <c r="I17" s="98"/>
      <c r="J17" s="98"/>
      <c r="K17" s="98"/>
      <c r="L17" s="98"/>
      <c r="M17" s="98"/>
      <c r="N17" s="98"/>
      <c r="O17" s="105"/>
      <c r="P17" s="100"/>
      <c r="Q17" s="104"/>
    </row>
    <row r="18" spans="1:17" ht="45" customHeight="1" x14ac:dyDescent="0.25">
      <c r="A18" s="53">
        <f>ROW()/3-1</f>
        <v>5</v>
      </c>
      <c r="B18" s="98"/>
      <c r="C18" s="84"/>
      <c r="D18" s="87" t="str">
        <f ca="1">IF(B16="","",CONCATENATE("Dotace bude použita na:",OFFSET(List1!N$11,tisk!A15,0)))</f>
        <v>Dotace bude použita na:Chválkovická - vedení cyklistické stezky</v>
      </c>
      <c r="E18" s="101"/>
      <c r="F18" s="81" t="str">
        <f ca="1">IF(B16="","",OFFSET(List1!Q$11,tisk!A15,0))</f>
        <v>12/2021</v>
      </c>
      <c r="G18" s="100"/>
      <c r="H18" s="99"/>
      <c r="I18" s="98"/>
      <c r="J18" s="98"/>
      <c r="K18" s="98"/>
      <c r="L18" s="98"/>
      <c r="M18" s="98"/>
      <c r="N18" s="98"/>
      <c r="O18" s="105"/>
      <c r="P18" s="100"/>
      <c r="Q18" s="104"/>
    </row>
    <row r="19" spans="1:17" s="1" customFormat="1" ht="58.5" customHeight="1" x14ac:dyDescent="0.25">
      <c r="A19" s="53"/>
      <c r="B19" s="98">
        <f ca="1">IF(OFFSET(List1!B$11,tisk!A18,0)&gt;0,OFFSET(List1!B$11,tisk!A18,0),"")</f>
        <v>15</v>
      </c>
      <c r="C19" s="85" t="str">
        <f ca="1">IF(B19="","",CONCATENATE(OFFSET(List1!C$11,tisk!A18,0),"
",OFFSET(List1!D$11,tisk!A18,0),"
",OFFSET(List1!E$11,tisk!A18,0),"
",OFFSET(List1!F$11,tisk!A18,0)))</f>
        <v>Obec Újezd
Újezd 83
Újezd
78396</v>
      </c>
      <c r="D19" s="86" t="str">
        <f ca="1">IF(B19="","",OFFSET(List1!L$11,tisk!A18,0))</f>
        <v>Cyklostezka Újezd - Haukovice</v>
      </c>
      <c r="E19" s="101">
        <f ca="1">IF(B19="","",OFFSET(List1!O$11,tisk!A18,0))</f>
        <v>5616682</v>
      </c>
      <c r="F19" s="81" t="str">
        <f ca="1">IF(B19="","",OFFSET(List1!P$11,tisk!A18,0))</f>
        <v>4/2021</v>
      </c>
      <c r="G19" s="100">
        <f ca="1">IF(B19="","",OFFSET(List1!R$11,tisk!A18,0))</f>
        <v>2471340</v>
      </c>
      <c r="H19" s="99">
        <f ca="1">IF(B19="","",OFFSET(List1!S$11,tisk!A18,0))</f>
        <v>44592</v>
      </c>
      <c r="I19" s="98">
        <v>2</v>
      </c>
      <c r="J19" s="98">
        <v>3</v>
      </c>
      <c r="K19" s="98">
        <v>4</v>
      </c>
      <c r="L19" s="98">
        <v>1</v>
      </c>
      <c r="M19" s="98">
        <v>10</v>
      </c>
      <c r="N19" s="98">
        <v>9</v>
      </c>
      <c r="O19" s="105">
        <f t="shared" ref="O19" si="4">SUM(I19:N21)</f>
        <v>29</v>
      </c>
      <c r="P19" s="100">
        <f ca="1">IF(B19="","",OFFSET(List1!X$11,tisk!A18,0))</f>
        <v>0</v>
      </c>
      <c r="Q19" s="104" t="s">
        <v>138</v>
      </c>
    </row>
    <row r="20" spans="1:17" s="1" customFormat="1" ht="89.25" customHeight="1" x14ac:dyDescent="0.25">
      <c r="A20" s="53"/>
      <c r="B20" s="98"/>
      <c r="C20" s="88"/>
      <c r="D20" s="89" t="str">
        <f ca="1">IF(B19="","",OFFSET(List1!M$11,tisk!A18,0))</f>
        <v>Předmětem je vybudování smíšené stezky pro chodce a cyklisty mezi Újezdem a  Haukovicemi, které jsou místní částí obce Újezd. Dojde tak k propojení připravované cyklostezky do místní části Haukovice a stávající sítě cyklostezek.</v>
      </c>
      <c r="E20" s="101"/>
      <c r="F20" s="83"/>
      <c r="G20" s="100"/>
      <c r="H20" s="99"/>
      <c r="I20" s="98"/>
      <c r="J20" s="98"/>
      <c r="K20" s="98"/>
      <c r="L20" s="98"/>
      <c r="M20" s="98"/>
      <c r="N20" s="98"/>
      <c r="O20" s="105"/>
      <c r="P20" s="100"/>
      <c r="Q20" s="104"/>
    </row>
    <row r="21" spans="1:17" s="1" customFormat="1" ht="30" customHeight="1" x14ac:dyDescent="0.25">
      <c r="A21" s="53">
        <f>ROW()/3-1</f>
        <v>6</v>
      </c>
      <c r="B21" s="98"/>
      <c r="C21" s="84"/>
      <c r="D21" s="87" t="str">
        <f ca="1">IF(B19="","",CONCATENATE("Dotace bude použita na:",OFFSET(List1!N$11,tisk!A18,0)))</f>
        <v>Dotace bude použita na:SO 101 – Zpevněné dopravní plochy  - stavební objekt zahrnuje výstavbu smíšené stezky.
SO 501 – Směrová a výšková přeložka Hlavního uzávěru plynu v trase předmětné stavby.</v>
      </c>
      <c r="E21" s="101"/>
      <c r="F21" s="81" t="str">
        <f ca="1">IF(B19="","",OFFSET(List1!Q$11,tisk!A18,0))</f>
        <v>11/2021</v>
      </c>
      <c r="G21" s="100"/>
      <c r="H21" s="99"/>
      <c r="I21" s="98"/>
      <c r="J21" s="98"/>
      <c r="K21" s="98"/>
      <c r="L21" s="98"/>
      <c r="M21" s="98"/>
      <c r="N21" s="98"/>
      <c r="O21" s="105"/>
      <c r="P21" s="100"/>
      <c r="Q21" s="104"/>
    </row>
    <row r="22" spans="1:17" s="1" customFormat="1" ht="59.25" customHeight="1" x14ac:dyDescent="0.25">
      <c r="A22" s="53"/>
      <c r="B22" s="98">
        <f ca="1">IF(OFFSET(List1!B$11,tisk!A21,0)&gt;0,OFFSET(List1!B$11,tisk!A21,0),"")</f>
        <v>16</v>
      </c>
      <c r="C22" s="85" t="str">
        <f ca="1">IF(B22="","",CONCATENATE(OFFSET(List1!C$11,tisk!A21,0),"
",OFFSET(List1!D$11,tisk!A21,0),"
",OFFSET(List1!E$11,tisk!A21,0),"
",OFFSET(List1!F$11,tisk!A21,0)))</f>
        <v>Statutární město Prostějov
nám. T. G. Masaryka 130/14
Prostějov
79601</v>
      </c>
      <c r="D22" s="86" t="str">
        <f ca="1">IF(B22="","",OFFSET(List1!L$11,tisk!A21,0))</f>
        <v>Cyklistická stezka v ulici Pod Kosířem - 3. a 4. etapa, Prostějov</v>
      </c>
      <c r="E22" s="101">
        <f ca="1">IF(B22="","",OFFSET(List1!O$11,tisk!A21,0))</f>
        <v>1357994.55</v>
      </c>
      <c r="F22" s="81" t="str">
        <f ca="1">IF(B22="","",OFFSET(List1!P$11,tisk!A21,0))</f>
        <v>7/2021</v>
      </c>
      <c r="G22" s="100">
        <f ca="1">IF(B22="","",OFFSET(List1!R$11,tisk!A21,0))</f>
        <v>678997.27</v>
      </c>
      <c r="H22" s="99">
        <f ca="1">IF(B22="","",OFFSET(List1!S$11,tisk!A21,0))</f>
        <v>44592</v>
      </c>
      <c r="I22" s="98">
        <v>6</v>
      </c>
      <c r="J22" s="98">
        <v>10</v>
      </c>
      <c r="K22" s="98">
        <v>1</v>
      </c>
      <c r="L22" s="98">
        <v>1</v>
      </c>
      <c r="M22" s="98">
        <v>10</v>
      </c>
      <c r="N22" s="98">
        <v>0</v>
      </c>
      <c r="O22" s="105">
        <f t="shared" ref="O22" si="5">SUM(I22:N24)</f>
        <v>28</v>
      </c>
      <c r="P22" s="100">
        <f ca="1">IF(B22="","",OFFSET(List1!X$11,tisk!A21,0))</f>
        <v>0</v>
      </c>
      <c r="Q22" s="104" t="s">
        <v>138</v>
      </c>
    </row>
    <row r="23" spans="1:17" s="1" customFormat="1" ht="88.5" customHeight="1" x14ac:dyDescent="0.25">
      <c r="A23" s="53"/>
      <c r="B23" s="98"/>
      <c r="C23" s="88"/>
      <c r="D23" s="89" t="str">
        <f ca="1">IF(B22="","",OFFSET(List1!M$11,tisk!A21,0))</f>
        <v>Předmětem projektu je vybudování cyklistické stezky v ulici Pod Kosířem – 3. a 4. etapy o délce 166 m. Bude vedena po východní straně ulice Pod Kosířem, v úseku od ul. Wolfovy po ul. Sportovní a dále pokračovat od ul. Martinákovy severním směrem.</v>
      </c>
      <c r="E23" s="101"/>
      <c r="F23" s="83"/>
      <c r="G23" s="100"/>
      <c r="H23" s="99"/>
      <c r="I23" s="98"/>
      <c r="J23" s="98"/>
      <c r="K23" s="98"/>
      <c r="L23" s="98"/>
      <c r="M23" s="98"/>
      <c r="N23" s="98"/>
      <c r="O23" s="105"/>
      <c r="P23" s="100"/>
      <c r="Q23" s="104"/>
    </row>
    <row r="24" spans="1:17" s="1" customFormat="1" ht="47.25" customHeight="1" x14ac:dyDescent="0.25">
      <c r="A24" s="53">
        <f>ROW()/3-1</f>
        <v>7</v>
      </c>
      <c r="B24" s="98"/>
      <c r="C24" s="84"/>
      <c r="D24" s="87" t="str">
        <f ca="1">IF(B22="","",CONCATENATE("Dotace bude použita na:",OFFSET(List1!N$11,tisk!A21,0)))</f>
        <v>Dotace bude použita na:Stavební práce a přeložky sítí související s realizací akce Cyklistická stezka v ulici Pod Kosířem - 3. a 4. etapa</v>
      </c>
      <c r="E24" s="101"/>
      <c r="F24" s="81" t="str">
        <f ca="1">IF(B22="","",OFFSET(List1!Q$11,tisk!A21,0))</f>
        <v>12/2021</v>
      </c>
      <c r="G24" s="100"/>
      <c r="H24" s="99"/>
      <c r="I24" s="98"/>
      <c r="J24" s="98"/>
      <c r="K24" s="98"/>
      <c r="L24" s="98"/>
      <c r="M24" s="98"/>
      <c r="N24" s="98"/>
      <c r="O24" s="105"/>
      <c r="P24" s="100"/>
      <c r="Q24" s="104"/>
    </row>
    <row r="25" spans="1:17" s="1" customFormat="1" ht="57" customHeight="1" x14ac:dyDescent="0.25">
      <c r="A25" s="53"/>
      <c r="B25" s="113">
        <f ca="1">IF(OFFSET(List1!B$11,tisk!A24,0)&gt;0,OFFSET(List1!B$11,tisk!A24,0),"")</f>
        <v>17</v>
      </c>
      <c r="C25" s="85" t="str">
        <f ca="1">IF(B25="","",CONCATENATE(OFFSET(List1!C$11,tisk!A24,0),"
",OFFSET(List1!D$11,tisk!A24,0),"
",OFFSET(List1!E$11,tisk!A24,0),"
",OFFSET(List1!F$11,tisk!A24,0)))</f>
        <v>Obec Dlouhá Loučka
1. máje 116
Dlouhá Loučka
78386</v>
      </c>
      <c r="D25" s="86" t="str">
        <f ca="1">IF(B25="","",OFFSET(List1!L$11,tisk!A24,0))</f>
        <v>Výměna nosné konstrukce lávky přes Oslavu na cyklostezce v Dlouhé Loučce</v>
      </c>
      <c r="E25" s="107">
        <f ca="1">IF(B25="","",OFFSET(List1!O$11,tisk!A24,0))</f>
        <v>1498278.92</v>
      </c>
      <c r="F25" s="81" t="str">
        <f ca="1">IF(B25="","",OFFSET(List1!P$11,tisk!A24,0))</f>
        <v>6/2021</v>
      </c>
      <c r="G25" s="110">
        <f ca="1">IF(B25="","",OFFSET(List1!R$11,tisk!A24,0))</f>
        <v>749139.46</v>
      </c>
      <c r="H25" s="81">
        <f ca="1">IF(B25="","",OFFSET(List1!S$11,tisk!A24,0))</f>
        <v>44592</v>
      </c>
      <c r="I25" s="98">
        <v>3</v>
      </c>
      <c r="J25" s="98">
        <v>3</v>
      </c>
      <c r="K25" s="98">
        <v>0</v>
      </c>
      <c r="L25" s="98">
        <v>1</v>
      </c>
      <c r="M25" s="98">
        <v>10</v>
      </c>
      <c r="N25" s="98">
        <v>8</v>
      </c>
      <c r="O25" s="105">
        <f t="shared" ref="O25" si="6">SUM(I25:N27)</f>
        <v>25</v>
      </c>
      <c r="P25" s="100">
        <f ca="1">IF(B25="","",OFFSET(List1!X$11,tisk!A24,0))</f>
        <v>0</v>
      </c>
      <c r="Q25" s="104" t="s">
        <v>139</v>
      </c>
    </row>
    <row r="26" spans="1:17" s="1" customFormat="1" ht="90" customHeight="1" x14ac:dyDescent="0.25">
      <c r="A26" s="53"/>
      <c r="B26" s="114"/>
      <c r="C26" s="88"/>
      <c r="D26" s="89" t="str">
        <f ca="1">IF(B25="","",OFFSET(List1!M$11,tisk!A24,0))</f>
        <v>Projekt je zaměřen na výměnu dřevěné konstrukce lávky, která se nachází v ul. Volyňská v obci Dlouhá Loučka přes řeku Oslavu, přičemž nosné prvky konstrukce jsou ve zchátralém a zcela nevyhovujícím stavu.</v>
      </c>
      <c r="E26" s="108"/>
      <c r="F26" s="83"/>
      <c r="G26" s="111"/>
      <c r="H26" s="81"/>
      <c r="I26" s="98"/>
      <c r="J26" s="98"/>
      <c r="K26" s="98"/>
      <c r="L26" s="98"/>
      <c r="M26" s="98"/>
      <c r="N26" s="98"/>
      <c r="O26" s="105"/>
      <c r="P26" s="100"/>
      <c r="Q26" s="104"/>
    </row>
    <row r="27" spans="1:17" s="1" customFormat="1" ht="30" customHeight="1" x14ac:dyDescent="0.25">
      <c r="A27" s="53">
        <f>ROW()/3-1</f>
        <v>8</v>
      </c>
      <c r="B27" s="115"/>
      <c r="C27" s="84"/>
      <c r="D27" s="87" t="str">
        <f ca="1">IF(B25="","",CONCATENATE("Dotace bude použita na:",OFFSET(List1!N$11,tisk!A24,0)))</f>
        <v>Dotace bude použita na:Výměna nosné konstrukce lávky přes Oslavu na cyklostezce v Dlouhé Loučce</v>
      </c>
      <c r="E27" s="109"/>
      <c r="F27" s="81" t="str">
        <f ca="1">IF(B25="","",OFFSET(List1!Q$11,tisk!A24,0))</f>
        <v>12/2021</v>
      </c>
      <c r="G27" s="112"/>
      <c r="H27" s="81"/>
      <c r="I27" s="98"/>
      <c r="J27" s="98"/>
      <c r="K27" s="98"/>
      <c r="L27" s="98"/>
      <c r="M27" s="98"/>
      <c r="N27" s="98"/>
      <c r="O27" s="105"/>
      <c r="P27" s="100"/>
      <c r="Q27" s="104"/>
    </row>
    <row r="28" spans="1:17" s="1" customFormat="1" ht="57" customHeight="1" x14ac:dyDescent="0.25">
      <c r="A28" s="53"/>
      <c r="B28" s="113">
        <f ca="1">IF(OFFSET(List1!B$11,tisk!A27,0)&gt;0,OFFSET(List1!B$11,tisk!A27,0),"")</f>
        <v>18</v>
      </c>
      <c r="C28" s="85" t="str">
        <f ca="1">IF(B28="","",CONCATENATE(OFFSET(List1!C$11,tisk!A27,0),"
",OFFSET(List1!D$11,tisk!A27,0),"
",OFFSET(List1!E$11,tisk!A27,0),"
",OFFSET(List1!F$11,tisk!A27,0)))</f>
        <v>Obec Rokytnice
Rokytnice 143
Rokytnice
75104</v>
      </c>
      <c r="D28" s="86" t="str">
        <f ca="1">IF(B28="","",OFFSET(List1!L$11,tisk!A27,0))</f>
        <v>Cyklostezka v Rokytnici</v>
      </c>
      <c r="E28" s="107">
        <f ca="1">IF(B28="","",OFFSET(List1!O$11,tisk!A27,0))</f>
        <v>2419636</v>
      </c>
      <c r="F28" s="81" t="str">
        <f ca="1">IF(B28="","",OFFSET(List1!P$11,tisk!A27,0))</f>
        <v>1/2021</v>
      </c>
      <c r="G28" s="110">
        <f ca="1">IF(B28="","",OFFSET(List1!R$11,tisk!A27,0))</f>
        <v>1209818</v>
      </c>
      <c r="H28" s="81">
        <f ca="1">IF(B28="","",OFFSET(List1!S$11,tisk!A27,0))</f>
        <v>44592</v>
      </c>
      <c r="I28" s="98">
        <v>3</v>
      </c>
      <c r="J28" s="98">
        <v>5</v>
      </c>
      <c r="K28" s="98">
        <v>1</v>
      </c>
      <c r="L28" s="98">
        <v>1</v>
      </c>
      <c r="M28" s="98">
        <v>1</v>
      </c>
      <c r="N28" s="98">
        <v>10</v>
      </c>
      <c r="O28" s="105">
        <f t="shared" ref="O28" si="7">SUM(I28:N30)</f>
        <v>21</v>
      </c>
      <c r="P28" s="100">
        <f ca="1">IF(B28="","",OFFSET(List1!X$11,tisk!A27,0))</f>
        <v>0</v>
      </c>
      <c r="Q28" s="104" t="s">
        <v>139</v>
      </c>
    </row>
    <row r="29" spans="1:17" s="1" customFormat="1" ht="87.75" customHeight="1" x14ac:dyDescent="0.25">
      <c r="A29" s="53"/>
      <c r="B29" s="114"/>
      <c r="C29" s="88"/>
      <c r="D29" s="89" t="str">
        <f ca="1">IF(B28="","",OFFSET(List1!M$11,tisk!A27,0))</f>
        <v>Vybudování cyklostezky, která odkloní cyklisty mimo těleso frekventované silnice II. třídy II/150 při průjezdu obcí Rokytnice</v>
      </c>
      <c r="E29" s="108"/>
      <c r="F29" s="83"/>
      <c r="G29" s="111"/>
      <c r="H29" s="81"/>
      <c r="I29" s="98"/>
      <c r="J29" s="98"/>
      <c r="K29" s="98"/>
      <c r="L29" s="98"/>
      <c r="M29" s="98"/>
      <c r="N29" s="98"/>
      <c r="O29" s="105"/>
      <c r="P29" s="100"/>
      <c r="Q29" s="104"/>
    </row>
    <row r="30" spans="1:17" s="1" customFormat="1" ht="30" customHeight="1" x14ac:dyDescent="0.25">
      <c r="A30" s="53">
        <f>ROW()/3-1</f>
        <v>9</v>
      </c>
      <c r="B30" s="115"/>
      <c r="C30" s="84"/>
      <c r="D30" s="87" t="str">
        <f ca="1">IF(B28="","",CONCATENATE("Dotace bude použita na:",OFFSET(List1!N$11,tisk!A27,0)))</f>
        <v>Dotace bude použita na:Cyklostezka v Rokytnici</v>
      </c>
      <c r="E30" s="109"/>
      <c r="F30" s="81" t="str">
        <f ca="1">IF(B28="","",OFFSET(List1!Q$11,tisk!A27,0))</f>
        <v>12/2021</v>
      </c>
      <c r="G30" s="112"/>
      <c r="H30" s="82"/>
      <c r="I30" s="98"/>
      <c r="J30" s="98"/>
      <c r="K30" s="98"/>
      <c r="L30" s="98"/>
      <c r="M30" s="98"/>
      <c r="N30" s="98"/>
      <c r="O30" s="105"/>
      <c r="P30" s="100"/>
      <c r="Q30" s="104"/>
    </row>
    <row r="31" spans="1:17" s="1" customFormat="1" x14ac:dyDescent="0.25">
      <c r="A31" s="54"/>
      <c r="B31" s="106" t="s">
        <v>140</v>
      </c>
      <c r="C31" s="106"/>
      <c r="D31" s="106"/>
      <c r="E31" s="90">
        <f ca="1">SUM(E4:F30)</f>
        <v>28071705.82</v>
      </c>
      <c r="F31" s="91"/>
      <c r="G31" s="92">
        <f ca="1">SUM(G4:G30)</f>
        <v>9529858.1499999985</v>
      </c>
      <c r="P31" s="92">
        <f ca="1">SUM(P4:P30)</f>
        <v>0</v>
      </c>
    </row>
    <row r="32" spans="1:17" s="1" customFormat="1" x14ac:dyDescent="0.25">
      <c r="A32" s="54"/>
      <c r="C32" s="2"/>
      <c r="D32" s="4"/>
      <c r="E32" s="8"/>
      <c r="F32" s="51"/>
      <c r="G32" s="6"/>
      <c r="P32" s="6"/>
    </row>
    <row r="33" spans="1:16" s="1" customFormat="1" x14ac:dyDescent="0.25">
      <c r="A33" s="54"/>
      <c r="C33" s="2"/>
      <c r="D33" s="4"/>
      <c r="E33" s="8"/>
      <c r="F33" s="51"/>
      <c r="G33" s="6"/>
      <c r="P33" s="6"/>
    </row>
    <row r="34" spans="1:16" s="1" customFormat="1" x14ac:dyDescent="0.25">
      <c r="A34" s="54"/>
      <c r="C34" s="2"/>
      <c r="D34" s="4"/>
      <c r="E34" s="8"/>
      <c r="F34" s="51"/>
      <c r="G34" s="6"/>
      <c r="P34" s="6"/>
    </row>
    <row r="35" spans="1:16" s="1" customFormat="1" x14ac:dyDescent="0.25">
      <c r="A35" s="54"/>
      <c r="C35" s="2"/>
      <c r="D35" s="4"/>
      <c r="E35" s="8"/>
      <c r="F35" s="51"/>
      <c r="G35" s="6"/>
      <c r="P35" s="6"/>
    </row>
    <row r="36" spans="1:16" s="1" customFormat="1" x14ac:dyDescent="0.25">
      <c r="A36" s="54"/>
      <c r="C36" s="2"/>
      <c r="D36" s="4"/>
      <c r="E36" s="8"/>
      <c r="F36" s="51"/>
      <c r="G36" s="6"/>
      <c r="P36" s="6"/>
    </row>
    <row r="37" spans="1:16" s="1" customFormat="1" x14ac:dyDescent="0.25">
      <c r="A37" s="54"/>
      <c r="C37" s="2"/>
      <c r="D37" s="4"/>
      <c r="E37" s="8"/>
      <c r="F37" s="51"/>
      <c r="G37" s="6"/>
      <c r="P37" s="6"/>
    </row>
    <row r="38" spans="1:16" x14ac:dyDescent="0.25">
      <c r="C38" s="2"/>
      <c r="D38" s="4"/>
      <c r="E38" s="8"/>
      <c r="F38" s="51"/>
      <c r="G38" s="6"/>
      <c r="H38" s="1"/>
      <c r="I38" s="1"/>
      <c r="J38" s="1"/>
      <c r="K38" s="1"/>
      <c r="L38" s="1"/>
      <c r="M38" s="1"/>
      <c r="N38" s="1"/>
      <c r="O38" s="1"/>
      <c r="P38" s="6"/>
    </row>
    <row r="39" spans="1:16" x14ac:dyDescent="0.25">
      <c r="C39" s="2"/>
      <c r="D39" s="4"/>
      <c r="E39" s="8"/>
      <c r="F39" s="51"/>
      <c r="G39" s="6"/>
      <c r="H39" s="1"/>
      <c r="I39" s="1"/>
      <c r="J39" s="1"/>
      <c r="K39" s="1"/>
      <c r="L39" s="1"/>
      <c r="M39" s="1"/>
      <c r="N39" s="1"/>
      <c r="O39" s="1"/>
      <c r="P39" s="6"/>
    </row>
    <row r="40" spans="1:16" x14ac:dyDescent="0.25">
      <c r="C40" s="2"/>
      <c r="D40" s="4"/>
      <c r="E40" s="8"/>
      <c r="F40" s="51"/>
      <c r="G40" s="6"/>
      <c r="H40" s="1"/>
      <c r="I40" s="1"/>
      <c r="J40" s="1"/>
      <c r="K40" s="1"/>
      <c r="L40" s="1"/>
      <c r="M40" s="1"/>
      <c r="N40" s="1"/>
      <c r="O40" s="1"/>
      <c r="P40" s="6"/>
    </row>
    <row r="41" spans="1:16" x14ac:dyDescent="0.25">
      <c r="C41" s="2"/>
      <c r="D41" s="4"/>
      <c r="E41" s="8"/>
      <c r="F41" s="51"/>
      <c r="G41" s="6"/>
      <c r="H41" s="1"/>
      <c r="I41" s="1"/>
      <c r="J41" s="1"/>
      <c r="K41" s="1"/>
      <c r="L41" s="1"/>
      <c r="M41" s="1"/>
      <c r="N41" s="1"/>
      <c r="O41" s="1"/>
      <c r="P41" s="6"/>
    </row>
    <row r="42" spans="1:16" x14ac:dyDescent="0.25">
      <c r="C42" s="2"/>
      <c r="D42" s="4"/>
      <c r="E42" s="8"/>
      <c r="F42" s="51"/>
      <c r="G42" s="6"/>
      <c r="H42" s="1"/>
      <c r="I42" s="1"/>
      <c r="J42" s="1"/>
      <c r="K42" s="1"/>
      <c r="L42" s="1"/>
      <c r="M42" s="1"/>
      <c r="N42" s="1"/>
      <c r="O42" s="1"/>
      <c r="P42" s="6"/>
    </row>
    <row r="43" spans="1:16" x14ac:dyDescent="0.25">
      <c r="C43" s="2"/>
      <c r="D43" s="4"/>
      <c r="E43" s="8"/>
      <c r="F43" s="51"/>
      <c r="G43" s="6"/>
      <c r="H43" s="1"/>
      <c r="I43" s="1"/>
      <c r="J43" s="1"/>
      <c r="K43" s="1"/>
      <c r="L43" s="1"/>
      <c r="M43" s="1"/>
      <c r="N43" s="1"/>
      <c r="O43" s="1"/>
      <c r="P43" s="6"/>
    </row>
    <row r="44" spans="1:16" x14ac:dyDescent="0.25">
      <c r="C44" s="2"/>
      <c r="D44" s="4"/>
      <c r="E44" s="8"/>
      <c r="F44" s="51"/>
      <c r="G44" s="6"/>
      <c r="H44" s="1"/>
      <c r="I44" s="1"/>
      <c r="J44" s="1"/>
      <c r="K44" s="1"/>
      <c r="L44" s="1"/>
      <c r="M44" s="1"/>
      <c r="N44" s="1"/>
      <c r="O44" s="1"/>
      <c r="P44" s="6"/>
    </row>
    <row r="45" spans="1:16" x14ac:dyDescent="0.25">
      <c r="C45" s="2"/>
      <c r="D45" s="4"/>
      <c r="E45" s="8"/>
      <c r="F45" s="51"/>
      <c r="G45" s="6"/>
      <c r="H45" s="1"/>
      <c r="I45" s="1"/>
      <c r="J45" s="1"/>
      <c r="K45" s="1"/>
      <c r="L45" s="1"/>
      <c r="M45" s="1"/>
      <c r="N45" s="1"/>
      <c r="O45" s="1"/>
      <c r="P45" s="6"/>
    </row>
  </sheetData>
  <mergeCells count="129">
    <mergeCell ref="B31:D31"/>
    <mergeCell ref="Q28:Q30"/>
    <mergeCell ref="E28:E30"/>
    <mergeCell ref="E25:E27"/>
    <mergeCell ref="G25:G27"/>
    <mergeCell ref="G28:G30"/>
    <mergeCell ref="B28:B30"/>
    <mergeCell ref="B25:B27"/>
    <mergeCell ref="I25:I27"/>
    <mergeCell ref="I28:I30"/>
    <mergeCell ref="N7:N9"/>
    <mergeCell ref="J10:J12"/>
    <mergeCell ref="L10:L12"/>
    <mergeCell ref="N10:N12"/>
    <mergeCell ref="O28:O30"/>
    <mergeCell ref="P25:P27"/>
    <mergeCell ref="P28:P30"/>
    <mergeCell ref="J28:J30"/>
    <mergeCell ref="J19:J21"/>
    <mergeCell ref="K28:K30"/>
    <mergeCell ref="L28:L30"/>
    <mergeCell ref="J25:J27"/>
    <mergeCell ref="K25:K27"/>
    <mergeCell ref="L25:L27"/>
    <mergeCell ref="M25:M27"/>
    <mergeCell ref="N25:N27"/>
    <mergeCell ref="M19:M21"/>
    <mergeCell ref="K19:K21"/>
    <mergeCell ref="M28:M30"/>
    <mergeCell ref="N28:N30"/>
    <mergeCell ref="M7:M9"/>
    <mergeCell ref="M13:M15"/>
    <mergeCell ref="K13:K15"/>
    <mergeCell ref="M10:M12"/>
    <mergeCell ref="K2:K3"/>
    <mergeCell ref="O2:O3"/>
    <mergeCell ref="J2:J3"/>
    <mergeCell ref="L2:L3"/>
    <mergeCell ref="Q1:Q3"/>
    <mergeCell ref="Q4:Q6"/>
    <mergeCell ref="P1:P3"/>
    <mergeCell ref="L19:L21"/>
    <mergeCell ref="N19:N21"/>
    <mergeCell ref="Q7:Q9"/>
    <mergeCell ref="Q10:Q12"/>
    <mergeCell ref="Q13:Q15"/>
    <mergeCell ref="Q16:Q18"/>
    <mergeCell ref="Q19:Q21"/>
    <mergeCell ref="P4:P6"/>
    <mergeCell ref="O4:O6"/>
    <mergeCell ref="M4:M6"/>
    <mergeCell ref="K4:K6"/>
    <mergeCell ref="K10:K12"/>
    <mergeCell ref="J13:J15"/>
    <mergeCell ref="L13:L15"/>
    <mergeCell ref="N13:N15"/>
    <mergeCell ref="J16:J18"/>
    <mergeCell ref="L16:L18"/>
    <mergeCell ref="P7:P9"/>
    <mergeCell ref="O7:O9"/>
    <mergeCell ref="P10:P12"/>
    <mergeCell ref="O10:O12"/>
    <mergeCell ref="P19:P21"/>
    <mergeCell ref="O19:O21"/>
    <mergeCell ref="O25:O27"/>
    <mergeCell ref="O16:O18"/>
    <mergeCell ref="P16:P18"/>
    <mergeCell ref="P13:P15"/>
    <mergeCell ref="O13:O15"/>
    <mergeCell ref="O22:O24"/>
    <mergeCell ref="P22:P24"/>
    <mergeCell ref="N16:N18"/>
    <mergeCell ref="K16:K18"/>
    <mergeCell ref="M16:M18"/>
    <mergeCell ref="H16:H18"/>
    <mergeCell ref="G16:G18"/>
    <mergeCell ref="E16:E18"/>
    <mergeCell ref="B16:B18"/>
    <mergeCell ref="Q22:Q24"/>
    <mergeCell ref="Q25:Q27"/>
    <mergeCell ref="J4:J6"/>
    <mergeCell ref="L4:L6"/>
    <mergeCell ref="K7:K9"/>
    <mergeCell ref="I7:I9"/>
    <mergeCell ref="H7:H9"/>
    <mergeCell ref="G7:G9"/>
    <mergeCell ref="E7:E9"/>
    <mergeCell ref="B7:B9"/>
    <mergeCell ref="I13:I15"/>
    <mergeCell ref="H13:H15"/>
    <mergeCell ref="G13:G15"/>
    <mergeCell ref="E13:E15"/>
    <mergeCell ref="B13:B15"/>
    <mergeCell ref="N4:N6"/>
    <mergeCell ref="J7:J9"/>
    <mergeCell ref="L7:L9"/>
    <mergeCell ref="B22:B24"/>
    <mergeCell ref="E22:E24"/>
    <mergeCell ref="G22:G24"/>
    <mergeCell ref="H22:H24"/>
    <mergeCell ref="I22:I24"/>
    <mergeCell ref="K22:K24"/>
    <mergeCell ref="M22:M24"/>
    <mergeCell ref="J22:J24"/>
    <mergeCell ref="L22:L24"/>
    <mergeCell ref="N22:N24"/>
    <mergeCell ref="I19:I21"/>
    <mergeCell ref="H19:H21"/>
    <mergeCell ref="G19:G21"/>
    <mergeCell ref="E19:E21"/>
    <mergeCell ref="B19:B21"/>
    <mergeCell ref="I16:I18"/>
    <mergeCell ref="I4:I6"/>
    <mergeCell ref="H4:H6"/>
    <mergeCell ref="G4:G6"/>
    <mergeCell ref="E4:E6"/>
    <mergeCell ref="B4:B6"/>
    <mergeCell ref="E1:E3"/>
    <mergeCell ref="F1:F3"/>
    <mergeCell ref="G1:G3"/>
    <mergeCell ref="H1:H3"/>
    <mergeCell ref="B1:B3"/>
    <mergeCell ref="C1:C3"/>
    <mergeCell ref="I2:I3"/>
    <mergeCell ref="I10:I12"/>
    <mergeCell ref="H10:H12"/>
    <mergeCell ref="G10:G12"/>
    <mergeCell ref="E10:E12"/>
    <mergeCell ref="B10:B12"/>
  </mergeCells>
  <conditionalFormatting sqref="F6">
    <cfRule type="notContainsBlanks" dxfId="30" priority="46" stopIfTrue="1">
      <formula>LEN(TRIM(F6))&gt;0</formula>
    </cfRule>
  </conditionalFormatting>
  <conditionalFormatting sqref="D6">
    <cfRule type="notContainsBlanks" dxfId="29" priority="45" stopIfTrue="1">
      <formula>LEN(TRIM(D6))&gt;0</formula>
    </cfRule>
  </conditionalFormatting>
  <conditionalFormatting sqref="D5">
    <cfRule type="notContainsBlanks" dxfId="28" priority="44" stopIfTrue="1">
      <formula>LEN(TRIM(D5))&gt;0</formula>
    </cfRule>
  </conditionalFormatting>
  <conditionalFormatting sqref="C6">
    <cfRule type="notContainsBlanks" dxfId="27" priority="43" stopIfTrue="1">
      <formula>LEN(TRIM(C6))&gt;0</formula>
    </cfRule>
  </conditionalFormatting>
  <conditionalFormatting sqref="B4:B6">
    <cfRule type="notContainsBlanks" dxfId="26" priority="54" stopIfTrue="1">
      <formula>LEN(TRIM(B4))&gt;0</formula>
    </cfRule>
  </conditionalFormatting>
  <conditionalFormatting sqref="D4">
    <cfRule type="notContainsBlanks" dxfId="25" priority="37" stopIfTrue="1">
      <formula>LEN(TRIM(D4))&gt;0</formula>
    </cfRule>
  </conditionalFormatting>
  <conditionalFormatting sqref="C4">
    <cfRule type="notContainsBlanks" dxfId="24" priority="36" stopIfTrue="1">
      <formula>LEN(TRIM(C4))&gt;0</formula>
    </cfRule>
  </conditionalFormatting>
  <conditionalFormatting sqref="E4:E6">
    <cfRule type="notContainsBlanks" dxfId="23" priority="35" stopIfTrue="1">
      <formula>LEN(TRIM(E4))&gt;0</formula>
    </cfRule>
  </conditionalFormatting>
  <conditionalFormatting sqref="F4">
    <cfRule type="notContainsBlanks" dxfId="22" priority="34" stopIfTrue="1">
      <formula>LEN(TRIM(F4))&gt;0</formula>
    </cfRule>
  </conditionalFormatting>
  <conditionalFormatting sqref="G4:I6 O4:O6">
    <cfRule type="notContainsBlanks" dxfId="21" priority="53" stopIfTrue="1">
      <formula>LEN(TRIM(G4))&gt;0</formula>
    </cfRule>
  </conditionalFormatting>
  <conditionalFormatting sqref="P4:P6">
    <cfRule type="notContainsBlanks" dxfId="20" priority="33" stopIfTrue="1">
      <formula>LEN(TRIM(P4))&gt;0</formula>
    </cfRule>
  </conditionalFormatting>
  <conditionalFormatting sqref="F9 F12 F15 F18 F21 F24 F27 F30">
    <cfRule type="notContainsBlanks" dxfId="19" priority="19" stopIfTrue="1">
      <formula>LEN(TRIM(F9))&gt;0</formula>
    </cfRule>
  </conditionalFormatting>
  <conditionalFormatting sqref="D9 D12 D15 D18 D21 D24 D27 D30">
    <cfRule type="notContainsBlanks" dxfId="18" priority="18" stopIfTrue="1">
      <formula>LEN(TRIM(D9))&gt;0</formula>
    </cfRule>
  </conditionalFormatting>
  <conditionalFormatting sqref="D8 D11 D14 D17 D20 D23 D26 D29">
    <cfRule type="notContainsBlanks" dxfId="17" priority="17" stopIfTrue="1">
      <formula>LEN(TRIM(D8))&gt;0</formula>
    </cfRule>
  </conditionalFormatting>
  <conditionalFormatting sqref="C9 C12 C15 C18 C21 C24 C27 C30">
    <cfRule type="notContainsBlanks" dxfId="16" priority="16" stopIfTrue="1">
      <formula>LEN(TRIM(C9))&gt;0</formula>
    </cfRule>
  </conditionalFormatting>
  <conditionalFormatting sqref="B7:B25 B28">
    <cfRule type="notContainsBlanks" dxfId="15" priority="21" stopIfTrue="1">
      <formula>LEN(TRIM(B7))&gt;0</formula>
    </cfRule>
  </conditionalFormatting>
  <conditionalFormatting sqref="D7 D10 D13 D16 D19 D22 D25 D28">
    <cfRule type="notContainsBlanks" dxfId="14" priority="15" stopIfTrue="1">
      <formula>LEN(TRIM(D7))&gt;0</formula>
    </cfRule>
  </conditionalFormatting>
  <conditionalFormatting sqref="C7 C10 C13 C16 C19 C22 C25 C28">
    <cfRule type="notContainsBlanks" dxfId="13" priority="14" stopIfTrue="1">
      <formula>LEN(TRIM(C7))&gt;0</formula>
    </cfRule>
  </conditionalFormatting>
  <conditionalFormatting sqref="E7:E25 E28">
    <cfRule type="notContainsBlanks" dxfId="12" priority="13" stopIfTrue="1">
      <formula>LEN(TRIM(E7))&gt;0</formula>
    </cfRule>
  </conditionalFormatting>
  <conditionalFormatting sqref="F7 F10 F13 F16 F19 F22 F25 F28">
    <cfRule type="notContainsBlanks" dxfId="11" priority="12" stopIfTrue="1">
      <formula>LEN(TRIM(F7))&gt;0</formula>
    </cfRule>
  </conditionalFormatting>
  <conditionalFormatting sqref="G7:I24 G28:H28 H26:H27 H29:H30 O7:O24 G25:H25">
    <cfRule type="notContainsBlanks" dxfId="10" priority="20" stopIfTrue="1">
      <formula>LEN(TRIM(G7))&gt;0</formula>
    </cfRule>
  </conditionalFormatting>
  <conditionalFormatting sqref="P7:P24">
    <cfRule type="notContainsBlanks" dxfId="9" priority="11" stopIfTrue="1">
      <formula>LEN(TRIM(P7))&gt;0</formula>
    </cfRule>
  </conditionalFormatting>
  <conditionalFormatting sqref="Q4:Q6">
    <cfRule type="notContainsBlanks" dxfId="8" priority="10" stopIfTrue="1">
      <formula>LEN(TRIM(Q4))&gt;0</formula>
    </cfRule>
  </conditionalFormatting>
  <conditionalFormatting sqref="Q25:Q30">
    <cfRule type="notContainsBlanks" dxfId="7" priority="9" stopIfTrue="1">
      <formula>LEN(TRIM(Q25))&gt;0</formula>
    </cfRule>
  </conditionalFormatting>
  <conditionalFormatting sqref="Q7:Q9">
    <cfRule type="notContainsBlanks" dxfId="6" priority="8" stopIfTrue="1">
      <formula>LEN(TRIM(Q7))&gt;0</formula>
    </cfRule>
  </conditionalFormatting>
  <conditionalFormatting sqref="Q10:Q24">
    <cfRule type="notContainsBlanks" dxfId="5" priority="7" stopIfTrue="1">
      <formula>LEN(TRIM(Q10))&gt;0</formula>
    </cfRule>
  </conditionalFormatting>
  <conditionalFormatting sqref="J4:N30">
    <cfRule type="notContainsBlanks" dxfId="4" priority="6" stopIfTrue="1">
      <formula>LEN(TRIM(J4))&gt;0</formula>
    </cfRule>
  </conditionalFormatting>
  <conditionalFormatting sqref="I25:I27">
    <cfRule type="notContainsBlanks" dxfId="3" priority="5" stopIfTrue="1">
      <formula>LEN(TRIM(I25))&gt;0</formula>
    </cfRule>
  </conditionalFormatting>
  <conditionalFormatting sqref="I28:I30">
    <cfRule type="notContainsBlanks" dxfId="2" priority="4" stopIfTrue="1">
      <formula>LEN(TRIM(I28))&gt;0</formula>
    </cfRule>
  </conditionalFormatting>
  <conditionalFormatting sqref="O25:O30">
    <cfRule type="notContainsBlanks" dxfId="1" priority="3" stopIfTrue="1">
      <formula>LEN(TRIM(O25))&gt;0</formula>
    </cfRule>
  </conditionalFormatting>
  <conditionalFormatting sqref="P25:P30">
    <cfRule type="notContainsBlanks" dxfId="0" priority="1" stopIfTrue="1">
      <formula>LEN(TRIM(P25))&gt;0</formula>
    </cfRule>
  </conditionalFormatting>
  <pageMargins left="0.70866141732283472" right="0.70866141732283472" top="0.78740157480314965" bottom="0.78740157480314965" header="0.31496062992125984" footer="0.31496062992125984"/>
  <pageSetup paperSize="9" scale="67" firstPageNumber="7" fitToHeight="0" orientation="landscape" useFirstPageNumber="1" r:id="rId1"/>
  <headerFooter alignWithMargins="0">
    <oddHeader>&amp;C&amp;"Arial,Kurzíva"&amp;12Usnesení - příloha č. 02
Návrh na nevyhovění žádostem v dotačním programu Podpora výstavby a oprav cyklostezek 2021 s odůvodněním</oddHeader>
    <oddFooter>&amp;L&amp;"Arial,Kurzíva"&amp;9Zastupitelstvo Olomouckého kraje 26.4.2021
11.-DP OK Podpora výst. a oprav cyklostezek 2021 - vyhod.
Usn.-příloha č. 02-Návrh na nevyhov. žádostem v DP Podpora výst. a opr. cyklost. 2021&amp;R
&amp;"-,Kurzíva"Strana &amp;P (celkem 12)</oddFooter>
  </headerFooter>
  <rowBreaks count="2" manualBreakCount="2">
    <brk id="12" max="16383" man="1"/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List1</vt:lpstr>
      <vt:lpstr>tisk</vt:lpstr>
      <vt:lpstr>DZACATEK</vt:lpstr>
      <vt:lpstr>FZACATEK</vt:lpstr>
      <vt:lpstr>LZACATEK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Unzeitigová Karla</dc:creator>
  <cp:lastModifiedBy>Unzeitigová Karla</cp:lastModifiedBy>
  <cp:lastPrinted>2017-01-27T11:11:41Z</cp:lastPrinted>
  <dcterms:created xsi:type="dcterms:W3CDTF">2016-08-30T11:35:03Z</dcterms:created>
  <dcterms:modified xsi:type="dcterms:W3CDTF">2021-03-31T06:36:04Z</dcterms:modified>
</cp:coreProperties>
</file>