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2021\Zastupitelstvo\ZOK 26.4.2021\"/>
    </mc:Choice>
  </mc:AlternateContent>
  <bookViews>
    <workbookView xWindow="0" yWindow="60" windowWidth="15195" windowHeight="9210"/>
  </bookViews>
  <sheets>
    <sheet name="Příloha  č. 3" sheetId="5" r:id="rId1"/>
  </sheets>
  <calcPr calcId="162913"/>
</workbook>
</file>

<file path=xl/calcChain.xml><?xml version="1.0" encoding="utf-8"?>
<calcChain xmlns="http://schemas.openxmlformats.org/spreadsheetml/2006/main">
  <c r="C49" i="5" l="1"/>
  <c r="B49" i="5"/>
  <c r="C48" i="5"/>
  <c r="C50" i="5" s="1"/>
  <c r="B48" i="5"/>
  <c r="B50" i="5" s="1"/>
  <c r="B45" i="5"/>
  <c r="B54" i="5" s="1"/>
  <c r="C43" i="5"/>
  <c r="C45" i="5" s="1"/>
  <c r="C54" i="5" s="1"/>
  <c r="B43" i="5"/>
  <c r="C41" i="5"/>
  <c r="C40" i="5"/>
  <c r="C36" i="5"/>
  <c r="C33" i="5"/>
  <c r="C32" i="5"/>
  <c r="C30" i="5"/>
  <c r="B25" i="5"/>
  <c r="B27" i="5" s="1"/>
  <c r="B53" i="5" s="1"/>
  <c r="C24" i="5"/>
  <c r="C23" i="5"/>
  <c r="C20" i="5"/>
  <c r="C19" i="5"/>
  <c r="C16" i="5"/>
  <c r="C15" i="5"/>
  <c r="C9" i="5"/>
  <c r="C8" i="5"/>
  <c r="C7" i="5"/>
  <c r="C25" i="5" s="1"/>
  <c r="C27" i="5" s="1"/>
  <c r="C53" i="5" s="1"/>
</calcChain>
</file>

<file path=xl/comments1.xml><?xml version="1.0" encoding="utf-8"?>
<comments xmlns="http://schemas.openxmlformats.org/spreadsheetml/2006/main">
  <authors>
    <author>Navrátilová Lenka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107-128000
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89+480
91+1488
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193+194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190+49
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10+75
30+132
32+85
48+68
53+113
54+47
55+99
88+3
93+7
109+121
110+509
114+509
127+302
149+109
150+2
191-509
192+25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113-150
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83+175
84+150
146+74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1+114500
29+1585
45+10364012
115+96
116+74
141+141400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42+9500
49+1573825
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66+1997
67+16000
72+2000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69+97
70+372
79+32741
118+8
143+1193
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71+10000 krizové situace
117+500
144+14861kompenzace
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111+220
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50+36258
51+1300
68+277
73+34249
74+10595
75+15671
76+4406
77+969
78+1027
80+38
81+957
82+191
119+46275
120+1748
121+131
122+2842
123+611
124+2062
125+160
126+2375
142+1743
145+4564
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31+27228
43+6
44+8285
46+7098 (celkem 9161)
56+88
90+8412
92+589
111+7727
112+8901
148+1695
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111+220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28+1759
48+68
74+1193
75+42
78+1027
83+175
84+150
86-6
88+3
93+7
107+46817
113-150
114+509
121+131
122+2842
123+611
124+2062
130+16388
144+14861kompenzace
147+22802
150+2
190+49
191-509
192+25
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10+75
31+27228
32+85
53+113
54+47
80+38
81+957
82+191
89+480
91+1488
90+8412
119+46275
120+1748
148+1695
149+109
</t>
        </r>
      </text>
    </comment>
    <comment ref="C33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1+114500
29+1585
45+10364012
115+96
116+74
141+141400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42+9500
49+1573825
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66+1997
67+16000
72+2000
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69+97
70+372
79+32741
118+8
143+1193
</t>
        </r>
      </text>
    </comment>
    <comment ref="C3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71+10000 krizové situace
117+500
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111+220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2+51489
3+5176
4+464
5+29 (celkem 93)
6+2511
7+1325
8+53044
27+1195
28+1412
30+132
55+99
92+589
107+137293
127+302
146+74
193+194
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43+6
50+36258
51+1300
68+277
77+969
125+160
126+2375
142+1743
145+4564
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5+64 (celkem 93)
44+8285
46+9161
111+7727
112+8901</t>
        </r>
      </text>
    </comment>
    <comment ref="C4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111+220</t>
        </r>
      </text>
    </comment>
    <comment ref="C48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8113, 8115, 8123, 8905
2+51489
3+5176
4+464
5+93
6+2511
7+1325
8+53044
28+1759
27+1195
28+1412
46+2063 (celkem 9161)
52+16388
86-6
107+312110
147+22802
</t>
        </r>
      </text>
    </comment>
    <comment ref="C49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8114, 8124, 8224
52+16388
73+34249
74+9402
75+15671
76+4406
130-16388
</t>
        </r>
      </text>
    </comment>
  </commentList>
</comments>
</file>

<file path=xl/sharedStrings.xml><?xml version="1.0" encoding="utf-8"?>
<sst xmlns="http://schemas.openxmlformats.org/spreadsheetml/2006/main" count="54" uniqueCount="42">
  <si>
    <t>v tis. Kč</t>
  </si>
  <si>
    <t>PŘÍJMY</t>
  </si>
  <si>
    <t>schválený rozpočet</t>
  </si>
  <si>
    <t>upravený rozpočet</t>
  </si>
  <si>
    <t>Správní poplatky</t>
  </si>
  <si>
    <t xml:space="preserve">Příjmy z pronájmu </t>
  </si>
  <si>
    <t>Přijaté sankční platby</t>
  </si>
  <si>
    <t>Příjmy z prodeje</t>
  </si>
  <si>
    <t>Příjmy z úroků</t>
  </si>
  <si>
    <t xml:space="preserve">Fond na podporu výst. a obnovy vodohosp. infrastruktury </t>
  </si>
  <si>
    <t>Splátky půjček</t>
  </si>
  <si>
    <t>Příjmy Olomouckého kraje celkem</t>
  </si>
  <si>
    <t>Konsolidace</t>
  </si>
  <si>
    <t>Příjmy Olomouckého kraje celkem (po konsolidaci)</t>
  </si>
  <si>
    <t>Konsolidace je očištění údajů v rozpočtu o interní přesuny peněž. prostředků uvnitř organizace mezi jednotlivými účty.</t>
  </si>
  <si>
    <t>VÝDAJE</t>
  </si>
  <si>
    <t xml:space="preserve">Výdaje Olomouckého kraje celkem </t>
  </si>
  <si>
    <t>Výdaje Olomouckého kraje celkem (po konsolidaci)</t>
  </si>
  <si>
    <t>Fond sociálních potřeb</t>
  </si>
  <si>
    <t>Financování (splátky úvěrů)</t>
  </si>
  <si>
    <t>Financování (přijaté úvěry, zůst. na BÚ)</t>
  </si>
  <si>
    <t>Financování celkem</t>
  </si>
  <si>
    <t>Příjmy Olomouckého kraje včetně financování</t>
  </si>
  <si>
    <t>Výdaje Olomouckého kraje včetně financování</t>
  </si>
  <si>
    <t>Příjmy z poskytnutých služeb a výrobků</t>
  </si>
  <si>
    <t>Daňové příjmy</t>
  </si>
  <si>
    <t>Odbory</t>
  </si>
  <si>
    <t>Dotační programy, tituly</t>
  </si>
  <si>
    <t>Příspěvkové organizace</t>
  </si>
  <si>
    <t>Opravy, investice a projekty</t>
  </si>
  <si>
    <t>Ostatní příjmy</t>
  </si>
  <si>
    <t>Odvody příspěvkových organizací</t>
  </si>
  <si>
    <t xml:space="preserve">Neinvestiční přijaté transfery ze státního rozpočtu  </t>
  </si>
  <si>
    <t xml:space="preserve">Ostatní investiční přijaté transfery ze státního rozpočtu  </t>
  </si>
  <si>
    <t>Investiční a neinvestiční transfery od obcí</t>
  </si>
  <si>
    <t>Dotace do oblasti školství</t>
  </si>
  <si>
    <t>Dotace do oblasti sociální</t>
  </si>
  <si>
    <t>Dotace do oblasti zdravotnictví</t>
  </si>
  <si>
    <t>Dotace do oblasti životního prostředí a zemědělství</t>
  </si>
  <si>
    <t>Dotace pro Krajský úřad</t>
  </si>
  <si>
    <t>OPŽP, OPZ, NorF, OPPMP, OPVVV, IROP, OPTP, PPS</t>
  </si>
  <si>
    <t>Zapojení finančního vypořádání, depozita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</si>
</sst>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1"/>
      <name val="Arial CE"/>
      <charset val="238"/>
    </font>
    <font>
      <i/>
      <sz val="9"/>
      <name val="Arial CE"/>
      <charset val="238"/>
    </font>
    <font>
      <i/>
      <sz val="11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0" borderId="1" xfId="0" applyFont="1" applyBorder="1"/>
    <xf numFmtId="3" fontId="5" fillId="0" borderId="1" xfId="0" applyNumberFormat="1" applyFont="1" applyBorder="1" applyAlignment="1">
      <alignment horizontal="right" wrapText="1"/>
    </xf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 applyAlignment="1">
      <alignment horizontal="right"/>
    </xf>
    <xf numFmtId="0" fontId="7" fillId="0" borderId="0" xfId="0" applyFont="1" applyBorder="1"/>
    <xf numFmtId="3" fontId="7" fillId="0" borderId="0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/>
    </xf>
    <xf numFmtId="0" fontId="9" fillId="2" borderId="2" xfId="0" applyFont="1" applyFill="1" applyBorder="1"/>
    <xf numFmtId="3" fontId="9" fillId="2" borderId="2" xfId="0" applyNumberFormat="1" applyFont="1" applyFill="1" applyBorder="1"/>
    <xf numFmtId="0" fontId="10" fillId="0" borderId="0" xfId="0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/>
    <xf numFmtId="3" fontId="7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5" fillId="0" borderId="1" xfId="0" applyNumberFormat="1" applyFont="1" applyFill="1" applyBorder="1" applyAlignment="1">
      <alignment horizontal="right" wrapText="1"/>
    </xf>
    <xf numFmtId="3" fontId="7" fillId="0" borderId="0" xfId="0" applyNumberFormat="1" applyFont="1" applyFill="1"/>
    <xf numFmtId="3" fontId="11" fillId="0" borderId="0" xfId="0" applyNumberFormat="1" applyFont="1" applyAlignment="1">
      <alignment horizontal="right"/>
    </xf>
    <xf numFmtId="3" fontId="7" fillId="0" borderId="0" xfId="0" applyNumberFormat="1" applyFont="1"/>
    <xf numFmtId="0" fontId="7" fillId="0" borderId="1" xfId="0" applyFont="1" applyBorder="1"/>
    <xf numFmtId="3" fontId="7" fillId="0" borderId="1" xfId="0" applyNumberFormat="1" applyFont="1" applyFill="1" applyBorder="1"/>
    <xf numFmtId="3" fontId="7" fillId="0" borderId="1" xfId="0" applyNumberFormat="1" applyFont="1" applyBorder="1"/>
    <xf numFmtId="3" fontId="7" fillId="0" borderId="0" xfId="0" applyNumberFormat="1" applyFont="1" applyFill="1" applyBorder="1"/>
    <xf numFmtId="3" fontId="7" fillId="0" borderId="0" xfId="0" applyNumberFormat="1" applyFont="1" applyBorder="1"/>
    <xf numFmtId="0" fontId="9" fillId="2" borderId="3" xfId="0" applyFont="1" applyFill="1" applyBorder="1"/>
    <xf numFmtId="3" fontId="9" fillId="2" borderId="4" xfId="0" applyNumberFormat="1" applyFont="1" applyFill="1" applyBorder="1"/>
    <xf numFmtId="3" fontId="9" fillId="2" borderId="5" xfId="0" applyNumberFormat="1" applyFont="1" applyFill="1" applyBorder="1"/>
  </cellXfs>
  <cellStyles count="2">
    <cellStyle name="Normální" xfId="0" builtinId="0"/>
    <cellStyle name="Normální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01"/>
  <sheetViews>
    <sheetView showGridLines="0" tabSelected="1" zoomScale="92" zoomScaleNormal="92" zoomScaleSheetLayoutView="92" workbookViewId="0"/>
  </sheetViews>
  <sheetFormatPr defaultColWidth="9.140625" defaultRowHeight="12.75" x14ac:dyDescent="0.2"/>
  <cols>
    <col min="1" max="1" width="52.7109375" style="1" customWidth="1"/>
    <col min="2" max="3" width="18" style="2" customWidth="1"/>
    <col min="4" max="16384" width="9.140625" style="1"/>
  </cols>
  <sheetData>
    <row r="1" spans="1:3" ht="14.25" customHeight="1" x14ac:dyDescent="0.2">
      <c r="C1" s="3" t="s">
        <v>0</v>
      </c>
    </row>
    <row r="2" spans="1:3" ht="15.75" customHeight="1" x14ac:dyDescent="0.25">
      <c r="A2" s="4" t="s">
        <v>1</v>
      </c>
      <c r="B2" s="5" t="s">
        <v>2</v>
      </c>
      <c r="C2" s="5" t="s">
        <v>3</v>
      </c>
    </row>
    <row r="3" spans="1:3" ht="14.25" customHeight="1" x14ac:dyDescent="0.2">
      <c r="A3" s="6" t="s">
        <v>25</v>
      </c>
      <c r="B3" s="18">
        <v>4962504</v>
      </c>
      <c r="C3" s="7">
        <v>4834504</v>
      </c>
    </row>
    <row r="4" spans="1:3" ht="14.25" customHeight="1" x14ac:dyDescent="0.2">
      <c r="A4" s="6" t="s">
        <v>4</v>
      </c>
      <c r="B4" s="18">
        <v>1185</v>
      </c>
      <c r="C4" s="7">
        <v>1185</v>
      </c>
    </row>
    <row r="5" spans="1:3" ht="14.25" customHeight="1" x14ac:dyDescent="0.2">
      <c r="A5" s="6" t="s">
        <v>24</v>
      </c>
      <c r="B5" s="18">
        <v>1580</v>
      </c>
      <c r="C5" s="7">
        <v>1580</v>
      </c>
    </row>
    <row r="6" spans="1:3" ht="14.25" customHeight="1" x14ac:dyDescent="0.2">
      <c r="A6" s="8" t="s">
        <v>31</v>
      </c>
      <c r="B6" s="18">
        <v>283803</v>
      </c>
      <c r="C6" s="7">
        <v>285771</v>
      </c>
    </row>
    <row r="7" spans="1:3" ht="14.25" customHeight="1" x14ac:dyDescent="0.2">
      <c r="A7" s="6" t="s">
        <v>5</v>
      </c>
      <c r="B7" s="18">
        <v>33258.299999999996</v>
      </c>
      <c r="C7" s="7">
        <f>33258.3+194</f>
        <v>33452.300000000003</v>
      </c>
    </row>
    <row r="8" spans="1:3" ht="14.25" customHeight="1" x14ac:dyDescent="0.2">
      <c r="A8" s="6" t="s">
        <v>6</v>
      </c>
      <c r="B8" s="18">
        <v>2920</v>
      </c>
      <c r="C8" s="7">
        <f>2920+49</f>
        <v>2969</v>
      </c>
    </row>
    <row r="9" spans="1:3" ht="14.25" customHeight="1" x14ac:dyDescent="0.2">
      <c r="A9" s="6" t="s">
        <v>30</v>
      </c>
      <c r="B9" s="18">
        <v>166571</v>
      </c>
      <c r="C9" s="7">
        <f>168641+109+2-509+25</f>
        <v>168268</v>
      </c>
    </row>
    <row r="10" spans="1:3" ht="14.25" customHeight="1" x14ac:dyDescent="0.2">
      <c r="A10" s="10" t="s">
        <v>10</v>
      </c>
      <c r="B10" s="18">
        <v>300</v>
      </c>
      <c r="C10" s="7">
        <v>150</v>
      </c>
    </row>
    <row r="11" spans="1:3" ht="14.25" customHeight="1" x14ac:dyDescent="0.2">
      <c r="A11" s="6" t="s">
        <v>7</v>
      </c>
      <c r="B11" s="18">
        <v>8360</v>
      </c>
      <c r="C11" s="7">
        <v>8360</v>
      </c>
    </row>
    <row r="12" spans="1:3" ht="14.25" customHeight="1" x14ac:dyDescent="0.2">
      <c r="A12" s="6" t="s">
        <v>8</v>
      </c>
      <c r="B12" s="18">
        <v>500.3</v>
      </c>
      <c r="C12" s="7">
        <v>500.3</v>
      </c>
    </row>
    <row r="13" spans="1:3" ht="14.25" customHeight="1" x14ac:dyDescent="0.2">
      <c r="A13" s="6" t="s">
        <v>32</v>
      </c>
      <c r="B13" s="18">
        <v>122749.4</v>
      </c>
      <c r="C13" s="7">
        <v>122749.4</v>
      </c>
    </row>
    <row r="14" spans="1:3" ht="14.25" customHeight="1" x14ac:dyDescent="0.2">
      <c r="A14" s="6" t="s">
        <v>33</v>
      </c>
      <c r="B14" s="18">
        <v>212215</v>
      </c>
      <c r="C14" s="7">
        <v>212215</v>
      </c>
    </row>
    <row r="15" spans="1:3" ht="14.25" customHeight="1" x14ac:dyDescent="0.2">
      <c r="A15" s="6" t="s">
        <v>34</v>
      </c>
      <c r="B15" s="18">
        <v>26142</v>
      </c>
      <c r="C15" s="7">
        <f>26467+74</f>
        <v>26541</v>
      </c>
    </row>
    <row r="16" spans="1:3" ht="14.25" customHeight="1" x14ac:dyDescent="0.2">
      <c r="A16" s="6" t="s">
        <v>35</v>
      </c>
      <c r="B16" s="18">
        <v>0</v>
      </c>
      <c r="C16" s="7">
        <f>10480267+141400</f>
        <v>10621667</v>
      </c>
    </row>
    <row r="17" spans="1:3" ht="14.25" customHeight="1" x14ac:dyDescent="0.2">
      <c r="A17" s="6" t="s">
        <v>36</v>
      </c>
      <c r="B17" s="18">
        <v>0</v>
      </c>
      <c r="C17" s="7">
        <v>1583325</v>
      </c>
    </row>
    <row r="18" spans="1:3" ht="14.25" customHeight="1" x14ac:dyDescent="0.2">
      <c r="A18" s="6" t="s">
        <v>37</v>
      </c>
      <c r="B18" s="18">
        <v>0</v>
      </c>
      <c r="C18" s="7">
        <v>19997</v>
      </c>
    </row>
    <row r="19" spans="1:3" ht="14.25" customHeight="1" x14ac:dyDescent="0.2">
      <c r="A19" s="6" t="s">
        <v>38</v>
      </c>
      <c r="B19" s="18">
        <v>0</v>
      </c>
      <c r="C19" s="7">
        <f>33218+1193</f>
        <v>34411</v>
      </c>
    </row>
    <row r="20" spans="1:3" ht="14.25" customHeight="1" x14ac:dyDescent="0.2">
      <c r="A20" s="6" t="s">
        <v>39</v>
      </c>
      <c r="B20" s="18">
        <v>0</v>
      </c>
      <c r="C20" s="7">
        <f>10500+14861</f>
        <v>25361</v>
      </c>
    </row>
    <row r="21" spans="1:3" ht="14.25" customHeight="1" x14ac:dyDescent="0.2">
      <c r="A21" s="10" t="s">
        <v>18</v>
      </c>
      <c r="B21" s="19">
        <v>11062</v>
      </c>
      <c r="C21" s="11">
        <v>11282</v>
      </c>
    </row>
    <row r="22" spans="1:3" ht="14.25" customHeight="1" x14ac:dyDescent="0.2">
      <c r="A22" s="10" t="s">
        <v>9</v>
      </c>
      <c r="B22" s="19">
        <v>34300</v>
      </c>
      <c r="C22" s="11">
        <v>34300</v>
      </c>
    </row>
    <row r="23" spans="1:3" ht="14.25" customHeight="1" x14ac:dyDescent="0.2">
      <c r="A23" s="10" t="s">
        <v>40</v>
      </c>
      <c r="B23" s="19">
        <v>0</v>
      </c>
      <c r="C23" s="11">
        <f>162142+1743+4564</f>
        <v>168449</v>
      </c>
    </row>
    <row r="24" spans="1:3" ht="14.25" customHeight="1" x14ac:dyDescent="0.2">
      <c r="A24" s="10" t="s">
        <v>41</v>
      </c>
      <c r="B24" s="19">
        <v>0</v>
      </c>
      <c r="C24" s="11">
        <f>68334+1695</f>
        <v>70029</v>
      </c>
    </row>
    <row r="25" spans="1:3" ht="14.25" customHeight="1" x14ac:dyDescent="0.25">
      <c r="A25" s="4" t="s">
        <v>11</v>
      </c>
      <c r="B25" s="20">
        <f>SUM(B3:B24)</f>
        <v>5867450</v>
      </c>
      <c r="C25" s="12">
        <f>SUM(C3:C24)</f>
        <v>18267066</v>
      </c>
    </row>
    <row r="26" spans="1:3" ht="14.25" customHeight="1" x14ac:dyDescent="0.2">
      <c r="A26" s="13" t="s">
        <v>12</v>
      </c>
      <c r="B26" s="24">
        <v>-11058</v>
      </c>
      <c r="C26" s="24">
        <v>-11278</v>
      </c>
    </row>
    <row r="27" spans="1:3" ht="15.75" thickBot="1" x14ac:dyDescent="0.3">
      <c r="A27" s="14" t="s">
        <v>13</v>
      </c>
      <c r="B27" s="15">
        <f>B25+B26</f>
        <v>5856392</v>
      </c>
      <c r="C27" s="15">
        <f>C25+C26</f>
        <v>18255788</v>
      </c>
    </row>
    <row r="28" spans="1:3" ht="13.5" thickTop="1" x14ac:dyDescent="0.2">
      <c r="A28" s="16"/>
      <c r="B28" s="21"/>
    </row>
    <row r="29" spans="1:3" ht="15.75" customHeight="1" x14ac:dyDescent="0.25">
      <c r="A29" s="4" t="s">
        <v>15</v>
      </c>
      <c r="B29" s="22" t="s">
        <v>2</v>
      </c>
      <c r="C29" s="5" t="s">
        <v>3</v>
      </c>
    </row>
    <row r="30" spans="1:3" ht="14.25" x14ac:dyDescent="0.2">
      <c r="A30" s="8" t="s">
        <v>26</v>
      </c>
      <c r="B30" s="23">
        <v>932961</v>
      </c>
      <c r="C30" s="25">
        <f>1007219+14861+22802+2+49-509+25</f>
        <v>1044449</v>
      </c>
    </row>
    <row r="31" spans="1:3" ht="14.25" x14ac:dyDescent="0.2">
      <c r="A31" s="8" t="s">
        <v>27</v>
      </c>
      <c r="B31" s="23">
        <v>439507</v>
      </c>
      <c r="C31" s="25">
        <v>439507</v>
      </c>
    </row>
    <row r="32" spans="1:3" ht="14.25" x14ac:dyDescent="0.2">
      <c r="A32" s="8" t="s">
        <v>28</v>
      </c>
      <c r="B32" s="23">
        <v>3455913</v>
      </c>
      <c r="C32" s="25">
        <f>3543050+1695+109</f>
        <v>3544854</v>
      </c>
    </row>
    <row r="33" spans="1:3" ht="14.25" x14ac:dyDescent="0.2">
      <c r="A33" s="8" t="s">
        <v>35</v>
      </c>
      <c r="B33" s="23">
        <v>0</v>
      </c>
      <c r="C33" s="25">
        <f>10480267+141400</f>
        <v>10621667</v>
      </c>
    </row>
    <row r="34" spans="1:3" ht="14.25" x14ac:dyDescent="0.2">
      <c r="A34" s="8" t="s">
        <v>36</v>
      </c>
      <c r="B34" s="23">
        <v>0</v>
      </c>
      <c r="C34" s="25">
        <v>1583325</v>
      </c>
    </row>
    <row r="35" spans="1:3" ht="14.25" x14ac:dyDescent="0.2">
      <c r="A35" s="8" t="s">
        <v>37</v>
      </c>
      <c r="B35" s="23">
        <v>0</v>
      </c>
      <c r="C35" s="25">
        <v>19997</v>
      </c>
    </row>
    <row r="36" spans="1:3" ht="14.25" x14ac:dyDescent="0.2">
      <c r="A36" s="8" t="s">
        <v>38</v>
      </c>
      <c r="B36" s="23">
        <v>0</v>
      </c>
      <c r="C36" s="25">
        <f>33218+1193</f>
        <v>34411</v>
      </c>
    </row>
    <row r="37" spans="1:3" ht="14.25" x14ac:dyDescent="0.2">
      <c r="A37" s="8" t="s">
        <v>39</v>
      </c>
      <c r="B37" s="23">
        <v>0</v>
      </c>
      <c r="C37" s="25">
        <v>10500</v>
      </c>
    </row>
    <row r="38" spans="1:3" ht="14.25" x14ac:dyDescent="0.2">
      <c r="A38" s="10" t="s">
        <v>18</v>
      </c>
      <c r="B38" s="23">
        <v>11062</v>
      </c>
      <c r="C38" s="25">
        <v>11282</v>
      </c>
    </row>
    <row r="39" spans="1:3" ht="14.25" x14ac:dyDescent="0.2">
      <c r="A39" s="10" t="s">
        <v>9</v>
      </c>
      <c r="B39" s="23">
        <v>34300</v>
      </c>
      <c r="C39" s="25">
        <v>34300</v>
      </c>
    </row>
    <row r="40" spans="1:3" ht="14.25" x14ac:dyDescent="0.2">
      <c r="A40" s="10" t="s">
        <v>29</v>
      </c>
      <c r="B40" s="23">
        <v>1093366</v>
      </c>
      <c r="C40" s="25">
        <f>1348426+74+194</f>
        <v>1348694</v>
      </c>
    </row>
    <row r="41" spans="1:3" ht="14.25" x14ac:dyDescent="0.2">
      <c r="A41" s="10" t="s">
        <v>40</v>
      </c>
      <c r="B41" s="23">
        <v>0</v>
      </c>
      <c r="C41" s="25">
        <f>41433+1743+4564</f>
        <v>47740</v>
      </c>
    </row>
    <row r="42" spans="1:3" ht="13.5" customHeight="1" x14ac:dyDescent="0.2">
      <c r="A42" s="10" t="s">
        <v>41</v>
      </c>
      <c r="B42" s="23">
        <v>0</v>
      </c>
      <c r="C42" s="25">
        <v>34138</v>
      </c>
    </row>
    <row r="43" spans="1:3" ht="14.25" customHeight="1" x14ac:dyDescent="0.25">
      <c r="A43" s="4" t="s">
        <v>16</v>
      </c>
      <c r="B43" s="20">
        <f>SUM(B30:B42)</f>
        <v>5967109</v>
      </c>
      <c r="C43" s="12">
        <f>SUM(C30:C42)</f>
        <v>18774864</v>
      </c>
    </row>
    <row r="44" spans="1:3" ht="14.25" x14ac:dyDescent="0.2">
      <c r="A44" s="13" t="s">
        <v>12</v>
      </c>
      <c r="B44" s="24">
        <v>-11058</v>
      </c>
      <c r="C44" s="24">
        <v>-11278</v>
      </c>
    </row>
    <row r="45" spans="1:3" ht="15.75" thickBot="1" x14ac:dyDescent="0.3">
      <c r="A45" s="14" t="s">
        <v>17</v>
      </c>
      <c r="B45" s="15">
        <f>+B43+B44</f>
        <v>5956051</v>
      </c>
      <c r="C45" s="15">
        <f>+C43+C44</f>
        <v>18763586</v>
      </c>
    </row>
    <row r="46" spans="1:3" ht="13.5" thickTop="1" x14ac:dyDescent="0.2">
      <c r="A46" s="16" t="s">
        <v>14</v>
      </c>
      <c r="B46" s="21"/>
    </row>
    <row r="47" spans="1:3" ht="14.25" x14ac:dyDescent="0.2">
      <c r="B47" s="1"/>
      <c r="C47" s="9"/>
    </row>
    <row r="48" spans="1:3" ht="14.25" x14ac:dyDescent="0.2">
      <c r="A48" s="10" t="s">
        <v>20</v>
      </c>
      <c r="B48" s="19">
        <f>121000+100000+400000</f>
        <v>621000</v>
      </c>
      <c r="C48" s="11">
        <f>1070023+22802</f>
        <v>1092825</v>
      </c>
    </row>
    <row r="49" spans="1:3" ht="14.25" x14ac:dyDescent="0.2">
      <c r="A49" s="26" t="s">
        <v>19</v>
      </c>
      <c r="B49" s="27">
        <f>271341+250000</f>
        <v>521341</v>
      </c>
      <c r="C49" s="28">
        <f>601415-16388</f>
        <v>585027</v>
      </c>
    </row>
    <row r="50" spans="1:3" ht="15.75" thickBot="1" x14ac:dyDescent="0.3">
      <c r="A50" s="14" t="s">
        <v>21</v>
      </c>
      <c r="B50" s="15">
        <f>+B48-B49</f>
        <v>99659</v>
      </c>
      <c r="C50" s="15">
        <f>+C48-C49</f>
        <v>507798</v>
      </c>
    </row>
    <row r="51" spans="1:3" ht="15" thickTop="1" x14ac:dyDescent="0.2">
      <c r="A51" s="10"/>
      <c r="B51" s="29"/>
      <c r="C51" s="30"/>
    </row>
    <row r="52" spans="1:3" ht="15" thickBot="1" x14ac:dyDescent="0.25">
      <c r="A52" s="10"/>
      <c r="B52" s="29"/>
      <c r="C52" s="30"/>
    </row>
    <row r="53" spans="1:3" ht="15.75" thickBot="1" x14ac:dyDescent="0.3">
      <c r="A53" s="31" t="s">
        <v>22</v>
      </c>
      <c r="B53" s="32">
        <f>+B27+B48</f>
        <v>6477392</v>
      </c>
      <c r="C53" s="33">
        <f>+C27+C48</f>
        <v>19348613</v>
      </c>
    </row>
    <row r="54" spans="1:3" ht="15.75" thickBot="1" x14ac:dyDescent="0.3">
      <c r="A54" s="31" t="s">
        <v>23</v>
      </c>
      <c r="B54" s="32">
        <f>+B45+B49</f>
        <v>6477392</v>
      </c>
      <c r="C54" s="33">
        <f>+C45+C49</f>
        <v>19348613</v>
      </c>
    </row>
    <row r="55" spans="1:3" x14ac:dyDescent="0.2">
      <c r="B55" s="1"/>
    </row>
    <row r="56" spans="1:3" ht="14.25" x14ac:dyDescent="0.2">
      <c r="B56" s="1"/>
      <c r="C56" s="17"/>
    </row>
    <row r="57" spans="1:3" ht="14.25" x14ac:dyDescent="0.2">
      <c r="B57" s="1"/>
      <c r="C57" s="17"/>
    </row>
    <row r="58" spans="1:3" x14ac:dyDescent="0.2">
      <c r="B58" s="1"/>
    </row>
    <row r="59" spans="1:3" x14ac:dyDescent="0.2">
      <c r="B59" s="1"/>
    </row>
    <row r="60" spans="1:3" x14ac:dyDescent="0.2">
      <c r="B60" s="1"/>
    </row>
    <row r="61" spans="1:3" x14ac:dyDescent="0.2">
      <c r="B61" s="1"/>
    </row>
    <row r="62" spans="1:3" x14ac:dyDescent="0.2">
      <c r="B62" s="1"/>
    </row>
    <row r="66" spans="2:3" x14ac:dyDescent="0.2">
      <c r="B66" s="1"/>
      <c r="C66" s="1"/>
    </row>
    <row r="67" spans="2:3" x14ac:dyDescent="0.2">
      <c r="B67" s="1"/>
      <c r="C67" s="1"/>
    </row>
    <row r="68" spans="2:3" x14ac:dyDescent="0.2">
      <c r="B68" s="1"/>
      <c r="C68" s="1"/>
    </row>
    <row r="69" spans="2:3" x14ac:dyDescent="0.2">
      <c r="B69" s="1"/>
      <c r="C69" s="1"/>
    </row>
    <row r="70" spans="2:3" x14ac:dyDescent="0.2">
      <c r="B70" s="1"/>
      <c r="C70" s="1"/>
    </row>
    <row r="71" spans="2:3" x14ac:dyDescent="0.2">
      <c r="B71" s="1"/>
      <c r="C71" s="1"/>
    </row>
    <row r="77" spans="2:3" x14ac:dyDescent="0.2">
      <c r="B77" s="1"/>
      <c r="C77" s="1"/>
    </row>
    <row r="78" spans="2:3" x14ac:dyDescent="0.2">
      <c r="B78" s="1"/>
      <c r="C78" s="1"/>
    </row>
    <row r="81" spans="2:3" x14ac:dyDescent="0.2">
      <c r="B81" s="1"/>
      <c r="C81" s="1"/>
    </row>
    <row r="82" spans="2:3" x14ac:dyDescent="0.2">
      <c r="B82" s="1"/>
      <c r="C82" s="1"/>
    </row>
    <row r="96" spans="2:3" x14ac:dyDescent="0.2">
      <c r="B96" s="1"/>
      <c r="C96" s="1"/>
    </row>
    <row r="97" spans="2:3" x14ac:dyDescent="0.2">
      <c r="B97" s="1"/>
      <c r="C97" s="1"/>
    </row>
    <row r="100" spans="2:3" x14ac:dyDescent="0.2">
      <c r="B100" s="1"/>
      <c r="C100" s="1"/>
    </row>
    <row r="101" spans="2:3" x14ac:dyDescent="0.2">
      <c r="B101" s="1"/>
      <c r="C101" s="1"/>
    </row>
  </sheetData>
  <phoneticPr fontId="1" type="noConversion"/>
  <pageMargins left="0.98425196850393704" right="0.98425196850393704" top="0.55118110236220474" bottom="0.9055118110236221" header="0.31496062992125984" footer="0.39370078740157483"/>
  <pageSetup paperSize="9" scale="92" firstPageNumber="32" orientation="portrait" useFirstPageNumber="1" r:id="rId1"/>
  <headerFooter alignWithMargins="0">
    <oddHeader>&amp;C&amp;"Arial,Kurzíva"Příloha č. 3 - Upravený rozpočet Olomouckého kraje na rok 2021 po schválení rozpočtových změn</oddHeader>
    <oddFooter xml:space="preserve">&amp;L&amp;"Arial,Kurzíva"Zastupitelstvo OK 26.4.2021
8.1.1. - Rozpočet Olomouckého kraje 2021 - rozpočtové změny - DODATEK
Příloha č.3: Upravený rozpočet OK na rok 2021 po schválení rozpočtových změn&amp;R&amp;"Arial,Kurzíva"Strana &amp;P (celkem 32)&amp;"Arial,Obyčejné"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 č. 3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2021-04-19T08:35:03Z</cp:lastPrinted>
  <dcterms:created xsi:type="dcterms:W3CDTF">2007-02-21T09:44:06Z</dcterms:created>
  <dcterms:modified xsi:type="dcterms:W3CDTF">2021-04-19T08:35:07Z</dcterms:modified>
</cp:coreProperties>
</file>