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k_navr7042\AppData\Local\Temp\IntraDoc\0\Prilohy\"/>
    </mc:Choice>
  </mc:AlternateContent>
  <bookViews>
    <workbookView xWindow="0" yWindow="0" windowWidth="28800" windowHeight="11700"/>
  </bookViews>
  <sheets>
    <sheet name="Příloha č. 1" sheetId="1" r:id="rId1"/>
  </sheets>
  <definedNames>
    <definedName name="_xlnm.Print_Area" localSheetId="0">'Příloha č. 1'!$A$1:$E$1344</definedName>
  </definedNames>
  <calcPr calcId="162913"/>
</workbook>
</file>

<file path=xl/calcChain.xml><?xml version="1.0" encoding="utf-8"?>
<calcChain xmlns="http://schemas.openxmlformats.org/spreadsheetml/2006/main">
  <c r="E1343" i="1" l="1"/>
  <c r="E1321" i="1"/>
  <c r="E1294" i="1"/>
  <c r="E1273" i="1"/>
  <c r="E1242" i="1"/>
  <c r="E1220" i="1"/>
  <c r="E1217" i="1"/>
  <c r="E1192" i="1"/>
  <c r="E1191" i="1"/>
  <c r="E1172" i="1"/>
  <c r="E1171" i="1"/>
  <c r="E1162" i="1"/>
  <c r="E1157" i="1"/>
  <c r="E1156" i="1"/>
  <c r="E1155" i="1"/>
  <c r="E1154" i="1"/>
  <c r="E1153" i="1"/>
  <c r="E1152" i="1"/>
  <c r="E1128" i="1"/>
  <c r="E1104" i="1"/>
  <c r="E1101" i="1"/>
  <c r="E1068" i="1"/>
  <c r="E1072" i="1" s="1"/>
  <c r="E1047" i="1"/>
  <c r="E1048" i="1" s="1"/>
  <c r="E1025" i="1"/>
  <c r="E1006" i="1"/>
  <c r="E981" i="1"/>
  <c r="E976" i="1"/>
  <c r="E977" i="1" s="1"/>
  <c r="E956" i="1"/>
  <c r="E931" i="1"/>
  <c r="E913" i="1"/>
  <c r="E892" i="1"/>
  <c r="E891" i="1"/>
  <c r="E865" i="1"/>
  <c r="E860" i="1"/>
  <c r="E861" i="1" s="1"/>
  <c r="E840" i="1"/>
  <c r="E839" i="1"/>
  <c r="E817" i="1"/>
  <c r="E820" i="1" s="1"/>
  <c r="E798" i="1"/>
  <c r="E773" i="1"/>
  <c r="E774" i="1" s="1"/>
  <c r="E754" i="1"/>
  <c r="E747" i="1"/>
  <c r="E719" i="1"/>
  <c r="E711" i="1"/>
  <c r="E690" i="1"/>
  <c r="E683" i="1"/>
  <c r="E656" i="1"/>
  <c r="E649" i="1"/>
  <c r="E631" i="1"/>
  <c r="E619" i="1"/>
  <c r="E601" i="1"/>
  <c r="E594" i="1"/>
  <c r="E575" i="1"/>
  <c r="E541" i="1"/>
  <c r="E513" i="1"/>
  <c r="E504" i="1"/>
  <c r="E483" i="1"/>
  <c r="E475" i="1"/>
  <c r="E450" i="1"/>
  <c r="E443" i="1"/>
  <c r="E423" i="1"/>
  <c r="E411" i="1"/>
  <c r="E390" i="1"/>
  <c r="E391" i="1" s="1"/>
  <c r="E389" i="1"/>
  <c r="E383" i="1"/>
  <c r="E355" i="1"/>
  <c r="E347" i="1"/>
  <c r="E326" i="1"/>
  <c r="E319" i="1"/>
  <c r="E294" i="1"/>
  <c r="E287" i="1"/>
  <c r="E267" i="1"/>
  <c r="E258" i="1"/>
  <c r="E240" i="1"/>
  <c r="E233" i="1"/>
  <c r="E214" i="1"/>
  <c r="E207" i="1"/>
  <c r="E188" i="1"/>
  <c r="E181" i="1"/>
  <c r="E163" i="1"/>
  <c r="E152" i="1"/>
  <c r="E134" i="1"/>
  <c r="E133" i="1"/>
  <c r="E132" i="1"/>
  <c r="E131" i="1"/>
  <c r="E124" i="1"/>
  <c r="E125" i="1" s="1"/>
  <c r="E101" i="1"/>
  <c r="E94" i="1"/>
  <c r="E76" i="1"/>
  <c r="E69" i="1"/>
  <c r="E46" i="1"/>
  <c r="E38" i="1"/>
  <c r="E14" i="1"/>
  <c r="E1168" i="1" l="1"/>
  <c r="E135" i="1"/>
</calcChain>
</file>

<file path=xl/sharedStrings.xml><?xml version="1.0" encoding="utf-8"?>
<sst xmlns="http://schemas.openxmlformats.org/spreadsheetml/2006/main" count="871" uniqueCount="174">
  <si>
    <t xml:space="preserve"> -Rozpočtová změna 141/21</t>
  </si>
  <si>
    <t>druh rozpočtové změny: zapojení nových prostředků do rozpočtu</t>
  </si>
  <si>
    <t>poskytovatel: Ministerstvo školství, mládeže a tělovýchovy</t>
  </si>
  <si>
    <t>důvod: neinvestiční dotace ze státního rozpočtu ČR na rok 2021 poskytnutá na základě rozhodnutí Ministerstva školství, mládeže a tělovýchovy ČR č.j.: 6885-12/2021 ze dne 25.3.2021 v celkové výši 141 400 000,- Kč pro soukromé školy a školská zařízení Olomouckého kraje na 2. čtvrtletí roku 2021.</t>
  </si>
  <si>
    <t>PŘÍJMY</t>
  </si>
  <si>
    <t>Odbor školství a mládeže</t>
  </si>
  <si>
    <t>ORJ - 10</t>
  </si>
  <si>
    <t>UZ</t>
  </si>
  <si>
    <t xml:space="preserve">§ </t>
  </si>
  <si>
    <t>položka</t>
  </si>
  <si>
    <t>částka v Kč</t>
  </si>
  <si>
    <t>4116 - Ostatní neinv. přijaté transfery ze SR</t>
  </si>
  <si>
    <t>celkem</t>
  </si>
  <si>
    <t>VÝDAJE</t>
  </si>
  <si>
    <t>Rozpis účelové dotace zabezpečí odbor školství a mládeže</t>
  </si>
  <si>
    <t xml:space="preserve"> -Rozpočtová změna 142/21</t>
  </si>
  <si>
    <t>důvod: neinvestiční dotace ze státního rozpočtu ČR na rok 2021 poskytnutá na základě avíza Ministerstva školství, mládeže a tělovýchovy ČR č.j.: MŠMT-8802/2021-2 ze dne 26.3.2021 v celkové výši 1 743 264,80 Kč na projekt využívající zjednodušené vykazování nákladů pro příspěvkové organizace Olomouckého kraje v rámci Operačního programu Výzkum, vývoj a vzdělávání.</t>
  </si>
  <si>
    <t>5336 - Neinvestiční dotace zřízeným PO</t>
  </si>
  <si>
    <t xml:space="preserve"> -Rozpočtová změna 143/21</t>
  </si>
  <si>
    <t>poskytovatel: Ministerstvo financí</t>
  </si>
  <si>
    <t>důvod: neinvestiční dotace ze státního rozpočtu ČR na rok 2021 poskytnutá na základě rozhodnutí Ministerstva financí ČR č.j.: MF-9214/2021/1201-3 ze dne 22.3.2021 ve výši              1 193 100,- Kč na náhradu škod způsobených  kormoránem velkým na rybách na rybnících v nájmu společnosti Rybářství Haška s. r. o., Hustopeče nad Bečvou, za období od 5.7.2020 do 31.12.2020.</t>
  </si>
  <si>
    <t>Odbor ekonomický</t>
  </si>
  <si>
    <t>ORJ - 07</t>
  </si>
  <si>
    <t>4111 - Neinvestiční přijaté transfery ze SR</t>
  </si>
  <si>
    <t>Odbor životního prostředí a zemědělství</t>
  </si>
  <si>
    <t>ORJ - 09</t>
  </si>
  <si>
    <t>seskupení položek</t>
  </si>
  <si>
    <t>58 - Výdaje na náhrady za nezpůsobenou újmu</t>
  </si>
  <si>
    <t xml:space="preserve"> -Rozpočtová změna 144/21</t>
  </si>
  <si>
    <t>důvod: neinvestiční dotace ze státního rozpočtu ČR na rok 2021 poskytnutá na základě rozhodnutí Ministerstva financí ČR č.j.: MF-10645/2021/1201-13 ve výši 14 860 823,23 Kč o poskytnutí příspěvku ze státního rozpočtu dle zákona č. 95/2021 Sb., o kompenzačním bonusu pro rok 2021, ke zmírnění negativních dopadů působnosti tohoto zákona na daňové příjmy Olomouckého kraje.</t>
  </si>
  <si>
    <t>59 - Ostatní neinvestiční výdaje</t>
  </si>
  <si>
    <t xml:space="preserve"> -Rozpočtová změna 145/21</t>
  </si>
  <si>
    <t>důvod: odbor strategického rozvoje kraje požádal ekonomický odbor dne 8.4.2021 o provedení rozpočtové změny. Důvodem navrhované změny je zapojení finančních prostředků do rozpočtu Olomouckého kraje ve výši 4 564 022,35 Kč. Finanční prostředky byly poukázány na účet Olomouckého kraje z Ministerstva školství, mládeže a tělovýchovy jako neinvestiční dotace na financování projektu v oblasti regionálního rozvoje "Smart Akcelerátor Olomouckého kraje II" v rámci Operačního programu Výzkum, vývoj a vzdělávání, část prostředků ve výši 2 094 188,08 Kč bude na základě smlouvy o partnerství převedena partnerovi projektu Inovační centrum Olomouckého kraje.</t>
  </si>
  <si>
    <t>Odbor strategického rozvoje kraje</t>
  </si>
  <si>
    <t>ORJ - 74</t>
  </si>
  <si>
    <t>50 - Výdaje na platy, ost. platby za pr. práci a poj.</t>
  </si>
  <si>
    <t>51 - Neinvestiční nákupy a související výdaje</t>
  </si>
  <si>
    <t>54 - Neinvestiční transfery obyvatelstvu</t>
  </si>
  <si>
    <t>52 - Neinvestiční transfery soukromopr. subj.</t>
  </si>
  <si>
    <t xml:space="preserve"> -Rozpočtová změna 146/21</t>
  </si>
  <si>
    <t>Odbor investic</t>
  </si>
  <si>
    <t>ORJ - 50</t>
  </si>
  <si>
    <t>4221 - Investiční přijaté transfery od obcí</t>
  </si>
  <si>
    <t>61 - Investiční nákupy a související výdaje</t>
  </si>
  <si>
    <t xml:space="preserve"> -Rozpočtová změna 147/21</t>
  </si>
  <si>
    <t>druh rozpočtové změny: zapojení prostředků do rozpočtu</t>
  </si>
  <si>
    <t>důvod: odbor strategického rozvoje kraje požádal ekonomický odbor dne 30.3.2021 o provedení rozpočtové změny. Důvodem navrhované změny je zapojení finančních prostředků do rozpočtu odboru strategického rozvoje kraje v celkové výši 22 801 908,41 Kč. Finanční prostředky budou zapojeny jako zůstatek k 31.12.2020 na zvláštním bankovním účtu pro financování "Kotlíkových dotací v Olomouckém kraji II", prostředky budou převedeny do rezervy na splátky revolvingu Olomouckého kraje.</t>
  </si>
  <si>
    <t>ORJ - 78</t>
  </si>
  <si>
    <t>8115 - Změna stavu kr. prostř.na bank.účtech</t>
  </si>
  <si>
    <t xml:space="preserve"> -Rozpočtová změna 148/21</t>
  </si>
  <si>
    <t>důvod: odbor podpory řízení příspěvkových organizací požádal ekonomický odbor dne 1.4.2021 o provedení rozpočtové změny. Důvodem navrhované změny je zapojení finančních prostředků do rozpočtu Olomouckého kraje v celkové výši 1 694 839,65 Kč. Finanční prostředky budou zapojeny jako finanční vypořádání příspěvkové organizace v oblasti dopravy Koordinátor Integrovaného dopravního systému Olomouckého kraje, a budou použity na vytvoření rezervy na dopravní obslužnost, materiál je součástí programu jednání Rady Olomouckého kraje dne 19.4.2020 (bod 3.3.).</t>
  </si>
  <si>
    <t>Odbor podpory řízení příspěvkových organizací</t>
  </si>
  <si>
    <t>ORJ - 19</t>
  </si>
  <si>
    <t>2229 - Ost. přijaté vratky transferů a pod. příjmy</t>
  </si>
  <si>
    <t>5331 - Neinvestiční příspěvky zřízeným PO</t>
  </si>
  <si>
    <t xml:space="preserve"> -Rozpočtová změna 149/21</t>
  </si>
  <si>
    <t>důvod: odbor podpory řízení příspěvkových organizací požádal ekonomický odbor dne 30.3.2021 o provedení rozpočtové změny. Důvodem navrhované změny je zapojení finančních prostředků do rozpočtu Olomouckého kraje ve výši 108 921,- Kč. Generali Česká pojišťovna a.s. uhradila na účet Olomouckého kraje pojistné plnění k pojistné události pro příspěvkovou organizaci Odborný léčebný ústav Paseka, na úhradu nákladů spojených s odstraněním škod za opravu střechy, dřeviny a odklizení stromu ze střechy v roce 2021.</t>
  </si>
  <si>
    <t xml:space="preserve"> </t>
  </si>
  <si>
    <t>2322 - Přijaté pojistné náhrady</t>
  </si>
  <si>
    <t xml:space="preserve"> -Rozpočtová změna 150/21</t>
  </si>
  <si>
    <t>důvod: odbor školství a mládeže požádal ekonomický odbor dne 7.4.2021 o provedení rozpočtové změny. Důvodem navrhované změny je zapojení finančních prostředků do rozpočtu Olomouckého kraje ve výši 1 910,02 Kč.  Finanční prostředky byly poukázány na účet Olomouckého kraje jako vratka na základě výzvy Olomouckého kraje k vrácení dotace nebo její části u příspěvkové organizace Mateřská škola Lipník nad Bečvou, prostředky budou zaslány na účet Ministerstva školství, mládeže a tělovýchovy.</t>
  </si>
  <si>
    <t>2229 - Ostatní přijaté vratky transferů</t>
  </si>
  <si>
    <t xml:space="preserve"> -Rozpočtová změna 151/21</t>
  </si>
  <si>
    <t>druh rozpočtové změny: vnitřní rozpočtová změna - přesun mezi jednotlivými položkami, paragrafy a odbory ekonomickým a sociálních věcí</t>
  </si>
  <si>
    <t>důvod: odbor sociálních věcí požádal ekonomický odbor dne 6.4.2021 o provedení rozpočtové změny. Důvodem navrhované změny je převedení finančních prostředků z odboru ekonomického na odbor sociálních věcí ve výši 3 000 000,- Kč. Finanční prostředky ze státní dotace budou použity k zajištění výplaty státního příspěvku pro zřizovatele zařízení pro děti vyžadující okamžitou pomoc (Fond ohrožených dětí) podle § 42g a násl. zákona č. 359/1999 Sb., o sociálně - právní ochraně dětí na období duben až srpen 2021.</t>
  </si>
  <si>
    <t>Odbor sociálních věcí</t>
  </si>
  <si>
    <t>ORJ - 11</t>
  </si>
  <si>
    <t xml:space="preserve"> -Rozpočtová změna 152/21</t>
  </si>
  <si>
    <t>druh rozpočtové změny: vnitřní rozpočtová změna - přesun mezi jednotlivými položkami, paragrafy a odbory ekonomickým a kancelář hejtmana</t>
  </si>
  <si>
    <t>důvod: odbor kancelář hejtmana požádal ekonomický odbor dne 6.4.2021 o provedení rozpočtové změny. Důvodem navrhované změny je převedení finančních prostředků z odboru ekonomického na odbor kancelář hejtmana ve výši 2 000 000,- Kč. Finanční prostředky budou použity na poskytnutí individuální dotace v oblasti krizového řízení městu Kostelec na Hané na základě usnesení Rady Olomouckého kraje č. UR/17/9/2021 ze dne 6.4.2021, materiál je součástí programu jednání Zastupitelstva Olomouckého kraje dne 26.4.2021 (bod 9.2.), prostředky budou poskytnuty z rezervy na individuální dotace.</t>
  </si>
  <si>
    <t>Odbor kancelář hejtmana</t>
  </si>
  <si>
    <t>ORJ - 18</t>
  </si>
  <si>
    <t>63 - Investiční transfery</t>
  </si>
  <si>
    <t xml:space="preserve"> -Rozpočtová změna 153/21</t>
  </si>
  <si>
    <t>druh rozpočtové změny: vnitřní rozpočtová změna - přesun mezi jednotlivými položkami, paragrafy a odbory ekonomickým a strategického rozvoje kraje</t>
  </si>
  <si>
    <t>důvod: odbor strategického rozvoje kraje požádal ekonomický odbor dne 7.4.2021 o provedení rozpočtové změny. Důvodem navrhované změny je převedení finančních prostředků z odboru ekonomického na odbor strategického rozvoje kraje v celkové výši                   1 190 000,- Kč. Finanční prostředky budou použity na poskytnutí individuálních dotací v oblasti strategického rozvoje na základě usnesení Rady Olomouckého kraje č. UR/17/3/2021 ze dne 6.4.2021, materiál je součástí programu jednání Zastupitelstva Olomouckého kraje dne 26.4.2021 (bod 9.5.), prostředky budou poskytnuty z rezervy na individuální dotace.</t>
  </si>
  <si>
    <t>ORJ - 08</t>
  </si>
  <si>
    <t xml:space="preserve"> -Rozpočtová změna 154/21</t>
  </si>
  <si>
    <t>druh rozpočtové změny: vnitřní rozpočtová změna - přesun mezi jednotlivými položkami, paragrafy a odbory ekonomickým a školství a mládeže</t>
  </si>
  <si>
    <t>důvod: odbor školství a mládeže požádal ekonomický odbor dne 6.4.2021 o provedení rozpočtové změny. Důvodem navrhované změny je převedení finančních prostředků z odboru ekonomického na odbor školství a mládeže v celkové výši 1 476 000,- Kč. Finanční prostředky budou použity na poskytnutí individuálních dotací v oblasti školství na základě usnesení Rady Olomouckého kraje č. UR/17/4/2021 ze dne 6.4.2021, materiál je součástí programu jednání Zastupitelstva Olomouckého kraje dne 26.4.2021 (bod 9.6.), prostředky budou poskytnuty z rezervy na individuální dotace.</t>
  </si>
  <si>
    <t>53 - Neinvestiční transfery veřejnopráv. subj.</t>
  </si>
  <si>
    <t xml:space="preserve"> -Rozpočtová změna 155/21</t>
  </si>
  <si>
    <t>důvod: odbor sociálních věcí požádal ekonomický odbor dne 7.4.2021 o provedení rozpočtové změny. Důvodem navrhované změny je převedení finančních prostředků z odboru ekonomického na odbor sociálních věcí ve výši 8 329 000,- Kč. Finanční prostředky budou použity na poskytnutí individuální dotace v oblasti sociální obci Víceměřice na základě usnesení Rady Olomouckého kraje č. UR/17/5/2021 ze dne 6.4.2021, materiál je součástí programu jednání Zastupitelstva Olomouckého kraje dne 26.4.2021 (bod 9.7.), prostředky budou poskytnuty z rezervy na individuální dotace.</t>
  </si>
  <si>
    <t xml:space="preserve"> -Rozpočtová změna 156/21</t>
  </si>
  <si>
    <t>důvod: odbor sociálních věcí požádal ekonomický odbor dne 8.4.2021 o provedení rozpočtové změny. Důvodem navrhované změny je převedení finančních prostředků z odboru ekonomického na odbor sociálních věcí v celkové výši 1 500 000,- Kč. Finanční prostředky budou použity na poskytnutí  individuální dotace v oblasti sociální městu Hanušovice, materiál je součástí programu jednání Rady Olomouckého kraje dne 19.4.2021 (bod 10.2.) a Zastupitelstva Olomouckého kraje dne 26.4.2021, prostředky budou poskytnuty z rezervy na individuální dotace.</t>
  </si>
  <si>
    <t xml:space="preserve"> -Rozpočtová změna 157/21</t>
  </si>
  <si>
    <t>druh rozpočtové změny: vnitřní rozpočtová změna - přesun mezi jednotlivými položkami, paragrafy a odbory ekonomickým a dopravy a silničního hospodářství</t>
  </si>
  <si>
    <t>důvod: odbor dopravy a silničního hospodářství požádal ekonomický odbor dne 6.4.2021 o provedení rozpočtové změny. Důvodem navrhované změny je převedení finančních prostředků z odboru ekonomického na odbor dopravy a silničního hospodářství v celkové výši 10 000 000,- Kč. Finanční prostředky budou použity na poskytnutí individuálních dotací v oblasti dopravy na základě usnesení Rady Olomouckého kraje č. UR/17/2/2021 ze dne 6.4.2021, materiál je součástí programu jednání Zastupitelstva Olomouckého kraje dne 26.4.2021 (bod 9.4.), prostředky budou poskytnuty z rezervy na individuální dotace.</t>
  </si>
  <si>
    <t>Odbor dopravy a silničního hospodářství</t>
  </si>
  <si>
    <t>ORJ - 12</t>
  </si>
  <si>
    <t xml:space="preserve"> -Rozpočtová změna 158/21</t>
  </si>
  <si>
    <t>druh rozpočtové změny: vnitřní rozpočtová změna - přesun mezi jednotlivými položkami, paragrafy a odbory ekonomickým a sportu, kultury a památkové péče</t>
  </si>
  <si>
    <t>důvod: odbor sportu, kultury a památkové péče požádal ekonomický odbor dne 31.3.2021 o provedení rozpočtové změny. Důvodem navrhované změny je převedení finančních prostředků z odboru ekonomického na odbor sportu, kultury a památkové péče v celkové výši 29 585 000,- Kč. Finanční prostředky budou použity na poskytnutí individuálních dotací v oblasti kultury a sportu na základě usnesení Rady Olomouckého kraje č. UR/17/7/2021 a UR/17/8/2021 ze dne 6.4.2021, materiál je součástí programu jednání Zastupitelstva Olomouckého kraje dne 26.4.2021 (bod 9.9. a 9.10.), prostředky budou poskytnuty z rezervy na individuální dotace.</t>
  </si>
  <si>
    <t>Odbor sportu, kultury a památkové péče</t>
  </si>
  <si>
    <t>ORJ - 13</t>
  </si>
  <si>
    <t xml:space="preserve"> -Rozpočtová změna 159/21</t>
  </si>
  <si>
    <t>druh rozpočtové změny: vnitřní rozpočtová změna - přesun mezi jednotlivými položkami, paragrafy v rámci odboru strategického rozvoje kraje</t>
  </si>
  <si>
    <t>důvod: odbor strategického rozvoje kraje požádal ekonomický odbor dne 7.4.2020 o provedení rozpočtové změny. Důvodem navrhované změny je přesun finančních prostředků v rámci odboru strategického rozvoje kraje v celkové výši 39 684 175,- Kč a převedení finančních prostředků z odboru ekonomického na odbor strategického rozvoje kraje ve výši 230 772,- Kč. Finanční prostředky budou použity na poskytnutí dotací z "Programu obnovy venkova Olomouckého kraje 2021" v dotačním titulu č. 1, 2, 3 a 5, na základě usnesení Rady Olomouckého kraje č. UR/16/52/2021 ze dne 29.3.2021, materiál je součástí programu jednání Zastupitelstva Olomouckého kraje dne 26.4.2021 (bod 30.).</t>
  </si>
  <si>
    <t xml:space="preserve"> -Rozpočtová změna 160/21</t>
  </si>
  <si>
    <t>důvod: odbor sportu, kultury a památkové péče požádal ekonomický odbor dne 7.4.2021 o provedení rozpočtové změny. Důvodem navrhované změny je převedení finančních prostředků z odboru ekonomického na odbor sportu, kultury a památkové péče ve výši           40 000,- Kč. Finanční prostředky budou použity na úhradu psychologické diagnostiky uchazečů na pozici ředitele Muzea a galerie v Prostějově a budou čerpány z rezervy rady.</t>
  </si>
  <si>
    <t xml:space="preserve"> -Rozpočtová změna 161/21</t>
  </si>
  <si>
    <t xml:space="preserve"> -Rozpočtová změna 162/21</t>
  </si>
  <si>
    <t>druh rozpočtové změny: vnitřní rozpočtová změna - přesun mezi jednotlivými položkami, paragrafy a odbory ekonomickým a investic</t>
  </si>
  <si>
    <t>důvod: odbor investic požádal ekonomický odbor dne 30.3.2021 o provedení rozpočtové změny. Důvodem navrhované změny je převedení finančních prostředků z odboru ekonomického na odbor investic ve výši 200 020,- Kč. Finanční prostředky budou použity na úhradu nákladů soudního řízení u investiční akce "Vlastivědné muzeum Jesenicka - Expozice geologie", prostředky budou čerpány z rezervy rady.</t>
  </si>
  <si>
    <t>ORJ - 17</t>
  </si>
  <si>
    <t xml:space="preserve"> -Rozpočtová změna 163/21</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</si>
  <si>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</si>
  <si>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6.4.2021 o provedení rozpočtové změny. Důvodem navrhované změny je převedení finančních prostředků z rozpočtu odboru podpory řízení příspěvkových organizací na odbor ekonomický ve výši 180 000,- Kč. Finanční prostředky nebudou použity na poskytnutí příspěvku na neinvestiční akci "Oprava stupaček a podlah" pro příspěvkovou organizaci Střední odborná škola Prostějov a budou převedeny do rezervy rady, materiál je součástí programu jednání Rady Olomouckého kraje dne 19.4.2021 (bod 3.3.).</t>
  </si>
  <si>
    <t xml:space="preserve"> -Rozpočtová změna 164/21</t>
  </si>
  <si>
    <t>druh rozpočtové změny: vnitřní rozpočtová změna - přesun mezi jednotlivými položkami, paragrafy a odbory investic a podpory řízení příspěvkových organizací</t>
  </si>
  <si>
    <t>důvod: odbor investic požádal ekonomický odbor dne 30.3.2021 o provedení rozpočtové změny. Důvodem navrhované změny je převedení finančních prostředků z odboru investic na odbor podpory řízení příspěvkových organizací ve výši 50 000,- Kč. Finanční prostředky budou použity na poskytnutí příspěvku na provoz - účelově určeného příspěvku na pořádání architektonického workshopu, jehož cílem bude formulace zadání pro projektanta k rekonstrukci hvězdárny příspěvkové organizace v oblasti kultury Muzeum a galerie v Prostějově.</t>
  </si>
  <si>
    <t xml:space="preserve"> -Rozpočtová změna 165/21</t>
  </si>
  <si>
    <t>důvod: odbor investic požádal ekonomický odbor dne 12.4.2021 o provedení rozpočtové změny. Důvodem navrhované změny je převedení finančních prostředků z odboru investic na odbor podpory řízení příspěvkových organizací ve výši 131 587,50 Kč. Finanční prostředky budou použity na poskytnutí příspěvku na provoz - účelově určeného příspěvku na úhradu nákladů na studii proveditelnosti investiční akce "Odborný léčebný ústav, Paseka - Modernizace lůžkového fondu pavilonu A" příspěvkové organizace v oblasti zdravotnictví Odborný léčebný ústav Paseka.</t>
  </si>
  <si>
    <t>ORJ - 52</t>
  </si>
  <si>
    <t>6351 - Investiční transfery zřízeným PO</t>
  </si>
  <si>
    <t xml:space="preserve"> -Rozpočtová změna 166/21</t>
  </si>
  <si>
    <t>druh rozpočtové změny: vnitřní rozpočtová změna - přesun mezi jednotlivými položkami, paragrafy v rámci odboru kancelář hejtmana</t>
  </si>
  <si>
    <t xml:space="preserve"> -Rozpočtová změna 167/21</t>
  </si>
  <si>
    <t>důvod: odbor kancelář hejtmana požádal ekonomický odbor dne 12.4.2021 o provedení rozpočtové změny. Důvodem navrhované změny je přesun finančních prostředků v rámci odboru kancelář hejtmana ve výši 80 000,- Kč. Finanční prostředky budou použity na poskytnutí finančního daru obci Turovice, materiál je součástí programu jednání Rady Olomouckého kraje dne 19.4.2021 (bod 1.6.).</t>
  </si>
  <si>
    <t xml:space="preserve"> -Rozpočtová změna 168/21</t>
  </si>
  <si>
    <t>důvod: odbor kancelář hejtmana požádal ekonomický odbor dne 7.4.2021 o provedení rozpočtové změny. Důvodem navrhované změny je přesun finančních prostředků v rámci odboru kancelář hejtmana v celkové výši 3 458 200,- Kč. Finanční prostředky budou použity na poskytnutí dotací v rámci "Programu na podporu JSDH 2021", materiál je součástí programu jednání Rady Olomouckého kraje dne 19.4.2021 (bod 1.5.) a Zastupitelstva Olomouckého kraje dne 26.4.2021 (bod 6.).</t>
  </si>
  <si>
    <t xml:space="preserve"> -Rozpočtová změna 169/21</t>
  </si>
  <si>
    <t>důvod: odbor kancelář hejtmana požádal ekonomický odbor dne 9.4.2021 o provedení rozpočtové změny. Důvodem navrhované změny je přesun finančních prostředků v rámci odboru kanceláře hejtmana v celkové výši 525 000,- Kč. Finanční prostředky budou použity na poskytnutí dotací v rámci "Programu na podporu cestovního ruchu a zahraničních vztahů" v dotačním titulu č. 1 "Nadregionální akce cestovního ruchu" na základě usnesení  Rady Olomouckého kraje č. UR/16/12/2021 ze dne 29.3.2021.</t>
  </si>
  <si>
    <t>53 - Neinvestiční transfery veřejnopráv.subj.</t>
  </si>
  <si>
    <t>52 - Neinvestiční transfery soukromopr.subj.</t>
  </si>
  <si>
    <t xml:space="preserve"> -Rozpočtová změna 170/21</t>
  </si>
  <si>
    <t>důvod: odbor kancelář hejtmana požádal ekonomický odbor dne 9.4.2021 o provedení rozpočtové změny. Důvodem navrhované změny je přesun finančních prostředků v rámci odboru kanceláře hejtmana v celkové výši 300 000,- Kč. Finanční prostředky budou použity na poskytnutí dotací v rámci "Programu na podporu cestovního ruchu a zahraničních vztahů" v dotačním titulu č. 2 "Podpora rozvoje zahraničních vztahů Olomouckého kraje" na základě usnesení  Rady Olomouckého kraje č. UR/16/12/2021 ze dne 29.3.2021.</t>
  </si>
  <si>
    <t>00 581</t>
  </si>
  <si>
    <t xml:space="preserve"> -Rozpočtová změna 171/21</t>
  </si>
  <si>
    <t>důvod: odbor kancelář hejtmana požádal ekonomický odbor dne 6.4.2021 o provedení rozpočtové změny. Důvodem navrhované změny je přesun finančních prostředků v rámci odboru kanceláře hejtmana v celkové výši 160 000,- Kč. Finanční prostředky budou použity na poskytnutí dotací v rámci "Programu na podporu cestovního ruchu a zahraničních vztahů" v dotačním titulu č. 3 "Podpora zkvalitnění služeb turistických informačních center v Olomouckém kraji" na základě usnesení  Rady Olomouckého kraje č. UR/16/12/2021 ze dne 29.3.2021.</t>
  </si>
  <si>
    <t xml:space="preserve"> -Rozpočtová změna 172/21</t>
  </si>
  <si>
    <t>důvod: odbor kancelář hejtmana požádal ekonomický odbor dne 9.4.2021 o provedení rozpočtové změny. Důvodem navrhované změny je přesun finančních prostředků v rámci odboru kancelář hejtmana v celkové výši 150 000,- Kč. Finanční prostředky budou použity na poskytnutí dotace v rámci "Programu na podporu cestovního ruchu a zahraničních vztahů" v dotačním titulu č. 4 "Podpora cestovního ruchu v Olomouckém kraji" na základě usnesení  Rady Olomouckého kraje č. UR/16/12/2021 ze dne 29.3.2021.</t>
  </si>
  <si>
    <t xml:space="preserve"> -Rozpočtová změna 173/21</t>
  </si>
  <si>
    <t>druh rozpočtové změny: vnitřní rozpočtová změna - přesun mezi jednotlivými položkami, paragrafy v rámci odboru ekonomického</t>
  </si>
  <si>
    <t>důvod: odbor ekonomický požádal dne 13.4.2021 o provedení rozpočtové změny. Důvodem navrhované změny je přesun finančních prostředků v rámci odboru ekonomického ve výši 2 000 000,- Kč. Finanční prostředky budou převedeny z rezervy rady na posílení rezervy na individuální dotace.</t>
  </si>
  <si>
    <t xml:space="preserve"> -Rozpočtová změna 174/21</t>
  </si>
  <si>
    <t>druh rozpočtové změny: vnitřní rozpočtová změna - přesun mezi jednotlivými položkami, paragrafy v rámci odboru školství a mládeže</t>
  </si>
  <si>
    <t>důvod: odbor školství a mládeže požádal ekonomický odbor dne 31.3.2021 o provedení rozpočtové změny. Důvodem navrhované změny je přesun finančních prostředků v rámci odboru školství a mládeže v celkové výši 6 500 000,- Kč. Finanční prostředky budou použity na poskytnutí dotací v rámci dotačního "Programu na podporu vzdělávání na vysokých školách v Olomouckém kraji v roce 2021" na základě usnesení Rady Olomouckého kraje č. UR/16/22/2021 ze dne 29.3.2021, materiál je součástí programu jednání Zastupitelstva Olomouckého kraje dne 26.4.2021 (bod 18.).</t>
  </si>
  <si>
    <t xml:space="preserve"> -Rozpočtová změna 175/21</t>
  </si>
  <si>
    <t>důvod: odbor školství a mládeže požádal ekonomický odbor dne 6.4.2021 o provedení rozpočtové změny. Důvodem navrhované změny je přesun finančních prostředků v rámci odboru školství a mládeže v celkové výši 113 000,- Kč. Finanční prostředky budou použity na poskytnutí dotací z "Programu na podporu práce s dětmi a mládeží v Olomouckém kraji v roce 2021" materiál je součástí programu jednání Rady Olomouckého kraje dne 19.4.2021 (bod 8.5.).</t>
  </si>
  <si>
    <t xml:space="preserve"> -Rozpočtová změna 176/21</t>
  </si>
  <si>
    <t>důvod: odbor školství a mládeže požádal ekonomický odbor dne 8.4.2021 o provedení rozpočtové změny. Důvodem navrhované změny je přesun finančních prostředků v rámci odboru školství a mládeže ve výši 30 000,- Kč. Finanční prostředky budou použity na financování projektu v oblasti školství "Internationalisation in Higher Education for Society in Europe" v rámci programu Erasmus+.</t>
  </si>
  <si>
    <t xml:space="preserve"> -Rozpočtová změna 177/21</t>
  </si>
  <si>
    <t>druh rozpočtové změny: vnitřní rozpočtová změna - přesun mezi jednotlivými položkami, paragrafy v rámci odboru dopravy a silničního hospodářství</t>
  </si>
  <si>
    <t>důvod: odbor dopravy a silničního hospodářství požádal ekonomický odbor dne 6.4.2021 o provedení rozpočtové změny. Důvodem navrhované změny je přesun finančních prostředků v rámci odboru dopravy a silničního hospodářství ve výši 29 989,- Kč. Finanční prostředky budou použity na financování doplnění a úprav dopravního značení na omezení tranzitní nákladní dopravy na silnici II/435.</t>
  </si>
  <si>
    <t xml:space="preserve"> -Rozpočtová změna 178/21</t>
  </si>
  <si>
    <t>důvod: odbor dopravy a silničního hospodářství požádal ekonomický odbor dne 6.4.2021 o provedení rozpočtové změny. Důvodem navrhované změny je přesun finančních prostředků v rámci odboru dopravy a silničního hospodářství v celkové výši 1 186 219,49 Kč. Finanční prostředky budou použity na poskytnutí dotací z programu "Podpora výstavby, obnovy a vybavení dětských dopravních hřišť" na základě usnesení Rady Olomouckého kraje č. UR/16/18/2021 ze dne 29.3.2021, materiál je součástí programu jednání Zastupitelstva Olomouckého kraje dne 26.4.2021 (bod 13.).</t>
  </si>
  <si>
    <t xml:space="preserve"> -Rozpočtová změna 179/21</t>
  </si>
  <si>
    <t>druh rozpočtové změny: vnitřní rozpočtová změna - přesun mezi jednotlivými položkami, paragrafy v rámci odboru sportu, kultury a památkové péče</t>
  </si>
  <si>
    <t>důvod: odbor sportu, kultury a památkové péče požádal ekonomický odbor dne 25.3.2021 o provedení rozpočtové změny. Důvodem navrhované změny je přesun finančních prostředků v rámci odboru sportu, kultury a památkové péče v celkové výši 10 550 000,- Kč. Finanční prostředky budou použity na poskytnutí dotací z "Programu památkové péče v Olomouckém kraji" v dotačním titulu "Obnova kuturních památek", materiál je součástí programu jednání Rady Olomouckého kraje dne 19.4.2021 (bod 6.4.) a Zastupitelstva Olomouckého kraje dne 26.4.2021 (bod 17.)</t>
  </si>
  <si>
    <t xml:space="preserve"> -Rozpočtová změna 180/21</t>
  </si>
  <si>
    <t>důvod: odbor sportu, kultury a památkové péče požádal ekonomický odbor dne 25.3.2021 o provedení rozpočtové změny. Důvodem navrhované změny je přesun finančních prostředků v rámci odboru sportu, kultury a památkové péče v celkové výši 1 300 000,- Kč. Finanční prostředky budou použity na poskytnutí dotací z "Programu památkové péče v Olomouckém kraji" v dotačním titulu "Obnova staveb drobné architektury místního významu", část prostředků bude přesunuta z DT3 do DT2, materiál je součástí programu jednání Rady Olomouckého kraje dne 19.4.2021 (bod 6.4.) a Zastupitelstva Olomouckého kraje dne 26.4.2021 (bod 17.).</t>
  </si>
  <si>
    <t xml:space="preserve"> -Rozpočtová změna 181/21</t>
  </si>
  <si>
    <t>důvod: odbor sportu, kultury a památkové péče požádal ekonomický odbor dne 25.3.2021 o provedení rozpočtové změny. Důvodem navrhované změny je přesun finančních prostředků v rámci odboru sportu, kultury a památkové péče v celkové výši                              1 200 000,- Kč. Finanční prostředky budou použity na poskytnutí dotací z "Programu památkové péče v Olomouckém kraji" v dotačním titulu "Obnova nemovitostí, které nejsou kulturní památkou, nacházející se na území památkových rezervací a památkových zón", materiál je součástí programu jednání Rady Olomouckého kraje dne 19.4.2021 (bod 6.4.) a Zastupitelstva Olomouckého kraje dne 26.4.2021 (bod 17.)</t>
  </si>
  <si>
    <t xml:space="preserve"> -Rozpočtová změna 182/21</t>
  </si>
  <si>
    <t>důvod: odbor sportu, kultury a památkové péče požádal ekonomický odbor dne 6.4.2021 o provedení rozpočtové změny. Důvodem navrhované změny je přesun finančních prostředků v rámci odboru sportu, kultury a památkové péče v celkové výši 11 900 000,- Kč. Finanční prostředky budou použity na poskytnutí dotací z "Programu podpory kultury v Olomouckém kraji v roce 2021", materiál je součástí programu jednání Rady Olomouckého kraje dne 19.4.2021 (bod 6.1.) a Zastupitelstva Olomouckého kraje dne 26.4.2021.</t>
  </si>
  <si>
    <t xml:space="preserve"> -Rozpočtová změna 183/21</t>
  </si>
  <si>
    <t>důvod: odbor sportu, kultury a památkové péče požádal ekonomický odbor dne 26.3.2021 o provedení rozpočtové změny. Důvodem navrhované změny je přesun finančních prostředků v rámci odboru sportu, kultury a památkové péče v celkové výši 575 000,- Kč. Finanční prostředky budou použity na poskytnutí dotací z "Programu na podporu handicapovaných sportovců v Olomouckém kraji v roce 2021", materiál je součástí programu jednání Rady Olomouckého kraje dne 19.4.2021 (bod 5.1.)</t>
  </si>
  <si>
    <t xml:space="preserve"> -Rozpočtová změna 184/21</t>
  </si>
  <si>
    <t>důvod: odbor sportu, kultury a památkové péče požádal ekonomický odbor dne 25.3.2021 o provedení rozpočtové změny. Důvodem navrhované změny je přesun finančních prostředků v rámci odboru sportu, kultury a památkové péče v celkové výši 12 500 000,- Kč. Finanční prostředky budou použity na poskytnutí dotací z "Programu na podporu stálých profesionálních souborů v Olomouckém kraji v roce 2021", materiál je součástí programu jednání Rady Olomouckého kraje dne 19.4.2021 (bod 6.2.) a Zastupitelstva Olomouckého kraje dne 26.4.2021.</t>
  </si>
  <si>
    <t xml:space="preserve"> -Rozpočtová změna 185/21</t>
  </si>
  <si>
    <t>druh rozpočtové změny: vnitřní rozpočtová změna - přesun mezi jednotlivými položkami, paragrafy v rámci odboru podpory řízení příspěvkových organizací</t>
  </si>
  <si>
    <t>důvod: odbor podpory řízení příspěvkových organizací požádal ekonomický odbor dne 29.3.2021 o provedení rozpočtové změny. Důvodem navrhované změny je přesun finančních prostředků v rámci odboru podpory řízení příspěvkových organizací ve výši             8 743 015,33 Kč. Finanční prostředky budou použity na poskytnutí příspěvku na úhradu protarifovací ztráty v drážní dopravě pro příspěvkovou organizaci v oblasti dopravy Koordinátor Integrovaného dopravního systému Olomouckého kraje, finanční prostředky budou poskytnuty z rezervy na dopravní obslužnost, materiál je součástí programu jednání Rady Olomouckého kraje dne 19.4.2021 (bod 3.3.).</t>
  </si>
  <si>
    <t xml:space="preserve"> -Rozpočtová změna 186/21</t>
  </si>
  <si>
    <t>důvod: odbor podpory řízení příspěvkových organizací požádal ekonomický odbor dne 8.4.2021 o provedení rozpočtové změny. Důvodem navrhované změny je přesun finančních prostředků v rámci odboru podpory řízení příspěvkových organizací v celkové výši 3 156 850,63 Kč. Finanční prostředky budou použity na poskytnutí příspěvku na uhrazení kompenzace Moravskoslezskému kraji, na vyúčtování s Jihomoravským krajem za zvýšené náklady na objízdné trasy a na vyúčtování za vjezdy na autobusová nádraží v Přerově pro příspěvkovou organizaci v oblasti dopravy Koordinátor Integrovaného dopravního systému Olomouckého kraje, finanční prostředky budou poskytnuty z rezervy na dopravní obslužnost, materiál je součástí programu jednání Rady Olomouckého kraje dne 19.4.2021 (bod 3.3.).</t>
  </si>
  <si>
    <t xml:space="preserve"> -Rozpočtová změna 187/21</t>
  </si>
  <si>
    <t>důvod: odbor podpory řízení příspěvkových organizací požádal ekonomický odbor dne 6.4.2021 o provedení rozpočtové změny. Důvodem navrhované změny je přesun finančních prostředků v rámci odboru podpory řízení příspěvkových organizací ve výši         200 000,- Kč. Finanční prostředky budou použity na poskytnutí příspěvku na provoz - účelově určeného příspěvku na projekt "Preventivní archeologie" pro příspěvkovou organizaci Archeologické centrum Olomouc, materiál je součástí programu jednání Rady Olomouckého kraje dne 19.4.2021 (bod 3.3.).</t>
  </si>
  <si>
    <t xml:space="preserve"> -Rozpočtová změna 188/21</t>
  </si>
  <si>
    <t>důvod: odbor podpory řízení příspěvkových organizací požádal ekonomický odbor dne 12.4.2021 o provedení rozpočtové změny. Důvodem navrhované změny je přesun finančních prostředků v rámci odboru podpory řízení příspěvkových organizací ve výši        21 000,- Kč. Finanční prostředky budou použity na poskytnutí příspěvku na provoz - účelově určeného příspěvku na "Nákup OOP včetně dezinfekce" pro příspěvkovou organizaci Základní škola a Mateřská škola při Priessnitzových léčebných lázních a. s., Jeseník,  materiál je součástí programu jednání Rady Olomouckého kraje dne 19.4.2021 (bod 3.3.).</t>
  </si>
  <si>
    <t xml:space="preserve"> -Rozpočtová změna 189/21</t>
  </si>
  <si>
    <t>důvod: odbor podpory řízení příspěvkových organizací požádal ekonomický odbor dne 7.4.2021 o provedení rozpočtové změny. Důvodem navrhované změny je přesun finančních prostředků v rámci odboru podpory řízení příspěvkových organizací ve výši          200 000,- Kč. Finanční prostředky budou použity na poskytnutí investičního příspěvku na akci "Průmyslová pračka" pro příspěvkovou organizaci Olomouckého kraje Domov Hrubá Voda, materiál je součástí programu jednání Rady Olomouckého kraje dne 19.4.2021 (bod 3.3.).</t>
  </si>
  <si>
    <t>důvod: odbor investic požádal ekonomický odbor dne 31.3.2021 o provedení rozpočtové změny. Důvodem navrhované změny je zapojení finančních prostředků do rozpočtu Olomouckého kraje ve výši 73 600,- Kč. Finanční prostředky budou poukázány na účet Olomouckého kraje jako dar od města Šternberk na úhradu části nákladů na realizaci investiční akce v oblasti dopravy "Šternberk - průtah".</t>
  </si>
  <si>
    <t>důvod: odbor sportu, kultury a památkové péče požádal ekonomický odbor dne 8.4.2021 o provedení rozpočtové změny. Důvodem navrhované změny je převedení finančních prostředků z odboru ekonomického na odbor sportu, kultury a památkové péče v celkové výši 10 000 000,- Kč. Finanční prostředky budou použity na podporu sportovních oddílů a budou čerpány z rezervy rady.</t>
  </si>
  <si>
    <t>důvod: odbor kancelář hejtmana požádal ekonomický odbor dne 12.4.2021 o provedení rozpočtové změny. Důvodem navrhované změny je přesun finančních prostředků v rámci odboru kancelář hejtmana v celkové výši 500 000,- Kč. Finanční prostředky budou použity na navýšení členských příspěvků pro Jeseníky - sdružení cestovního ruchu a Střední Morava - sdružení cestovního ruchu.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</si>
</sst>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
    <numFmt numFmtId="166" formatCode="00000000"/>
    <numFmt numFmtId="167" formatCode="00000000000"/>
  </numFmts>
  <fonts count="32"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4"/>
      <name val="Arial CE"/>
      <charset val="238"/>
    </font>
    <font>
      <sz val="12"/>
      <name val="Arial"/>
      <family val="2"/>
      <charset val="238"/>
    </font>
    <font>
      <sz val="11"/>
      <name val="Arial"/>
      <family val="2"/>
      <charset val="238"/>
    </font>
    <font>
      <b/>
      <sz val="11"/>
      <name val="Arial CE"/>
      <charset val="238"/>
    </font>
    <font>
      <b/>
      <i/>
      <sz val="10"/>
      <name val="Arial"/>
      <family val="2"/>
      <charset val="238"/>
    </font>
    <font>
      <sz val="12"/>
      <name val="Arial CE"/>
      <charset val="238"/>
    </font>
    <font>
      <sz val="10"/>
      <name val="Arial CE"/>
      <charset val="238"/>
    </font>
    <font>
      <sz val="10"/>
      <name val="Arial"/>
      <family val="2"/>
      <charset val="238"/>
    </font>
    <font>
      <i/>
      <sz val="10"/>
      <name val="Arial CE"/>
      <charset val="238"/>
    </font>
    <font>
      <i/>
      <sz val="10"/>
      <name val="Arial"/>
      <family val="2"/>
      <charset val="238"/>
    </font>
    <font>
      <i/>
      <sz val="10"/>
      <name val="Arial CE"/>
      <family val="2"/>
      <charset val="238"/>
    </font>
    <font>
      <b/>
      <i/>
      <sz val="10"/>
      <name val="Arial CE"/>
      <charset val="238"/>
    </font>
    <font>
      <b/>
      <i/>
      <sz val="11"/>
      <name val="Arial"/>
      <family val="2"/>
      <charset val="238"/>
    </font>
    <font>
      <sz val="9"/>
      <name val="Arial CE"/>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25" fillId="0" borderId="0"/>
  </cellStyleXfs>
  <cellXfs count="120">
    <xf numFmtId="0" fontId="0" fillId="0" borderId="0" xfId="0"/>
    <xf numFmtId="0" fontId="18" fillId="0" borderId="0" xfId="0" applyFont="1" applyFill="1"/>
    <xf numFmtId="0" fontId="20" fillId="0" borderId="0" xfId="0" applyFont="1" applyFill="1" applyAlignment="1">
      <alignment horizontal="justify" vertical="top" wrapText="1"/>
    </xf>
    <xf numFmtId="0" fontId="21" fillId="0" borderId="0" xfId="0" applyFont="1" applyFill="1"/>
    <xf numFmtId="0" fontId="22" fillId="0" borderId="0" xfId="0" applyFont="1" applyFill="1" applyBorder="1" applyAlignment="1"/>
    <xf numFmtId="0" fontId="23" fillId="0" borderId="0" xfId="0" applyFont="1" applyFill="1"/>
    <xf numFmtId="0" fontId="24" fillId="0" borderId="0" xfId="0" applyFont="1" applyFill="1" applyAlignment="1">
      <alignment horizontal="left"/>
    </xf>
    <xf numFmtId="0" fontId="25" fillId="0" borderId="0" xfId="0" applyFont="1" applyFill="1"/>
    <xf numFmtId="0" fontId="26" fillId="0" borderId="0" xfId="0" applyFont="1" applyFill="1" applyAlignment="1">
      <alignment horizontal="right"/>
    </xf>
    <xf numFmtId="0" fontId="27" fillId="0" borderId="10" xfId="0" applyFont="1" applyFill="1" applyBorder="1" applyAlignment="1">
      <alignment horizontal="center"/>
    </xf>
    <xf numFmtId="0" fontId="28" fillId="0" borderId="11" xfId="0" applyFont="1" applyFill="1" applyBorder="1" applyAlignment="1">
      <alignment horizontal="center"/>
    </xf>
    <xf numFmtId="0" fontId="27" fillId="0" borderId="10" xfId="0" applyFont="1" applyBorder="1" applyAlignment="1">
      <alignment horizontal="center"/>
    </xf>
    <xf numFmtId="164" fontId="25" fillId="0" borderId="10" xfId="0" applyNumberFormat="1" applyFont="1" applyFill="1" applyBorder="1" applyAlignment="1">
      <alignment horizontal="center"/>
    </xf>
    <xf numFmtId="0" fontId="25" fillId="0" borderId="12" xfId="0" applyFont="1" applyFill="1" applyBorder="1" applyAlignment="1">
      <alignment horizontal="center"/>
    </xf>
    <xf numFmtId="0" fontId="27" fillId="0" borderId="11" xfId="0" applyFont="1" applyFill="1" applyBorder="1"/>
    <xf numFmtId="4" fontId="27" fillId="0" borderId="12" xfId="0" applyNumberFormat="1" applyFont="1" applyFill="1" applyBorder="1" applyAlignment="1">
      <alignment horizontal="right" wrapText="1"/>
    </xf>
    <xf numFmtId="165" fontId="25" fillId="0" borderId="10" xfId="0" applyNumberFormat="1" applyFont="1" applyFill="1" applyBorder="1" applyAlignment="1">
      <alignment horizontal="center"/>
    </xf>
    <xf numFmtId="0" fontId="29" fillId="0" borderId="10" xfId="0" applyFont="1" applyFill="1" applyBorder="1"/>
    <xf numFmtId="0" fontId="22" fillId="0" borderId="13" xfId="0" applyFont="1" applyFill="1" applyBorder="1" applyAlignment="1"/>
    <xf numFmtId="4" fontId="22" fillId="0" borderId="10" xfId="0" applyNumberFormat="1" applyFont="1" applyFill="1" applyBorder="1" applyAlignment="1"/>
    <xf numFmtId="0" fontId="0" fillId="0" borderId="0" xfId="0" applyFill="1"/>
    <xf numFmtId="0" fontId="21" fillId="0" borderId="0" xfId="0" applyFont="1"/>
    <xf numFmtId="0" fontId="22" fillId="0" borderId="0" xfId="0" applyFont="1" applyBorder="1" applyAlignment="1"/>
    <xf numFmtId="0" fontId="25" fillId="0" borderId="0" xfId="0" applyFont="1"/>
    <xf numFmtId="0" fontId="30" fillId="0" borderId="0" xfId="0" applyFont="1"/>
    <xf numFmtId="5" fontId="22" fillId="0" borderId="0" xfId="0" applyNumberFormat="1" applyFont="1" applyAlignment="1">
      <alignment horizontal="right"/>
    </xf>
    <xf numFmtId="0" fontId="24" fillId="0" borderId="0" xfId="0" applyFont="1" applyAlignment="1">
      <alignment horizontal="left"/>
    </xf>
    <xf numFmtId="0" fontId="0" fillId="0" borderId="0" xfId="0" applyFont="1" applyFill="1"/>
    <xf numFmtId="166" fontId="0" fillId="0" borderId="10" xfId="0" applyNumberFormat="1" applyFont="1" applyFill="1" applyBorder="1" applyAlignment="1">
      <alignment horizontal="center"/>
    </xf>
    <xf numFmtId="0" fontId="0" fillId="0" borderId="12" xfId="0" applyFont="1" applyFill="1" applyBorder="1" applyAlignment="1">
      <alignment horizontal="center"/>
    </xf>
    <xf numFmtId="165" fontId="0" fillId="0" borderId="10" xfId="0" applyNumberFormat="1" applyFont="1" applyFill="1" applyBorder="1" applyAlignment="1">
      <alignment horizontal="center"/>
    </xf>
    <xf numFmtId="0" fontId="27" fillId="0" borderId="10" xfId="0" applyFont="1" applyBorder="1" applyAlignment="1"/>
    <xf numFmtId="0" fontId="19" fillId="0" borderId="0" xfId="0" applyFont="1" applyFill="1" applyAlignment="1">
      <alignment horizontal="justify" vertical="top" wrapText="1"/>
    </xf>
    <xf numFmtId="0" fontId="23" fillId="0" borderId="0" xfId="0" applyFont="1"/>
    <xf numFmtId="0" fontId="26" fillId="0" borderId="0" xfId="0" applyFont="1" applyAlignment="1">
      <alignment horizontal="right"/>
    </xf>
    <xf numFmtId="0" fontId="28" fillId="0" borderId="11" xfId="0" applyFont="1" applyBorder="1" applyAlignment="1">
      <alignment horizontal="center"/>
    </xf>
    <xf numFmtId="0" fontId="27" fillId="0" borderId="10" xfId="0" applyFont="1" applyBorder="1" applyAlignment="1">
      <alignment horizontal="center" wrapText="1"/>
    </xf>
    <xf numFmtId="164" fontId="25" fillId="0" borderId="10" xfId="0" applyNumberFormat="1" applyFont="1" applyBorder="1" applyAlignment="1">
      <alignment horizontal="center"/>
    </xf>
    <xf numFmtId="165" fontId="25" fillId="0" borderId="10" xfId="0" applyNumberFormat="1" applyFont="1" applyBorder="1" applyAlignment="1">
      <alignment horizontal="center"/>
    </xf>
    <xf numFmtId="0" fontId="29" fillId="0" borderId="10" xfId="0" applyFont="1" applyBorder="1"/>
    <xf numFmtId="0" fontId="22" fillId="0" borderId="13" xfId="0" applyFont="1" applyBorder="1" applyAlignment="1"/>
    <xf numFmtId="4" fontId="22" fillId="0" borderId="10" xfId="0" applyNumberFormat="1" applyFont="1" applyBorder="1" applyAlignment="1"/>
    <xf numFmtId="0" fontId="31" fillId="0" borderId="0" xfId="0" applyFont="1" applyFill="1"/>
    <xf numFmtId="0" fontId="27" fillId="0" borderId="0" xfId="0" applyFont="1" applyFill="1" applyAlignment="1">
      <alignment horizontal="right"/>
    </xf>
    <xf numFmtId="0" fontId="28" fillId="0" borderId="13" xfId="0" applyFont="1" applyBorder="1" applyAlignment="1">
      <alignment horizontal="center"/>
    </xf>
    <xf numFmtId="0" fontId="25" fillId="0" borderId="10" xfId="0" applyFont="1" applyFill="1" applyBorder="1" applyAlignment="1">
      <alignment horizontal="center"/>
    </xf>
    <xf numFmtId="0" fontId="28" fillId="0" borderId="10" xfId="0" applyFont="1" applyFill="1" applyBorder="1" applyAlignment="1">
      <alignment horizontal="left"/>
    </xf>
    <xf numFmtId="0" fontId="22" fillId="0" borderId="14" xfId="0" applyFont="1" applyFill="1" applyBorder="1"/>
    <xf numFmtId="4" fontId="22" fillId="0" borderId="10" xfId="0" applyNumberFormat="1" applyFont="1" applyFill="1" applyBorder="1"/>
    <xf numFmtId="0" fontId="19" fillId="0" borderId="0" xfId="0" applyFont="1" applyAlignment="1">
      <alignment horizontal="justify" vertical="top" wrapText="1"/>
    </xf>
    <xf numFmtId="0" fontId="27" fillId="0" borderId="0" xfId="0" applyFont="1" applyBorder="1" applyAlignment="1">
      <alignment horizontal="center"/>
    </xf>
    <xf numFmtId="0" fontId="27" fillId="0" borderId="11" xfId="0" applyFont="1" applyFill="1" applyBorder="1" applyAlignment="1">
      <alignment horizontal="center"/>
    </xf>
    <xf numFmtId="164" fontId="25" fillId="0" borderId="0" xfId="0" applyNumberFormat="1" applyFont="1" applyBorder="1" applyAlignment="1">
      <alignment horizontal="center"/>
    </xf>
    <xf numFmtId="167" fontId="25" fillId="0" borderId="0" xfId="0" applyNumberFormat="1" applyFont="1" applyFill="1" applyBorder="1" applyAlignment="1">
      <alignment horizontal="center"/>
    </xf>
    <xf numFmtId="1" fontId="25" fillId="0" borderId="10" xfId="0" applyNumberFormat="1" applyFont="1" applyBorder="1" applyAlignment="1">
      <alignment horizontal="center"/>
    </xf>
    <xf numFmtId="4" fontId="27" fillId="0" borderId="10" xfId="0" applyNumberFormat="1" applyFont="1" applyBorder="1" applyAlignment="1"/>
    <xf numFmtId="2" fontId="25" fillId="0" borderId="0" xfId="0" applyNumberFormat="1" applyFont="1" applyBorder="1" applyAlignment="1">
      <alignment horizontal="center"/>
    </xf>
    <xf numFmtId="0" fontId="25" fillId="0" borderId="0" xfId="0" applyNumberFormat="1" applyFont="1" applyBorder="1" applyAlignment="1">
      <alignment horizontal="center"/>
    </xf>
    <xf numFmtId="166" fontId="25" fillId="0" borderId="10" xfId="0" applyNumberFormat="1" applyFont="1" applyBorder="1" applyAlignment="1">
      <alignment horizontal="center"/>
    </xf>
    <xf numFmtId="0" fontId="25" fillId="0" borderId="12" xfId="0" applyFont="1" applyBorder="1" applyAlignment="1">
      <alignment horizontal="center"/>
    </xf>
    <xf numFmtId="0" fontId="28" fillId="0" borderId="10" xfId="0" applyFont="1" applyBorder="1" applyAlignment="1">
      <alignment horizontal="left"/>
    </xf>
    <xf numFmtId="4" fontId="27" fillId="0" borderId="10" xfId="0" applyNumberFormat="1" applyFont="1" applyFill="1" applyBorder="1" applyAlignment="1">
      <alignment horizontal="right" wrapText="1"/>
    </xf>
    <xf numFmtId="0" fontId="20" fillId="0" borderId="0" xfId="0" applyFont="1" applyAlignment="1">
      <alignment horizontal="justify" vertical="top" wrapText="1"/>
    </xf>
    <xf numFmtId="0" fontId="0" fillId="0" borderId="0" xfId="0" applyNumberFormat="1" applyFont="1" applyFill="1" applyBorder="1" applyAlignment="1" applyProtection="1"/>
    <xf numFmtId="0" fontId="27" fillId="0" borderId="0" xfId="0" applyFont="1" applyFill="1" applyBorder="1" applyAlignment="1">
      <alignment horizontal="center"/>
    </xf>
    <xf numFmtId="0" fontId="25" fillId="0" borderId="0" xfId="0" applyFont="1" applyFill="1" applyBorder="1" applyAlignment="1">
      <alignment horizontal="center"/>
    </xf>
    <xf numFmtId="0" fontId="25" fillId="0" borderId="10" xfId="0" applyFont="1" applyBorder="1" applyAlignment="1">
      <alignment horizontal="center"/>
    </xf>
    <xf numFmtId="0" fontId="25" fillId="0" borderId="0" xfId="42"/>
    <xf numFmtId="164" fontId="0" fillId="0" borderId="0" xfId="0" applyNumberFormat="1" applyBorder="1" applyAlignment="1">
      <alignment horizontal="center"/>
    </xf>
    <xf numFmtId="0" fontId="0" fillId="0" borderId="0" xfId="0" applyBorder="1"/>
    <xf numFmtId="0" fontId="19" fillId="0" borderId="0" xfId="0" applyFont="1" applyAlignment="1"/>
    <xf numFmtId="166" fontId="25" fillId="0" borderId="0" xfId="0" applyNumberFormat="1" applyFont="1" applyBorder="1" applyAlignment="1">
      <alignment horizontal="center"/>
    </xf>
    <xf numFmtId="4" fontId="27" fillId="0" borderId="10" xfId="0" applyNumberFormat="1" applyFont="1" applyBorder="1" applyAlignment="1">
      <alignment wrapText="1"/>
    </xf>
    <xf numFmtId="3" fontId="25" fillId="0" borderId="0" xfId="0" applyNumberFormat="1" applyFont="1" applyBorder="1" applyAlignment="1">
      <alignment horizontal="center"/>
    </xf>
    <xf numFmtId="164" fontId="25" fillId="0" borderId="0" xfId="0" applyNumberFormat="1" applyFont="1" applyFill="1" applyBorder="1" applyAlignment="1">
      <alignment horizontal="center"/>
    </xf>
    <xf numFmtId="1" fontId="25" fillId="0" borderId="10" xfId="0" applyNumberFormat="1" applyFont="1" applyFill="1" applyBorder="1" applyAlignment="1">
      <alignment horizontal="center"/>
    </xf>
    <xf numFmtId="165" fontId="25" fillId="0" borderId="0" xfId="0" applyNumberFormat="1" applyFont="1" applyFill="1" applyBorder="1" applyAlignment="1">
      <alignment horizontal="center"/>
    </xf>
    <xf numFmtId="0" fontId="0" fillId="0" borderId="0" xfId="0" applyFont="1"/>
    <xf numFmtId="0" fontId="27" fillId="0" borderId="11" xfId="0" applyFont="1" applyBorder="1" applyAlignment="1">
      <alignment horizontal="center"/>
    </xf>
    <xf numFmtId="165" fontId="0" fillId="0" borderId="10" xfId="0" applyNumberFormat="1" applyFont="1" applyBorder="1" applyAlignment="1">
      <alignment horizontal="center"/>
    </xf>
    <xf numFmtId="0" fontId="22" fillId="0" borderId="14" xfId="0" applyFont="1" applyBorder="1"/>
    <xf numFmtId="4" fontId="22" fillId="0" borderId="10" xfId="0" applyNumberFormat="1" applyFont="1" applyBorder="1"/>
    <xf numFmtId="0" fontId="25" fillId="0" borderId="0" xfId="43" applyNumberFormat="1" applyFont="1" applyFill="1" applyBorder="1" applyAlignment="1" applyProtection="1"/>
    <xf numFmtId="3" fontId="0" fillId="0" borderId="0" xfId="0" applyNumberFormat="1" applyFont="1" applyBorder="1" applyAlignment="1">
      <alignment horizontal="center"/>
    </xf>
    <xf numFmtId="1" fontId="0" fillId="0" borderId="10" xfId="0" applyNumberFormat="1" applyFont="1" applyFill="1" applyBorder="1" applyAlignment="1">
      <alignment horizontal="center"/>
    </xf>
    <xf numFmtId="0" fontId="28" fillId="0" borderId="15" xfId="0" applyFont="1" applyFill="1" applyBorder="1" applyAlignment="1">
      <alignment horizontal="left"/>
    </xf>
    <xf numFmtId="4" fontId="27" fillId="0" borderId="10" xfId="0" applyNumberFormat="1" applyFont="1" applyFill="1" applyBorder="1" applyAlignment="1"/>
    <xf numFmtId="165" fontId="0" fillId="0" borderId="0" xfId="0" applyNumberFormat="1" applyFont="1" applyBorder="1" applyAlignment="1">
      <alignment horizontal="center"/>
    </xf>
    <xf numFmtId="0" fontId="22" fillId="0" borderId="0" xfId="0" applyFont="1" applyBorder="1" applyAlignment="1">
      <alignment horizontal="center"/>
    </xf>
    <xf numFmtId="0" fontId="25" fillId="0" borderId="0" xfId="0" applyFont="1" applyAlignment="1">
      <alignment horizontal="center"/>
    </xf>
    <xf numFmtId="0" fontId="31" fillId="0" borderId="0" xfId="0" applyFont="1" applyAlignment="1">
      <alignment horizontal="center"/>
    </xf>
    <xf numFmtId="0" fontId="27" fillId="0" borderId="0" xfId="0" applyFont="1" applyAlignment="1">
      <alignment horizontal="right"/>
    </xf>
    <xf numFmtId="4" fontId="27" fillId="0" borderId="10" xfId="0" applyNumberFormat="1" applyFont="1" applyFill="1" applyBorder="1"/>
    <xf numFmtId="165" fontId="25" fillId="0" borderId="0" xfId="0" applyNumberFormat="1" applyFont="1" applyBorder="1" applyAlignment="1">
      <alignment horizontal="center"/>
    </xf>
    <xf numFmtId="4" fontId="27" fillId="0" borderId="10" xfId="0" applyNumberFormat="1" applyFont="1" applyFill="1" applyBorder="1" applyAlignment="1">
      <alignment wrapText="1"/>
    </xf>
    <xf numFmtId="0" fontId="27" fillId="0" borderId="10" xfId="0" applyFont="1" applyFill="1" applyBorder="1" applyAlignment="1"/>
    <xf numFmtId="0" fontId="25" fillId="0" borderId="0" xfId="0" applyFont="1" applyBorder="1"/>
    <xf numFmtId="0" fontId="31" fillId="0" borderId="0" xfId="0" applyFont="1" applyBorder="1"/>
    <xf numFmtId="0" fontId="21" fillId="0" borderId="0" xfId="0" applyFont="1" applyBorder="1"/>
    <xf numFmtId="0" fontId="31" fillId="0" borderId="0" xfId="0" applyFont="1" applyFill="1" applyBorder="1"/>
    <xf numFmtId="0" fontId="19" fillId="0" borderId="0" xfId="0" applyFont="1" applyAlignment="1">
      <alignment vertical="center"/>
    </xf>
    <xf numFmtId="0" fontId="18" fillId="0" borderId="0" xfId="0" applyFont="1"/>
    <xf numFmtId="164" fontId="0" fillId="0" borderId="10" xfId="0" applyNumberFormat="1" applyBorder="1" applyAlignment="1">
      <alignment horizontal="center"/>
    </xf>
    <xf numFmtId="0" fontId="29" fillId="0" borderId="0" xfId="0" applyFont="1" applyBorder="1"/>
    <xf numFmtId="2" fontId="22" fillId="0" borderId="0" xfId="0" applyNumberFormat="1" applyFont="1" applyBorder="1" applyAlignment="1"/>
    <xf numFmtId="0" fontId="28" fillId="0" borderId="11" xfId="0" applyFont="1" applyFill="1" applyBorder="1" applyAlignment="1">
      <alignment horizontal="left"/>
    </xf>
    <xf numFmtId="0" fontId="28" fillId="0" borderId="16" xfId="0" applyFont="1" applyBorder="1" applyAlignment="1">
      <alignment horizontal="left"/>
    </xf>
    <xf numFmtId="4" fontId="27" fillId="0" borderId="12" xfId="0" applyNumberFormat="1" applyFont="1" applyBorder="1" applyAlignment="1">
      <alignment horizontal="right" wrapText="1"/>
    </xf>
    <xf numFmtId="165" fontId="0" fillId="0" borderId="0" xfId="0" applyNumberFormat="1" applyBorder="1" applyAlignment="1">
      <alignment horizontal="center"/>
    </xf>
    <xf numFmtId="3" fontId="25" fillId="0" borderId="10" xfId="0" applyNumberFormat="1" applyFont="1" applyBorder="1" applyAlignment="1">
      <alignment horizontal="center"/>
    </xf>
    <xf numFmtId="164" fontId="0" fillId="0" borderId="10" xfId="0" applyNumberFormat="1" applyFont="1" applyFill="1" applyBorder="1" applyAlignment="1">
      <alignment horizontal="center"/>
    </xf>
    <xf numFmtId="0" fontId="28" fillId="0" borderId="13" xfId="0" applyFont="1" applyBorder="1" applyAlignment="1">
      <alignment horizontal="left"/>
    </xf>
    <xf numFmtId="0" fontId="22" fillId="0" borderId="10" xfId="0" applyFont="1" applyBorder="1"/>
    <xf numFmtId="0" fontId="27" fillId="0" borderId="0" xfId="0" applyFont="1" applyBorder="1" applyAlignment="1"/>
    <xf numFmtId="49" fontId="19" fillId="0" borderId="0" xfId="0" applyNumberFormat="1" applyFont="1" applyAlignment="1">
      <alignment horizontal="justify" wrapText="1"/>
    </xf>
    <xf numFmtId="0" fontId="19" fillId="0" borderId="0" xfId="0" applyFont="1" applyFill="1" applyAlignment="1">
      <alignment horizontal="justify" vertical="top" wrapText="1"/>
    </xf>
    <xf numFmtId="0" fontId="19" fillId="0" borderId="0" xfId="0" applyFont="1" applyAlignment="1">
      <alignment horizontal="justify" vertical="top" wrapText="1"/>
    </xf>
    <xf numFmtId="49" fontId="19" fillId="0" borderId="0" xfId="0" applyNumberFormat="1" applyFont="1" applyAlignment="1">
      <alignment horizontal="justify" vertical="center" wrapText="1"/>
    </xf>
    <xf numFmtId="49" fontId="19" fillId="0" borderId="0" xfId="0" applyNumberFormat="1" applyFont="1" applyFill="1" applyAlignment="1">
      <alignment horizontal="justify" vertical="center" wrapText="1"/>
    </xf>
    <xf numFmtId="0" fontId="19" fillId="33" borderId="0" xfId="0" applyFont="1" applyFill="1" applyAlignment="1" applyProtection="1">
      <alignment horizontal="justify" vertical="top" wrapText="1"/>
      <protection locked="0"/>
    </xf>
  </cellXfs>
  <cellStyles count="44">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Normální 2" xfId="42"/>
    <cellStyle name="Normální 2 2" xfId="43"/>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21</xdr:row>
      <xdr:rowOff>0</xdr:rowOff>
    </xdr:from>
    <xdr:to>
      <xdr:col>4</xdr:col>
      <xdr:colOff>85725</xdr:colOff>
      <xdr:row>22</xdr:row>
      <xdr:rowOff>19050</xdr:rowOff>
    </xdr:to>
    <xdr:sp macro="" textlink="">
      <xdr:nvSpPr>
        <xdr:cNvPr id="2" name="Text Box 5427"/>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 name="Text Box 5428"/>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4" name="Text Box 5429"/>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5" name="Text Box 5430"/>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6" name="Text Box 5431"/>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7" name="Text Box 5432"/>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8" name="Text Box 5433"/>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9" name="Text Box 5434"/>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0" name="Text Box 5435"/>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1" name="Text Box 5436"/>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2" name="Text Box 5437"/>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3" name="Text Box 5438"/>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4" name="Text Box 5439"/>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5" name="Text Box 5440"/>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6" name="Text Box 5441"/>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7" name="Text Box 5442"/>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8" name="Text Box 5443"/>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19" name="Text Box 5444"/>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0" name="Text Box 5445"/>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1" name="Text Box 5446"/>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2" name="Text Box 5447"/>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3" name="Text Box 5448"/>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4" name="Text Box 5449"/>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5" name="Text Box 5450"/>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6" name="Text Box 5451"/>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7" name="Text Box 5452"/>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8" name="Text Box 5453"/>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29" name="Text Box 5454"/>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0" name="Text Box 5455"/>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1" name="Text Box 5456"/>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2" name="Text Box 5457"/>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3" name="Text Box 5458"/>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4" name="Text Box 5459"/>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5" name="Text Box 5460"/>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6" name="Text Box 5461"/>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7" name="Text Box 5462"/>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8" name="Text Box 5463"/>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39" name="Text Box 5464"/>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40" name="Text Box 5465"/>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41" name="Text Box 5466"/>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42" name="Text Box 5467"/>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85725</xdr:colOff>
      <xdr:row>22</xdr:row>
      <xdr:rowOff>19050</xdr:rowOff>
    </xdr:to>
    <xdr:sp macro="" textlink="">
      <xdr:nvSpPr>
        <xdr:cNvPr id="43" name="Text Box 5468"/>
        <xdr:cNvSpPr txBox="1">
          <a:spLocks noChangeArrowheads="1"/>
        </xdr:cNvSpPr>
      </xdr:nvSpPr>
      <xdr:spPr bwMode="auto">
        <a:xfrm>
          <a:off x="4686300" y="40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634</xdr:row>
      <xdr:rowOff>0</xdr:rowOff>
    </xdr:from>
    <xdr:ext cx="85725" cy="205409"/>
    <xdr:sp macro="" textlink="">
      <xdr:nvSpPr>
        <xdr:cNvPr id="44" name="Text Box 25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 name="Text Box 25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 name="Text Box 25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 name="Text Box 25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 name="Text Box 25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 name="Text Box 25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 name="Text Box 25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 name="Text Box 25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 name="Text Box 25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 name="Text Box 25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 name="Text Box 25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 name="Text Box 25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 name="Text Box 25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 name="Text Box 25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 name="Text Box 26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 name="Text Box 26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 name="Text Box 26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 name="Text Box 26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 name="Text Box 26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 name="Text Box 26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 name="Text Box 26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 name="Text Box 26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 name="Text Box 26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 name="Text Box 26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 name="Text Box 26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 name="Text Box 26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 name="Text Box 26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 name="Text Box 26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 name="Text Box 26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 name="Text Box 26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 name="Text Box 26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 name="Text Box 26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 name="Text Box 26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 name="Text Box 26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 name="Text Box 26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 name="Text Box 26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 name="Text Box 26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 name="Text Box 26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 name="Text Box 26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 name="Text Box 26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 name="Text Box 26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 name="Text Box 26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 name="Text Box 26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 name="Text Box 26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 name="Text Box 26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 name="Text Box 26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 name="Text Box 26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 name="Text Box 26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 name="Text Box 26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 name="Text Box 26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 name="Text Box 26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 name="Text Box 26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 name="Text Box 26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 name="Text Box 26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 name="Text Box 26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 name="Text Box 26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 name="Text Box 26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 name="Text Box 26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 name="Text Box 26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 name="Text Box 26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 name="Text Box 26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 name="Text Box 26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 name="Text Box 26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 name="Text Box 26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 name="Text Box 26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 name="Text Box 26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 name="Text Box 26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 name="Text Box 26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 name="Text Box 26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 name="Text Box 26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 name="Text Box 26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 name="Text Box 26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 name="Text Box 27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 name="Text Box 27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 name="Text Box 27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 name="Text Box 27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 name="Text Box 27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 name="Text Box 27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 name="Text Box 27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 name="Text Box 27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 name="Text Box 27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 name="Text Box 27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 name="Text Box 27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 name="Text Box 27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 name="Text Box 27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 name="Text Box 27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 name="Text Box 27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 name="Text Box 27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 name="Text Box 27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 name="Text Box 27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 name="Text Box 27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 name="Text Box 27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 name="Text Box 27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 name="Text Box 27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 name="Text Box 27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 name="Text Box 27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 name="Text Box 27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 name="Text Box 27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 name="Text Box 27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 name="Text Box 27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 name="Text Box 27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 name="Text Box 27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 name="Text Box 27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 name="Text Box 27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 name="Text Box 27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 name="Text Box 27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 name="Text Box 27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 name="Text Box 27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 name="Text Box 27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 name="Text Box 27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 name="Text Box 27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 name="Text Box 27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 name="Text Box 27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 name="Text Box 27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 name="Text Box 27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 name="Text Box 27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 name="Text Box 27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 name="Text Box 27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 name="Text Box 27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 name="Text Box 27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 name="Text Box 27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 name="Text Box 27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 name="Text Box 27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 name="Text Box 27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 name="Text Box 27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 name="Text Box 27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 name="Text Box 27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 name="Text Box 27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 name="Text Box 27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 name="Text Box 27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 name="Text Box 27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 name="Text Box 27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 name="Text Box 27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 name="Text Box 27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 name="Text Box 27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 name="Text Box 27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 name="Text Box 27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 name="Text Box 27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 name="Text Box 27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 name="Text Box 27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 name="Text Box 27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 name="Text Box 27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 name="Text Box 27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 name="Text Box 27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 name="Text Box 27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 name="Text Box 27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 name="Text Box 27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 name="Text Box 27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 name="Text Box 27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 name="Text Box 27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 name="Text Box 27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 name="Text Box 27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 name="Text Box 27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 name="Text Box 27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 name="Text Box 27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 name="Text Box 27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 name="Text Box 27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 name="Text Box 27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 name="Text Box 27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 name="Text Box 27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 name="Text Box 27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 name="Text Box 27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 name="Text Box 27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 name="Text Box 27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 name="Text Box 27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 name="Text Box 27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 name="Text Box 27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 name="Text Box 27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 name="Text Box 27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 name="Text Box 27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 name="Text Box 27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 name="Text Box 27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 name="Text Box 28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 name="Text Box 28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 name="Text Box 28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 name="Text Box 28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 name="Text Box 28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 name="Text Box 28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 name="Text Box 28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 name="Text Box 28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 name="Text Box 28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 name="Text Box 28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 name="Text Box 28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 name="Text Box 28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 name="Text Box 28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 name="Text Box 28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 name="Text Box 28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 name="Text Box 28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 name="Text Box 28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 name="Text Box 28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 name="Text Box 28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 name="Text Box 28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 name="Text Box 28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 name="Text Box 28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 name="Text Box 28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 name="Text Box 28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 name="Text Box 28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 name="Text Box 28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 name="Text Box 28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 name="Text Box 28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 name="Text Box 28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 name="Text Box 28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 name="Text Box 28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 name="Text Box 28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 name="Text Box 28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 name="Text Box 28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 name="Text Box 28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 name="Text Box 28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 name="Text Box 28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 name="Text Box 28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 name="Text Box 28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 name="Text Box 28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 name="Text Box 28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 name="Text Box 28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 name="Text Box 28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 name="Text Box 28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 name="Text Box 28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 name="Text Box 28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 name="Text Box 28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 name="Text Box 28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4" name="Text Box 28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5" name="Text Box 28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6" name="Text Box 28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7" name="Text Box 28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8" name="Text Box 28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9" name="Text Box 28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0" name="Text Box 28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1" name="Text Box 28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2" name="Text Box 28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3" name="Text Box 28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4" name="Text Box 28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5" name="Text Box 28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6" name="Text Box 28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7" name="Text Box 28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8" name="Text Box 28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79" name="Text Box 28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0" name="Text Box 28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1" name="Text Box 28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2" name="Text Box 28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3" name="Text Box 28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4" name="Text Box 28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5" name="Text Box 28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6" name="Text Box 28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7" name="Text Box 28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8" name="Text Box 28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89" name="Text Box 28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0" name="Text Box 28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1" name="Text Box 28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2" name="Text Box 28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3" name="Text Box 28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4" name="Text Box 28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5" name="Text Box 28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6" name="Text Box 28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7" name="Text Box 28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8" name="Text Box 28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99" name="Text Box 28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0" name="Text Box 28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1" name="Text Box 28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2" name="Text Box 28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3" name="Text Box 28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4" name="Text Box 28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5" name="Text Box 28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6" name="Text Box 28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7" name="Text Box 28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8" name="Text Box 28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09" name="Text Box 28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0" name="Text Box 28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1" name="Text Box 28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2" name="Text Box 28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3" name="Text Box 28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4" name="Text Box 28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5" name="Text Box 28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6" name="Text Box 29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7" name="Text Box 29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8" name="Text Box 29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19" name="Text Box 29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0" name="Text Box 29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1" name="Text Box 29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2" name="Text Box 29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3" name="Text Box 29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4" name="Text Box 29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5" name="Text Box 29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6" name="Text Box 29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7" name="Text Box 29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8" name="Text Box 29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29" name="Text Box 29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0" name="Text Box 29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1" name="Text Box 29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2" name="Text Box 29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3" name="Text Box 29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4" name="Text Box 29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5" name="Text Box 29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6" name="Text Box 29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7" name="Text Box 29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8" name="Text Box 29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39" name="Text Box 29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0" name="Text Box 29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1" name="Text Box 29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2" name="Text Box 29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3" name="Text Box 29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4" name="Text Box 29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5" name="Text Box 29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6" name="Text Box 29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7" name="Text Box 29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8" name="Text Box 29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49" name="Text Box 29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0" name="Text Box 29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1" name="Text Box 29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2" name="Text Box 29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3" name="Text Box 29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4" name="Text Box 29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5" name="Text Box 29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6" name="Text Box 29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7" name="Text Box 29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8" name="Text Box 29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59" name="Text Box 29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0" name="Text Box 29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1" name="Text Box 29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2" name="Text Box 29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3" name="Text Box 29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4" name="Text Box 29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5" name="Text Box 29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6" name="Text Box 29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7" name="Text Box 29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8" name="Text Box 29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69" name="Text Box 29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0" name="Text Box 29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1" name="Text Box 29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2" name="Text Box 29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3" name="Text Box 29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4" name="Text Box 29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5" name="Text Box 29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6" name="Text Box 29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7" name="Text Box 29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8" name="Text Box 29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79" name="Text Box 29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0" name="Text Box 29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1" name="Text Box 29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2" name="Text Box 29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3" name="Text Box 29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4" name="Text Box 29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5" name="Text Box 29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6" name="Text Box 29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7" name="Text Box 29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8" name="Text Box 29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89" name="Text Box 29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0" name="Text Box 29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1" name="Text Box 29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2" name="Text Box 29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3" name="Text Box 29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4" name="Text Box 29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5" name="Text Box 29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6" name="Text Box 29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7" name="Text Box 29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8" name="Text Box 29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399" name="Text Box 29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0" name="Text Box 29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1" name="Text Box 29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2" name="Text Box 29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3" name="Text Box 29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4" name="Text Box 29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5" name="Text Box 29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6" name="Text Box 29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7" name="Text Box 29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8" name="Text Box 29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09" name="Text Box 29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0" name="Text Box 29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1" name="Text Box 29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2" name="Text Box 29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3" name="Text Box 29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4" name="Text Box 29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5" name="Text Box 29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6" name="Text Box 30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7" name="Text Box 30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8" name="Text Box 30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19" name="Text Box 30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0" name="Text Box 30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1" name="Text Box 30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2" name="Text Box 30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3" name="Text Box 30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4" name="Text Box 30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5" name="Text Box 30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6" name="Text Box 30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7" name="Text Box 30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8" name="Text Box 30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29" name="Text Box 30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0" name="Text Box 30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1" name="Text Box 30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2" name="Text Box 30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3" name="Text Box 30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4" name="Text Box 30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5" name="Text Box 30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6" name="Text Box 30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7" name="Text Box 30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8" name="Text Box 30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39" name="Text Box 30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0" name="Text Box 30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1" name="Text Box 30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2" name="Text Box 30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3" name="Text Box 30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4" name="Text Box 30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5" name="Text Box 30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6" name="Text Box 30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7" name="Text Box 30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8" name="Text Box 30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49" name="Text Box 30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0" name="Text Box 30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1" name="Text Box 30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2" name="Text Box 30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3" name="Text Box 30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4" name="Text Box 30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5" name="Text Box 30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6" name="Text Box 30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7" name="Text Box 30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8" name="Text Box 30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59" name="Text Box 30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0" name="Text Box 30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1" name="Text Box 30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2" name="Text Box 30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3" name="Text Box 30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4" name="Text Box 30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5" name="Text Box 30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6" name="Text Box 30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7" name="Text Box 30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8" name="Text Box 30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69" name="Text Box 30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0" name="Text Box 30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1" name="Text Box 30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2" name="Text Box 30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3" name="Text Box 30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4" name="Text Box 30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5" name="Text Box 30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6" name="Text Box 30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7" name="Text Box 30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8" name="Text Box 30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79" name="Text Box 30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0" name="Text Box 30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1" name="Text Box 30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2" name="Text Box 30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3" name="Text Box 30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4" name="Text Box 30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5" name="Text Box 30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6" name="Text Box 30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7" name="Text Box 30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8" name="Text Box 30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89" name="Text Box 30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0" name="Text Box 30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1" name="Text Box 30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2" name="Text Box 30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3" name="Text Box 30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4" name="Text Box 30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5" name="Text Box 30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6" name="Text Box 30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7" name="Text Box 30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8" name="Text Box 30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499" name="Text Box 30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0" name="Text Box 30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1" name="Text Box 30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2" name="Text Box 30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3" name="Text Box 30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4" name="Text Box 30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5" name="Text Box 30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6" name="Text Box 30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7" name="Text Box 30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8" name="Text Box 30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09" name="Text Box 30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0" name="Text Box 30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1" name="Text Box 30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2" name="Text Box 30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3" name="Text Box 30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4" name="Text Box 30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5" name="Text Box 30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6" name="Text Box 31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7" name="Text Box 31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8" name="Text Box 31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19" name="Text Box 31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0" name="Text Box 31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1" name="Text Box 31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2" name="Text Box 31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3" name="Text Box 31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4" name="Text Box 31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5" name="Text Box 31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6" name="Text Box 31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7" name="Text Box 31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8" name="Text Box 31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29" name="Text Box 31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0" name="Text Box 31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1" name="Text Box 31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2" name="Text Box 31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3" name="Text Box 31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4" name="Text Box 31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5" name="Text Box 31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6" name="Text Box 31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7" name="Text Box 31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8" name="Text Box 31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39" name="Text Box 31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0" name="Text Box 31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1" name="Text Box 31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2" name="Text Box 31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3" name="Text Box 31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4" name="Text Box 31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5" name="Text Box 31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6" name="Text Box 31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7" name="Text Box 31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8" name="Text Box 31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49" name="Text Box 31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0" name="Text Box 31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1" name="Text Box 31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2" name="Text Box 31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3" name="Text Box 31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4" name="Text Box 31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5" name="Text Box 31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6" name="Text Box 31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7" name="Text Box 31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8" name="Text Box 31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59" name="Text Box 31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0" name="Text Box 31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1" name="Text Box 31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2" name="Text Box 31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3" name="Text Box 31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4" name="Text Box 31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5" name="Text Box 31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6" name="Text Box 31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7" name="Text Box 31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8" name="Text Box 31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69" name="Text Box 31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0" name="Text Box 31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1" name="Text Box 31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2" name="Text Box 31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3" name="Text Box 31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4" name="Text Box 31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5" name="Text Box 31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6" name="Text Box 31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7" name="Text Box 31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8" name="Text Box 31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79" name="Text Box 31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0" name="Text Box 31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1" name="Text Box 31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2" name="Text Box 31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3" name="Text Box 31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4" name="Text Box 31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5" name="Text Box 31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6" name="Text Box 31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7" name="Text Box 31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8" name="Text Box 31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89" name="Text Box 31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0" name="Text Box 31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1" name="Text Box 31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2" name="Text Box 31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3" name="Text Box 31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4" name="Text Box 31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5" name="Text Box 31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6" name="Text Box 31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7" name="Text Box 31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8" name="Text Box 31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599" name="Text Box 31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0" name="Text Box 31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1" name="Text Box 31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2" name="Text Box 31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3" name="Text Box 31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4" name="Text Box 31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5" name="Text Box 31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6" name="Text Box 31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7" name="Text Box 31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8" name="Text Box 31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09" name="Text Box 31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0" name="Text Box 31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1" name="Text Box 31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2" name="Text Box 31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3" name="Text Box 31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4" name="Text Box 31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5" name="Text Box 31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6" name="Text Box 32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7" name="Text Box 32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8" name="Text Box 32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19" name="Text Box 32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0" name="Text Box 32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1" name="Text Box 32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2" name="Text Box 32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3" name="Text Box 32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4" name="Text Box 32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5" name="Text Box 32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6" name="Text Box 32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7" name="Text Box 32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8" name="Text Box 32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29" name="Text Box 32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0" name="Text Box 32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1" name="Text Box 32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2" name="Text Box 32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3" name="Text Box 32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4" name="Text Box 32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5" name="Text Box 32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6" name="Text Box 32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7" name="Text Box 32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8" name="Text Box 32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39" name="Text Box 32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0" name="Text Box 32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1" name="Text Box 32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2" name="Text Box 32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3" name="Text Box 32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4" name="Text Box 32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5" name="Text Box 32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6" name="Text Box 32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7" name="Text Box 32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8" name="Text Box 32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49" name="Text Box 32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0" name="Text Box 32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1" name="Text Box 32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2" name="Text Box 32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3" name="Text Box 32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4" name="Text Box 32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5" name="Text Box 32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6" name="Text Box 32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7" name="Text Box 32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8" name="Text Box 32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59" name="Text Box 32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0" name="Text Box 32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1" name="Text Box 32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2" name="Text Box 32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3" name="Text Box 32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4" name="Text Box 32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5" name="Text Box 32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6" name="Text Box 32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7" name="Text Box 32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8" name="Text Box 32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69" name="Text Box 32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0" name="Text Box 32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1" name="Text Box 32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2" name="Text Box 32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3" name="Text Box 32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4" name="Text Box 32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5" name="Text Box 32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6" name="Text Box 32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7" name="Text Box 32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8" name="Text Box 32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79" name="Text Box 32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0" name="Text Box 32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1" name="Text Box 32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2" name="Text Box 32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3" name="Text Box 32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4" name="Text Box 32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5" name="Text Box 32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6" name="Text Box 32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7" name="Text Box 32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8" name="Text Box 32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89" name="Text Box 32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0" name="Text Box 32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1" name="Text Box 32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2" name="Text Box 32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3" name="Text Box 32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4" name="Text Box 32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5" name="Text Box 32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6" name="Text Box 32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7" name="Text Box 32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8" name="Text Box 32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699" name="Text Box 32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0" name="Text Box 32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1" name="Text Box 32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2" name="Text Box 32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3" name="Text Box 32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4" name="Text Box 32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5" name="Text Box 32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6" name="Text Box 32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7" name="Text Box 32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8" name="Text Box 32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09" name="Text Box 32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0" name="Text Box 32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1" name="Text Box 32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2" name="Text Box 32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3" name="Text Box 32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4" name="Text Box 32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5" name="Text Box 32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6" name="Text Box 33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7" name="Text Box 33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8" name="Text Box 33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19" name="Text Box 33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0" name="Text Box 33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1" name="Text Box 33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2" name="Text Box 33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3" name="Text Box 33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4" name="Text Box 33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5" name="Text Box 33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6" name="Text Box 33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7" name="Text Box 33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8" name="Text Box 33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29" name="Text Box 33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0" name="Text Box 33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1" name="Text Box 33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2" name="Text Box 33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3" name="Text Box 33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4" name="Text Box 33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5" name="Text Box 33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6" name="Text Box 33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7" name="Text Box 33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8" name="Text Box 33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39" name="Text Box 33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0" name="Text Box 33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1" name="Text Box 33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2" name="Text Box 33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3" name="Text Box 33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4" name="Text Box 33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5" name="Text Box 33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6" name="Text Box 33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7" name="Text Box 33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8" name="Text Box 33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49" name="Text Box 33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0" name="Text Box 33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1" name="Text Box 33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2" name="Text Box 33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3" name="Text Box 33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4" name="Text Box 33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5" name="Text Box 33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6" name="Text Box 33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7" name="Text Box 33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8" name="Text Box 33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59" name="Text Box 33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0" name="Text Box 33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1" name="Text Box 33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2" name="Text Box 33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3" name="Text Box 33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4" name="Text Box 33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5" name="Text Box 33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6" name="Text Box 33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7" name="Text Box 33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8" name="Text Box 33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69" name="Text Box 33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0" name="Text Box 33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1" name="Text Box 33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2" name="Text Box 33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3" name="Text Box 33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4" name="Text Box 33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5" name="Text Box 33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6" name="Text Box 33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7" name="Text Box 33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8" name="Text Box 33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79" name="Text Box 33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0" name="Text Box 33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1" name="Text Box 33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2" name="Text Box 33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3" name="Text Box 33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4" name="Text Box 33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5" name="Text Box 33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6" name="Text Box 33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7" name="Text Box 33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8" name="Text Box 33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89" name="Text Box 33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0" name="Text Box 33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1" name="Text Box 33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2" name="Text Box 33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3" name="Text Box 33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4" name="Text Box 33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5" name="Text Box 33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6" name="Text Box 33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7" name="Text Box 33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8" name="Text Box 33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799" name="Text Box 33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0" name="Text Box 33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1" name="Text Box 33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2" name="Text Box 33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3" name="Text Box 33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4" name="Text Box 33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5" name="Text Box 33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6" name="Text Box 33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7" name="Text Box 33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8" name="Text Box 33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09" name="Text Box 33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0" name="Text Box 33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1" name="Text Box 33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2" name="Text Box 33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3" name="Text Box 33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4" name="Text Box 33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5" name="Text Box 33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6" name="Text Box 34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7" name="Text Box 34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8" name="Text Box 34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19" name="Text Box 34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0" name="Text Box 34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1" name="Text Box 34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2" name="Text Box 34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3" name="Text Box 34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4" name="Text Box 34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5" name="Text Box 34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6" name="Text Box 34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7" name="Text Box 34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8" name="Text Box 34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29" name="Text Box 34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0" name="Text Box 34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1" name="Text Box 34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2" name="Text Box 34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3" name="Text Box 34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4" name="Text Box 34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5" name="Text Box 34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6" name="Text Box 34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7" name="Text Box 34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8" name="Text Box 34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39" name="Text Box 34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0" name="Text Box 34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1" name="Text Box 34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2" name="Text Box 34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3" name="Text Box 34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4" name="Text Box 34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5" name="Text Box 34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6" name="Text Box 34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7" name="Text Box 34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8" name="Text Box 34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49" name="Text Box 34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0" name="Text Box 34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1" name="Text Box 34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2" name="Text Box 34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3" name="Text Box 34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4" name="Text Box 34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5" name="Text Box 34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6" name="Text Box 34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7" name="Text Box 34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8" name="Text Box 34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59" name="Text Box 34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0" name="Text Box 34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1" name="Text Box 34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2" name="Text Box 34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3" name="Text Box 34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4" name="Text Box 34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5" name="Text Box 34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6" name="Text Box 34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7" name="Text Box 34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8" name="Text Box 34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69" name="Text Box 34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0" name="Text Box 34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1" name="Text Box 34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2" name="Text Box 34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3" name="Text Box 34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4" name="Text Box 34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5" name="Text Box 34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6" name="Text Box 34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7" name="Text Box 34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8" name="Text Box 34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79" name="Text Box 34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0" name="Text Box 34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1" name="Text Box 34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2" name="Text Box 34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3" name="Text Box 34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4" name="Text Box 34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5" name="Text Box 34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6" name="Text Box 34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7" name="Text Box 34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8" name="Text Box 34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89" name="Text Box 34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0" name="Text Box 34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1" name="Text Box 34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2" name="Text Box 34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3" name="Text Box 34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4" name="Text Box 34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5" name="Text Box 34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6" name="Text Box 34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7" name="Text Box 34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8" name="Text Box 34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899" name="Text Box 34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0" name="Text Box 34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1" name="Text Box 34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2" name="Text Box 34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3" name="Text Box 34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4" name="Text Box 34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5" name="Text Box 34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6" name="Text Box 34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7" name="Text Box 34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8" name="Text Box 34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09" name="Text Box 34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0" name="Text Box 34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1" name="Text Box 34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2" name="Text Box 34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3" name="Text Box 34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4" name="Text Box 34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5" name="Text Box 34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6" name="Text Box 35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7" name="Text Box 35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8" name="Text Box 35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19" name="Text Box 35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0" name="Text Box 35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1" name="Text Box 35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2" name="Text Box 35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3" name="Text Box 35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4" name="Text Box 35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5" name="Text Box 35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6" name="Text Box 35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7" name="Text Box 35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8" name="Text Box 35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29" name="Text Box 35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0" name="Text Box 35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1" name="Text Box 35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2" name="Text Box 35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3" name="Text Box 35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4" name="Text Box 35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5" name="Text Box 35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6" name="Text Box 35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7" name="Text Box 35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8" name="Text Box 35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39" name="Text Box 35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0" name="Text Box 35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1" name="Text Box 35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2" name="Text Box 35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3" name="Text Box 35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4" name="Text Box 35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5" name="Text Box 35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6" name="Text Box 35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7" name="Text Box 35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8" name="Text Box 35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49" name="Text Box 35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0" name="Text Box 35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1" name="Text Box 35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2" name="Text Box 35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3" name="Text Box 35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4" name="Text Box 35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5" name="Text Box 35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6" name="Text Box 35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7" name="Text Box 35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8" name="Text Box 35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59" name="Text Box 35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0" name="Text Box 35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1" name="Text Box 35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2" name="Text Box 35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3" name="Text Box 35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4" name="Text Box 35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5" name="Text Box 35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6" name="Text Box 35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7" name="Text Box 35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8" name="Text Box 35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69" name="Text Box 35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0" name="Text Box 35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1" name="Text Box 35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2" name="Text Box 35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3" name="Text Box 35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4" name="Text Box 35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5" name="Text Box 35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6" name="Text Box 35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7" name="Text Box 35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8" name="Text Box 35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79" name="Text Box 35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0" name="Text Box 35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1" name="Text Box 35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2" name="Text Box 35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3" name="Text Box 35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4" name="Text Box 35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5" name="Text Box 35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6" name="Text Box 35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7" name="Text Box 35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8" name="Text Box 35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89" name="Text Box 35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0" name="Text Box 35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1" name="Text Box 35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2" name="Text Box 35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3" name="Text Box 35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4" name="Text Box 35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5" name="Text Box 35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6" name="Text Box 35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7" name="Text Box 35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8" name="Text Box 35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999" name="Text Box 35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0" name="Text Box 35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1" name="Text Box 35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2" name="Text Box 35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3" name="Text Box 35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4" name="Text Box 35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5" name="Text Box 35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6" name="Text Box 35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7" name="Text Box 35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8" name="Text Box 35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09" name="Text Box 35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0" name="Text Box 35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1" name="Text Box 35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2" name="Text Box 35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3" name="Text Box 35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4" name="Text Box 35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5" name="Text Box 35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6" name="Text Box 36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7" name="Text Box 36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8" name="Text Box 36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19" name="Text Box 36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0" name="Text Box 36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1" name="Text Box 36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2" name="Text Box 36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3" name="Text Box 36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4" name="Text Box 36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5" name="Text Box 36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6" name="Text Box 36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7" name="Text Box 36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8" name="Text Box 36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29" name="Text Box 36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0" name="Text Box 36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1" name="Text Box 36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2" name="Text Box 36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3" name="Text Box 36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4" name="Text Box 36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5" name="Text Box 36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6" name="Text Box 36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7" name="Text Box 36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8" name="Text Box 36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39" name="Text Box 36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0" name="Text Box 36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1" name="Text Box 36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2" name="Text Box 36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3" name="Text Box 36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4" name="Text Box 36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5" name="Text Box 36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6" name="Text Box 36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7" name="Text Box 36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8" name="Text Box 36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49" name="Text Box 36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0" name="Text Box 36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1" name="Text Box 36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2" name="Text Box 36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3" name="Text Box 36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4" name="Text Box 36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5" name="Text Box 36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6" name="Text Box 36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7" name="Text Box 36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8" name="Text Box 36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59" name="Text Box 36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0" name="Text Box 36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1" name="Text Box 36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2" name="Text Box 36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3" name="Text Box 36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4" name="Text Box 36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5" name="Text Box 36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6" name="Text Box 36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7" name="Text Box 36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8" name="Text Box 36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69" name="Text Box 36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0" name="Text Box 36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1" name="Text Box 36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2" name="Text Box 36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3" name="Text Box 36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4" name="Text Box 36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5" name="Text Box 36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6" name="Text Box 36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7" name="Text Box 36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8" name="Text Box 36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79" name="Text Box 36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0" name="Text Box 36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1" name="Text Box 36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2" name="Text Box 36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3" name="Text Box 36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4" name="Text Box 36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5" name="Text Box 36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6" name="Text Box 36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7" name="Text Box 36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8" name="Text Box 36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89" name="Text Box 36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0" name="Text Box 36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1" name="Text Box 36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2" name="Text Box 36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3" name="Text Box 36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4" name="Text Box 36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5" name="Text Box 36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6" name="Text Box 36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7" name="Text Box 36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8" name="Text Box 36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099" name="Text Box 36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0" name="Text Box 36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1" name="Text Box 36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2" name="Text Box 36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3" name="Text Box 36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4" name="Text Box 36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5" name="Text Box 36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6" name="Text Box 36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7" name="Text Box 36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8" name="Text Box 36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09" name="Text Box 36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0" name="Text Box 36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1" name="Text Box 36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2" name="Text Box 36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3" name="Text Box 36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4" name="Text Box 36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5" name="Text Box 36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6" name="Text Box 37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7" name="Text Box 37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8" name="Text Box 37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19" name="Text Box 37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0" name="Text Box 37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1" name="Text Box 37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2" name="Text Box 37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3" name="Text Box 37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4" name="Text Box 37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5" name="Text Box 37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6" name="Text Box 37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7" name="Text Box 37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8" name="Text Box 37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29" name="Text Box 37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0" name="Text Box 37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1" name="Text Box 37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2" name="Text Box 37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3" name="Text Box 37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4" name="Text Box 37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5" name="Text Box 37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6" name="Text Box 37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7" name="Text Box 37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8" name="Text Box 37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39" name="Text Box 37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0" name="Text Box 37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1" name="Text Box 37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2" name="Text Box 37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3" name="Text Box 37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4" name="Text Box 37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5" name="Text Box 37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6" name="Text Box 37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7" name="Text Box 37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8" name="Text Box 37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49" name="Text Box 37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0" name="Text Box 37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1" name="Text Box 37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2" name="Text Box 37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3" name="Text Box 37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4" name="Text Box 37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5" name="Text Box 37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6" name="Text Box 37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7" name="Text Box 37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8" name="Text Box 37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59" name="Text Box 37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0" name="Text Box 37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1" name="Text Box 37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2" name="Text Box 37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3" name="Text Box 37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4" name="Text Box 37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5" name="Text Box 37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6" name="Text Box 37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7" name="Text Box 37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8" name="Text Box 37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69" name="Text Box 37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0" name="Text Box 37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1" name="Text Box 37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2" name="Text Box 37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3" name="Text Box 37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4" name="Text Box 37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5" name="Text Box 37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6" name="Text Box 37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7" name="Text Box 37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8" name="Text Box 37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79" name="Text Box 37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0" name="Text Box 37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1" name="Text Box 37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2" name="Text Box 37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3" name="Text Box 37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4" name="Text Box 37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5" name="Text Box 37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6" name="Text Box 37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7" name="Text Box 37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8" name="Text Box 37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89" name="Text Box 37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0" name="Text Box 37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1" name="Text Box 37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2" name="Text Box 37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3" name="Text Box 37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4" name="Text Box 37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5" name="Text Box 37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6" name="Text Box 37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7" name="Text Box 37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8" name="Text Box 37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199" name="Text Box 37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0" name="Text Box 37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1" name="Text Box 37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2" name="Text Box 37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3" name="Text Box 37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4" name="Text Box 37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5" name="Text Box 37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6" name="Text Box 37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7" name="Text Box 37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8" name="Text Box 37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09" name="Text Box 37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0" name="Text Box 37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1" name="Text Box 37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2" name="Text Box 37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3" name="Text Box 37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4" name="Text Box 37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5" name="Text Box 37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6" name="Text Box 38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7" name="Text Box 38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8" name="Text Box 38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19" name="Text Box 38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0" name="Text Box 38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1" name="Text Box 38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2" name="Text Box 38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3" name="Text Box 38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4" name="Text Box 38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5" name="Text Box 38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6" name="Text Box 38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7" name="Text Box 38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8" name="Text Box 38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29" name="Text Box 38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0" name="Text Box 38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1" name="Text Box 38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2" name="Text Box 38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3" name="Text Box 38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4" name="Text Box 38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5" name="Text Box 38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6" name="Text Box 38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7" name="Text Box 38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8" name="Text Box 38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39" name="Text Box 38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0" name="Text Box 38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1" name="Text Box 38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2" name="Text Box 38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3" name="Text Box 38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4" name="Text Box 38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5" name="Text Box 38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6" name="Text Box 38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7" name="Text Box 38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8" name="Text Box 38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49" name="Text Box 38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0" name="Text Box 38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1" name="Text Box 38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2" name="Text Box 38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3" name="Text Box 38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4" name="Text Box 38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5" name="Text Box 38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6" name="Text Box 38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7" name="Text Box 38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8" name="Text Box 38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59" name="Text Box 38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0" name="Text Box 38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1" name="Text Box 38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2" name="Text Box 38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3" name="Text Box 38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4" name="Text Box 38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5" name="Text Box 38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6" name="Text Box 38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7" name="Text Box 38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8" name="Text Box 38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69" name="Text Box 38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0" name="Text Box 38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1" name="Text Box 38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2" name="Text Box 38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3" name="Text Box 38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4" name="Text Box 38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5" name="Text Box 38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6" name="Text Box 38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7" name="Text Box 38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8" name="Text Box 38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79" name="Text Box 38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0" name="Text Box 38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1" name="Text Box 38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2" name="Text Box 38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3" name="Text Box 38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4" name="Text Box 38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5" name="Text Box 38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6" name="Text Box 38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7" name="Text Box 38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8" name="Text Box 38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89" name="Text Box 38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0" name="Text Box 38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1" name="Text Box 38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2" name="Text Box 38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3" name="Text Box 38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4" name="Text Box 38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5" name="Text Box 38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6" name="Text Box 38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7" name="Text Box 38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8" name="Text Box 38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299" name="Text Box 38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0" name="Text Box 38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1" name="Text Box 38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2" name="Text Box 38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3" name="Text Box 38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4" name="Text Box 38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5" name="Text Box 38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6" name="Text Box 38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7" name="Text Box 38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8" name="Text Box 38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09" name="Text Box 38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0" name="Text Box 38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1" name="Text Box 38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2" name="Text Box 38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3" name="Text Box 38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4" name="Text Box 38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5" name="Text Box 38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6" name="Text Box 39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7" name="Text Box 39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8" name="Text Box 39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19" name="Text Box 39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0" name="Text Box 39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1" name="Text Box 39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2" name="Text Box 39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3" name="Text Box 39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4" name="Text Box 39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5" name="Text Box 39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6" name="Text Box 39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7" name="Text Box 39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8" name="Text Box 39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29" name="Text Box 39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0" name="Text Box 39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1" name="Text Box 39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2" name="Text Box 39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3" name="Text Box 39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4" name="Text Box 39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5" name="Text Box 39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6" name="Text Box 39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7" name="Text Box 39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8" name="Text Box 39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39" name="Text Box 39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0" name="Text Box 39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1" name="Text Box 39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2" name="Text Box 39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3" name="Text Box 39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4" name="Text Box 39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5" name="Text Box 39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6" name="Text Box 39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7" name="Text Box 39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8" name="Text Box 39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49" name="Text Box 39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0" name="Text Box 39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1" name="Text Box 39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2" name="Text Box 39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3" name="Text Box 39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4" name="Text Box 39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5" name="Text Box 39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6" name="Text Box 39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7" name="Text Box 39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8" name="Text Box 39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59" name="Text Box 39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0" name="Text Box 39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1" name="Text Box 39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2" name="Text Box 39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3" name="Text Box 39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4" name="Text Box 39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5" name="Text Box 39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6" name="Text Box 39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7" name="Text Box 39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8" name="Text Box 39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69" name="Text Box 39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0" name="Text Box 39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1" name="Text Box 39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2" name="Text Box 39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3" name="Text Box 39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4" name="Text Box 39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5" name="Text Box 39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6" name="Text Box 39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7" name="Text Box 39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8" name="Text Box 39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79" name="Text Box 39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0" name="Text Box 39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1" name="Text Box 39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2" name="Text Box 39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3" name="Text Box 39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4" name="Text Box 39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5" name="Text Box 39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6" name="Text Box 39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7" name="Text Box 39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8" name="Text Box 39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89" name="Text Box 39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0" name="Text Box 39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1" name="Text Box 39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2" name="Text Box 39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3" name="Text Box 39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4" name="Text Box 39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5" name="Text Box 39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6" name="Text Box 39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7" name="Text Box 39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8" name="Text Box 39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399" name="Text Box 39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0" name="Text Box 39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1" name="Text Box 39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2" name="Text Box 39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3" name="Text Box 39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4" name="Text Box 39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5" name="Text Box 39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6" name="Text Box 39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7" name="Text Box 39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8" name="Text Box 39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09" name="Text Box 39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0" name="Text Box 39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1" name="Text Box 39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2" name="Text Box 39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3" name="Text Box 39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4" name="Text Box 39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5" name="Text Box 39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6" name="Text Box 40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7" name="Text Box 40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8" name="Text Box 40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19" name="Text Box 40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0" name="Text Box 40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1" name="Text Box 40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2" name="Text Box 40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3" name="Text Box 40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4" name="Text Box 40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5" name="Text Box 40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6" name="Text Box 40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7" name="Text Box 40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8" name="Text Box 40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29" name="Text Box 40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0" name="Text Box 40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1" name="Text Box 40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2" name="Text Box 40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3" name="Text Box 40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4" name="Text Box 40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5" name="Text Box 40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6" name="Text Box 40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7" name="Text Box 40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8" name="Text Box 40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39" name="Text Box 40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0" name="Text Box 40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1" name="Text Box 40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2" name="Text Box 40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3" name="Text Box 40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4" name="Text Box 40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5" name="Text Box 40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6" name="Text Box 40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7" name="Text Box 40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8" name="Text Box 40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49" name="Text Box 40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0" name="Text Box 40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1" name="Text Box 40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2" name="Text Box 40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3" name="Text Box 40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4" name="Text Box 40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5" name="Text Box 40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6" name="Text Box 40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7" name="Text Box 40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8" name="Text Box 40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59" name="Text Box 40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0" name="Text Box 40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1" name="Text Box 40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2" name="Text Box 40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3" name="Text Box 40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4" name="Text Box 40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5" name="Text Box 40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6" name="Text Box 40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7" name="Text Box 40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8" name="Text Box 40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69" name="Text Box 40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0" name="Text Box 40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1" name="Text Box 40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2" name="Text Box 40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3" name="Text Box 40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4" name="Text Box 40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5" name="Text Box 40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6" name="Text Box 40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7" name="Text Box 40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8" name="Text Box 40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79" name="Text Box 40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0" name="Text Box 40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1" name="Text Box 40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2" name="Text Box 40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3" name="Text Box 40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4" name="Text Box 40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5" name="Text Box 40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6" name="Text Box 40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7" name="Text Box 40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8" name="Text Box 40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89" name="Text Box 40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0" name="Text Box 40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1" name="Text Box 40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2" name="Text Box 40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3" name="Text Box 40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4" name="Text Box 40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5" name="Text Box 40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6" name="Text Box 40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7" name="Text Box 40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8" name="Text Box 40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499" name="Text Box 40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0" name="Text Box 40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1" name="Text Box 40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2" name="Text Box 40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3" name="Text Box 40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4" name="Text Box 40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5" name="Text Box 40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6" name="Text Box 40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7" name="Text Box 40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8" name="Text Box 40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09" name="Text Box 40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0" name="Text Box 40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1" name="Text Box 40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2" name="Text Box 40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3" name="Text Box 40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4" name="Text Box 40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5" name="Text Box 40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6" name="Text Box 41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7" name="Text Box 41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8" name="Text Box 41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19" name="Text Box 41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0" name="Text Box 41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1" name="Text Box 41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2" name="Text Box 41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3" name="Text Box 41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4" name="Text Box 41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5" name="Text Box 41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6" name="Text Box 41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7" name="Text Box 41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8" name="Text Box 41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29" name="Text Box 41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0" name="Text Box 41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1" name="Text Box 41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2" name="Text Box 41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3" name="Text Box 41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4" name="Text Box 41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5" name="Text Box 41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6" name="Text Box 41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7" name="Text Box 41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8" name="Text Box 41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39" name="Text Box 41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0" name="Text Box 41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1" name="Text Box 41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2" name="Text Box 41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3" name="Text Box 41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4" name="Text Box 41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5" name="Text Box 41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6" name="Text Box 41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7" name="Text Box 41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8" name="Text Box 41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49" name="Text Box 41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0" name="Text Box 41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1" name="Text Box 41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2" name="Text Box 41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3" name="Text Box 41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4" name="Text Box 41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5" name="Text Box 41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6" name="Text Box 41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7" name="Text Box 41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8" name="Text Box 41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59" name="Text Box 41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0" name="Text Box 41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1" name="Text Box 41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2" name="Text Box 41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3" name="Text Box 41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4" name="Text Box 41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5" name="Text Box 41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6" name="Text Box 41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7" name="Text Box 41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8" name="Text Box 41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69" name="Text Box 41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0" name="Text Box 41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1" name="Text Box 41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2" name="Text Box 41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3" name="Text Box 41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4" name="Text Box 41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5" name="Text Box 41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6" name="Text Box 41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7" name="Text Box 41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8" name="Text Box 41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79" name="Text Box 41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0" name="Text Box 41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1" name="Text Box 41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2" name="Text Box 41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3" name="Text Box 41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4" name="Text Box 41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5" name="Text Box 41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6" name="Text Box 41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7" name="Text Box 41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8" name="Text Box 41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89" name="Text Box 41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0" name="Text Box 41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1" name="Text Box 41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2" name="Text Box 41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3" name="Text Box 41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4" name="Text Box 41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5" name="Text Box 41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6" name="Text Box 41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7" name="Text Box 41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8" name="Text Box 41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599" name="Text Box 41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0" name="Text Box 41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1" name="Text Box 41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2" name="Text Box 41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3" name="Text Box 41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4" name="Text Box 41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5" name="Text Box 41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6" name="Text Box 41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7" name="Text Box 41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8" name="Text Box 41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09" name="Text Box 41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0" name="Text Box 41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1" name="Text Box 41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2" name="Text Box 41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3" name="Text Box 41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4" name="Text Box 41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5" name="Text Box 41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6" name="Text Box 42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7" name="Text Box 42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8" name="Text Box 42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19" name="Text Box 42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0" name="Text Box 42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1" name="Text Box 42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2" name="Text Box 42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3" name="Text Box 42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4" name="Text Box 42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5" name="Text Box 42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6" name="Text Box 42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7" name="Text Box 42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8" name="Text Box 42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29" name="Text Box 42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0" name="Text Box 42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1" name="Text Box 42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2" name="Text Box 42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3" name="Text Box 42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4" name="Text Box 42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5" name="Text Box 42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6" name="Text Box 42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7" name="Text Box 42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8" name="Text Box 42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39" name="Text Box 42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0" name="Text Box 42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1" name="Text Box 42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2" name="Text Box 42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3" name="Text Box 42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4" name="Text Box 42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5" name="Text Box 42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6" name="Text Box 42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7" name="Text Box 42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8" name="Text Box 42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49" name="Text Box 42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0" name="Text Box 42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1" name="Text Box 42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2" name="Text Box 42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3" name="Text Box 42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4" name="Text Box 42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5" name="Text Box 42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6" name="Text Box 42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7" name="Text Box 42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8" name="Text Box 42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59" name="Text Box 42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0" name="Text Box 42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1" name="Text Box 42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2" name="Text Box 42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3" name="Text Box 42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4" name="Text Box 42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5" name="Text Box 42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6" name="Text Box 42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7" name="Text Box 42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8" name="Text Box 42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69" name="Text Box 42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0" name="Text Box 42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1" name="Text Box 42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2" name="Text Box 42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3" name="Text Box 42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4" name="Text Box 42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5" name="Text Box 42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6" name="Text Box 42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7" name="Text Box 42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8" name="Text Box 42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79" name="Text Box 42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0" name="Text Box 42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1" name="Text Box 42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2" name="Text Box 42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3" name="Text Box 42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4" name="Text Box 42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5" name="Text Box 42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6" name="Text Box 42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7" name="Text Box 42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8" name="Text Box 42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89" name="Text Box 42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0" name="Text Box 42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1" name="Text Box 42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2" name="Text Box 42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3" name="Text Box 42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4" name="Text Box 42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5" name="Text Box 42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6" name="Text Box 42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7" name="Text Box 42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8" name="Text Box 42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699" name="Text Box 42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0" name="Text Box 42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1" name="Text Box 42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2" name="Text Box 42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3" name="Text Box 42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4" name="Text Box 42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5" name="Text Box 42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6" name="Text Box 42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7" name="Text Box 42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8" name="Text Box 42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09" name="Text Box 42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0" name="Text Box 42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1" name="Text Box 42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2" name="Text Box 42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3" name="Text Box 42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4" name="Text Box 42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5" name="Text Box 42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6" name="Text Box 43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7" name="Text Box 43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8" name="Text Box 43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19" name="Text Box 43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0" name="Text Box 43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1" name="Text Box 43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2" name="Text Box 43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3" name="Text Box 43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4" name="Text Box 43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5" name="Text Box 43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6" name="Text Box 43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7" name="Text Box 43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8" name="Text Box 43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29" name="Text Box 43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0" name="Text Box 43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1" name="Text Box 43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2" name="Text Box 43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3" name="Text Box 43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4" name="Text Box 43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5" name="Text Box 43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6" name="Text Box 43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7" name="Text Box 43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8" name="Text Box 43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39" name="Text Box 43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0" name="Text Box 43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1" name="Text Box 43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2" name="Text Box 43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3" name="Text Box 43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4" name="Text Box 43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5" name="Text Box 43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6" name="Text Box 43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7" name="Text Box 43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8" name="Text Box 43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49" name="Text Box 43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0" name="Text Box 43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1" name="Text Box 43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2" name="Text Box 43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3" name="Text Box 43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4" name="Text Box 43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5" name="Text Box 43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6" name="Text Box 43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7" name="Text Box 43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8" name="Text Box 43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59" name="Text Box 43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0" name="Text Box 43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1" name="Text Box 43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2" name="Text Box 43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3" name="Text Box 43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4" name="Text Box 43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5" name="Text Box 43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6" name="Text Box 43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7" name="Text Box 43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8" name="Text Box 43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69" name="Text Box 43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0" name="Text Box 43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1" name="Text Box 43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2" name="Text Box 43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3" name="Text Box 43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4" name="Text Box 43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5" name="Text Box 43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6" name="Text Box 43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7" name="Text Box 43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8" name="Text Box 43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79" name="Text Box 43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0" name="Text Box 43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1" name="Text Box 43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2" name="Text Box 43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3" name="Text Box 43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4" name="Text Box 43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5" name="Text Box 43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6" name="Text Box 43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7" name="Text Box 43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8" name="Text Box 43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89" name="Text Box 43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0" name="Text Box 43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1" name="Text Box 43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2" name="Text Box 43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3" name="Text Box 43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4" name="Text Box 43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5" name="Text Box 43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6" name="Text Box 43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7" name="Text Box 43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8" name="Text Box 43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799" name="Text Box 43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0" name="Text Box 43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1" name="Text Box 43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2" name="Text Box 43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3" name="Text Box 43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4" name="Text Box 43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5" name="Text Box 43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6" name="Text Box 43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7" name="Text Box 43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8" name="Text Box 43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09" name="Text Box 43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0" name="Text Box 43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1" name="Text Box 43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2" name="Text Box 43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3" name="Text Box 43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4" name="Text Box 43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5" name="Text Box 43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6" name="Text Box 44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7" name="Text Box 44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8" name="Text Box 44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19" name="Text Box 44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0" name="Text Box 44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1" name="Text Box 44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2" name="Text Box 44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3" name="Text Box 44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4" name="Text Box 44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5" name="Text Box 44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6" name="Text Box 44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7" name="Text Box 44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8" name="Text Box 44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29" name="Text Box 44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0" name="Text Box 44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1" name="Text Box 44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2" name="Text Box 44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3" name="Text Box 44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4" name="Text Box 44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5" name="Text Box 44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6" name="Text Box 44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7" name="Text Box 44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8" name="Text Box 44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39" name="Text Box 44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0" name="Text Box 44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1" name="Text Box 44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2" name="Text Box 44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3" name="Text Box 44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4" name="Text Box 44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5" name="Text Box 44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6" name="Text Box 44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7" name="Text Box 44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8" name="Text Box 44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49" name="Text Box 44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0" name="Text Box 44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1" name="Text Box 44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2" name="Text Box 44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3" name="Text Box 44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4" name="Text Box 44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5" name="Text Box 44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6" name="Text Box 44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7" name="Text Box 44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8" name="Text Box 44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59" name="Text Box 44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0" name="Text Box 44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1" name="Text Box 44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2" name="Text Box 44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3" name="Text Box 44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4" name="Text Box 44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5" name="Text Box 44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6" name="Text Box 44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7" name="Text Box 44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8" name="Text Box 44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69" name="Text Box 44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0" name="Text Box 44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1" name="Text Box 44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2" name="Text Box 44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3" name="Text Box 44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4" name="Text Box 44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5" name="Text Box 44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6" name="Text Box 44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7" name="Text Box 44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8" name="Text Box 44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79" name="Text Box 44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0" name="Text Box 44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1" name="Text Box 44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2" name="Text Box 44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3" name="Text Box 44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4" name="Text Box 44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5" name="Text Box 44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6" name="Text Box 44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7" name="Text Box 44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8" name="Text Box 44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89" name="Text Box 44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0" name="Text Box 44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1" name="Text Box 44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2" name="Text Box 44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3" name="Text Box 44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4" name="Text Box 44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5" name="Text Box 44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6" name="Text Box 44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7" name="Text Box 44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8" name="Text Box 44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899" name="Text Box 44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0" name="Text Box 44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1" name="Text Box 44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2" name="Text Box 44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3" name="Text Box 44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4" name="Text Box 44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5" name="Text Box 44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6" name="Text Box 44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7" name="Text Box 44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8" name="Text Box 44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09" name="Text Box 44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0" name="Text Box 44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1" name="Text Box 44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2" name="Text Box 44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3" name="Text Box 44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4" name="Text Box 44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5" name="Text Box 44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6" name="Text Box 45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7" name="Text Box 45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8" name="Text Box 45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19" name="Text Box 45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0" name="Text Box 45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1" name="Text Box 45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2" name="Text Box 45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3" name="Text Box 45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4" name="Text Box 45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5" name="Text Box 45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6" name="Text Box 45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7" name="Text Box 45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8" name="Text Box 45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29" name="Text Box 45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0" name="Text Box 45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1" name="Text Box 45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2" name="Text Box 45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3" name="Text Box 45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4" name="Text Box 45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5" name="Text Box 45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6" name="Text Box 45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7" name="Text Box 45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8" name="Text Box 45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39" name="Text Box 45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0" name="Text Box 45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1" name="Text Box 45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2" name="Text Box 45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3" name="Text Box 45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4" name="Text Box 45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5" name="Text Box 45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6" name="Text Box 45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7" name="Text Box 45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8" name="Text Box 45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49" name="Text Box 45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0" name="Text Box 45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1" name="Text Box 45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2" name="Text Box 45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3" name="Text Box 45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4" name="Text Box 45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5" name="Text Box 45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6" name="Text Box 45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7" name="Text Box 45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8" name="Text Box 45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59" name="Text Box 45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0" name="Text Box 45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1" name="Text Box 45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2" name="Text Box 45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3" name="Text Box 45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4" name="Text Box 45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5" name="Text Box 45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6" name="Text Box 45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7" name="Text Box 45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8" name="Text Box 45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69" name="Text Box 45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0" name="Text Box 45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1" name="Text Box 45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2" name="Text Box 45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3" name="Text Box 45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4" name="Text Box 45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5" name="Text Box 45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6" name="Text Box 45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7" name="Text Box 45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8" name="Text Box 45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79" name="Text Box 45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0" name="Text Box 45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1" name="Text Box 45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2" name="Text Box 45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3" name="Text Box 45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4" name="Text Box 45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5" name="Text Box 45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6" name="Text Box 45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7" name="Text Box 45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8" name="Text Box 45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89" name="Text Box 45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0" name="Text Box 45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1" name="Text Box 45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2" name="Text Box 45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3" name="Text Box 45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4" name="Text Box 45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5" name="Text Box 45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6" name="Text Box 45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7" name="Text Box 45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8" name="Text Box 45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1999" name="Text Box 45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0" name="Text Box 45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1" name="Text Box 45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2" name="Text Box 45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3" name="Text Box 45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4" name="Text Box 45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5" name="Text Box 45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6" name="Text Box 45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7" name="Text Box 45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8" name="Text Box 45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09" name="Text Box 45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0" name="Text Box 45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1" name="Text Box 45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2" name="Text Box 45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3" name="Text Box 45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4" name="Text Box 45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5" name="Text Box 45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6" name="Text Box 46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7" name="Text Box 46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8" name="Text Box 46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19" name="Text Box 46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0" name="Text Box 46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1" name="Text Box 46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2" name="Text Box 46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3" name="Text Box 46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4" name="Text Box 46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5" name="Text Box 46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6" name="Text Box 46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7" name="Text Box 46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8" name="Text Box 46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29" name="Text Box 46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0" name="Text Box 46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1" name="Text Box 46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2" name="Text Box 46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3" name="Text Box 46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4" name="Text Box 46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5" name="Text Box 46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6" name="Text Box 46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7" name="Text Box 46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8" name="Text Box 46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39" name="Text Box 46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0" name="Text Box 46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1" name="Text Box 46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2" name="Text Box 46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3" name="Text Box 46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4" name="Text Box 46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5" name="Text Box 46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6" name="Text Box 46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7" name="Text Box 46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8" name="Text Box 46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49" name="Text Box 46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0" name="Text Box 46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1" name="Text Box 46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2" name="Text Box 46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3" name="Text Box 46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4" name="Text Box 46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5" name="Text Box 46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6" name="Text Box 46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7" name="Text Box 46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8" name="Text Box 46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59" name="Text Box 46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0" name="Text Box 46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1" name="Text Box 46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2" name="Text Box 46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3" name="Text Box 46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4" name="Text Box 46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5" name="Text Box 46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6" name="Text Box 46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7" name="Text Box 46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8" name="Text Box 46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69" name="Text Box 46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0" name="Text Box 46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1" name="Text Box 46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2" name="Text Box 46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3" name="Text Box 46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4" name="Text Box 46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5" name="Text Box 46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6" name="Text Box 46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7" name="Text Box 46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8" name="Text Box 46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79" name="Text Box 46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0" name="Text Box 46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1" name="Text Box 46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2" name="Text Box 46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3" name="Text Box 46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4" name="Text Box 46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5" name="Text Box 46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6" name="Text Box 46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7" name="Text Box 46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8" name="Text Box 46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89" name="Text Box 46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0" name="Text Box 46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1" name="Text Box 46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2" name="Text Box 46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3" name="Text Box 46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4" name="Text Box 46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5" name="Text Box 46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6" name="Text Box 46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7" name="Text Box 46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8" name="Text Box 46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099" name="Text Box 46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0" name="Text Box 46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1" name="Text Box 46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2" name="Text Box 46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3" name="Text Box 46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4" name="Text Box 46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5" name="Text Box 46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6" name="Text Box 46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7" name="Text Box 46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8" name="Text Box 46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09" name="Text Box 46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0" name="Text Box 46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1" name="Text Box 46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2" name="Text Box 46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3" name="Text Box 46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4" name="Text Box 46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5" name="Text Box 46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6" name="Text Box 47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7" name="Text Box 47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8" name="Text Box 47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19" name="Text Box 47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0" name="Text Box 47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1" name="Text Box 47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2" name="Text Box 47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3" name="Text Box 47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4" name="Text Box 47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5" name="Text Box 47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6" name="Text Box 47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7" name="Text Box 47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8" name="Text Box 47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29" name="Text Box 47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0" name="Text Box 47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1" name="Text Box 47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2" name="Text Box 47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3" name="Text Box 47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4" name="Text Box 47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5" name="Text Box 47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6" name="Text Box 47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7" name="Text Box 47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8" name="Text Box 47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39" name="Text Box 47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0" name="Text Box 47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1" name="Text Box 47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2" name="Text Box 47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3" name="Text Box 47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4" name="Text Box 47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5" name="Text Box 47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6" name="Text Box 47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7" name="Text Box 47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8" name="Text Box 47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49" name="Text Box 47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0" name="Text Box 47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1" name="Text Box 47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2" name="Text Box 47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3" name="Text Box 47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4" name="Text Box 47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5" name="Text Box 47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6" name="Text Box 47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7" name="Text Box 47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8" name="Text Box 47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59" name="Text Box 47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0" name="Text Box 47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1" name="Text Box 47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2" name="Text Box 47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3" name="Text Box 47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4" name="Text Box 47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5" name="Text Box 47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6" name="Text Box 47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7" name="Text Box 47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8" name="Text Box 47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69" name="Text Box 47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0" name="Text Box 47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1" name="Text Box 47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2" name="Text Box 47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3" name="Text Box 47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4" name="Text Box 47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5" name="Text Box 47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6" name="Text Box 47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7" name="Text Box 47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8" name="Text Box 47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79" name="Text Box 47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0" name="Text Box 47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1" name="Text Box 47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2" name="Text Box 47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3" name="Text Box 47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4" name="Text Box 47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5" name="Text Box 47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6" name="Text Box 47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7" name="Text Box 47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8" name="Text Box 47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89" name="Text Box 47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0" name="Text Box 47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1" name="Text Box 47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2" name="Text Box 47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3" name="Text Box 47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4" name="Text Box 47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5" name="Text Box 47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6" name="Text Box 47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7" name="Text Box 47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8" name="Text Box 47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199" name="Text Box 47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0" name="Text Box 47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1" name="Text Box 47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2" name="Text Box 47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3" name="Text Box 47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4" name="Text Box 47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5" name="Text Box 47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6" name="Text Box 47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7" name="Text Box 47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8" name="Text Box 47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09" name="Text Box 47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0" name="Text Box 47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1" name="Text Box 47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2" name="Text Box 47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3" name="Text Box 47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4" name="Text Box 47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5" name="Text Box 47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6" name="Text Box 48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7" name="Text Box 48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8" name="Text Box 48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19" name="Text Box 48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0" name="Text Box 48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1" name="Text Box 48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2" name="Text Box 48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3" name="Text Box 48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4" name="Text Box 48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5" name="Text Box 48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6" name="Text Box 48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7" name="Text Box 48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8" name="Text Box 48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29" name="Text Box 48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0" name="Text Box 48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1" name="Text Box 48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2" name="Text Box 48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3" name="Text Box 48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4" name="Text Box 48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5" name="Text Box 48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6" name="Text Box 48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7" name="Text Box 48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8" name="Text Box 48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39" name="Text Box 48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0" name="Text Box 48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1" name="Text Box 48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2" name="Text Box 48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3" name="Text Box 48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4" name="Text Box 48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5" name="Text Box 48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6" name="Text Box 48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7" name="Text Box 48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8" name="Text Box 48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49" name="Text Box 48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0" name="Text Box 48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1" name="Text Box 48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2" name="Text Box 48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3" name="Text Box 48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4" name="Text Box 48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5" name="Text Box 48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6" name="Text Box 48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7" name="Text Box 48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8" name="Text Box 48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59" name="Text Box 48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0" name="Text Box 48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1" name="Text Box 48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2" name="Text Box 48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3" name="Text Box 48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4" name="Text Box 48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5" name="Text Box 48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6" name="Text Box 48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7" name="Text Box 48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8" name="Text Box 48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69" name="Text Box 48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0" name="Text Box 48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1" name="Text Box 48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2" name="Text Box 48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3" name="Text Box 48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4" name="Text Box 48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5" name="Text Box 48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6" name="Text Box 48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7" name="Text Box 48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8" name="Text Box 48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79" name="Text Box 48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0" name="Text Box 48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1" name="Text Box 48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2" name="Text Box 48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3" name="Text Box 48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4" name="Text Box 48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5" name="Text Box 48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6" name="Text Box 48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7" name="Text Box 48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8" name="Text Box 48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89" name="Text Box 48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0" name="Text Box 48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1" name="Text Box 48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2" name="Text Box 48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3" name="Text Box 48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4" name="Text Box 48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5" name="Text Box 48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6" name="Text Box 48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7" name="Text Box 48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8" name="Text Box 48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299" name="Text Box 48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0" name="Text Box 48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1" name="Text Box 48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2" name="Text Box 48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3" name="Text Box 48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4" name="Text Box 48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5" name="Text Box 48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6" name="Text Box 48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7" name="Text Box 48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8" name="Text Box 48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09" name="Text Box 48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0" name="Text Box 48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1" name="Text Box 48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2" name="Text Box 48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3" name="Text Box 48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4" name="Text Box 48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5" name="Text Box 48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6" name="Text Box 49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7" name="Text Box 49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8" name="Text Box 49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19" name="Text Box 49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0" name="Text Box 49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1" name="Text Box 49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2" name="Text Box 49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3" name="Text Box 49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4" name="Text Box 49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5" name="Text Box 49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6" name="Text Box 49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7" name="Text Box 49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8" name="Text Box 49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29" name="Text Box 49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0" name="Text Box 49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1" name="Text Box 49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2" name="Text Box 49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3" name="Text Box 49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4" name="Text Box 49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5" name="Text Box 49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6" name="Text Box 49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7" name="Text Box 49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8" name="Text Box 49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39" name="Text Box 49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0" name="Text Box 49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1" name="Text Box 49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2" name="Text Box 49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3" name="Text Box 49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4" name="Text Box 49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5" name="Text Box 49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6" name="Text Box 49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7" name="Text Box 49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8" name="Text Box 49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49" name="Text Box 49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0" name="Text Box 49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1" name="Text Box 49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2" name="Text Box 49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3" name="Text Box 49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4" name="Text Box 49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5" name="Text Box 49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6" name="Text Box 49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7" name="Text Box 49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8" name="Text Box 49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59" name="Text Box 49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0" name="Text Box 49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1" name="Text Box 49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2" name="Text Box 49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3" name="Text Box 49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4" name="Text Box 49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5" name="Text Box 49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6" name="Text Box 49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7" name="Text Box 49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8" name="Text Box 49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69" name="Text Box 49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0" name="Text Box 49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1" name="Text Box 49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2" name="Text Box 49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3" name="Text Box 49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4" name="Text Box 49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5" name="Text Box 49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6" name="Text Box 49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7" name="Text Box 49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8" name="Text Box 49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79" name="Text Box 49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0" name="Text Box 49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1" name="Text Box 49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2" name="Text Box 49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3" name="Text Box 49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4" name="Text Box 49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5" name="Text Box 49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6" name="Text Box 49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7" name="Text Box 49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8" name="Text Box 49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89" name="Text Box 49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0" name="Text Box 49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1" name="Text Box 49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2" name="Text Box 49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3" name="Text Box 49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4" name="Text Box 49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5" name="Text Box 49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6" name="Text Box 49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7" name="Text Box 49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8" name="Text Box 49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399" name="Text Box 49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0" name="Text Box 49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1" name="Text Box 49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2" name="Text Box 49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3" name="Text Box 49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4" name="Text Box 49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5" name="Text Box 49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6" name="Text Box 49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7" name="Text Box 49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8" name="Text Box 49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09" name="Text Box 49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0" name="Text Box 49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1" name="Text Box 49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2" name="Text Box 49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3" name="Text Box 49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4" name="Text Box 49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5" name="Text Box 49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6" name="Text Box 50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7" name="Text Box 50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8" name="Text Box 50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19" name="Text Box 50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0" name="Text Box 50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1" name="Text Box 50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2" name="Text Box 50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3" name="Text Box 50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4" name="Text Box 50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5" name="Text Box 50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6" name="Text Box 50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7" name="Text Box 50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8" name="Text Box 50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29" name="Text Box 50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0" name="Text Box 50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1" name="Text Box 50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2" name="Text Box 50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3" name="Text Box 50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4" name="Text Box 50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5" name="Text Box 50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6" name="Text Box 50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7" name="Text Box 50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8" name="Text Box 50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39" name="Text Box 50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0" name="Text Box 50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1" name="Text Box 50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2" name="Text Box 50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3" name="Text Box 50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4" name="Text Box 50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5" name="Text Box 50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6" name="Text Box 50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7" name="Text Box 50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8" name="Text Box 50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49" name="Text Box 50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0" name="Text Box 50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1" name="Text Box 50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2" name="Text Box 50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3" name="Text Box 50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4" name="Text Box 50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5" name="Text Box 50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6" name="Text Box 50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7" name="Text Box 50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8" name="Text Box 50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59" name="Text Box 50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0" name="Text Box 50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1" name="Text Box 50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2" name="Text Box 50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3" name="Text Box 50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4" name="Text Box 50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5" name="Text Box 50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6" name="Text Box 50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7" name="Text Box 50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8" name="Text Box 50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69" name="Text Box 50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0" name="Text Box 50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1" name="Text Box 50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2" name="Text Box 50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3" name="Text Box 50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4" name="Text Box 50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5" name="Text Box 50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6" name="Text Box 50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7" name="Text Box 50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8" name="Text Box 50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79" name="Text Box 50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0" name="Text Box 50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1" name="Text Box 50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2" name="Text Box 50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3" name="Text Box 50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4" name="Text Box 50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5" name="Text Box 50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6" name="Text Box 50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7" name="Text Box 50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8" name="Text Box 50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89" name="Text Box 50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0" name="Text Box 50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1" name="Text Box 50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2" name="Text Box 50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3" name="Text Box 50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4" name="Text Box 50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5" name="Text Box 50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6" name="Text Box 50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7" name="Text Box 50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8" name="Text Box 50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499" name="Text Box 50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0" name="Text Box 50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1" name="Text Box 50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2" name="Text Box 50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3" name="Text Box 50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4" name="Text Box 50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5" name="Text Box 50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6" name="Text Box 50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7" name="Text Box 50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8" name="Text Box 50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09" name="Text Box 50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0" name="Text Box 50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1" name="Text Box 50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2" name="Text Box 50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3" name="Text Box 50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4" name="Text Box 50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5" name="Text Box 50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6" name="Text Box 51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7" name="Text Box 51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8" name="Text Box 51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19" name="Text Box 51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0" name="Text Box 51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1" name="Text Box 51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2" name="Text Box 51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3" name="Text Box 51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4" name="Text Box 51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5" name="Text Box 51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6" name="Text Box 51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7" name="Text Box 51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8" name="Text Box 51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29" name="Text Box 51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0" name="Text Box 51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1" name="Text Box 51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2" name="Text Box 51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3" name="Text Box 51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4" name="Text Box 51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5" name="Text Box 51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6" name="Text Box 51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7" name="Text Box 51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8" name="Text Box 51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39" name="Text Box 51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0" name="Text Box 51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1" name="Text Box 51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2" name="Text Box 51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3" name="Text Box 51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4" name="Text Box 51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5" name="Text Box 51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6" name="Text Box 513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7" name="Text Box 513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8" name="Text Box 513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49" name="Text Box 513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0" name="Text Box 513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1" name="Text Box 513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2" name="Text Box 513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3" name="Text Box 513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4" name="Text Box 513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5" name="Text Box 513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6" name="Text Box 514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7" name="Text Box 514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8" name="Text Box 514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59" name="Text Box 514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0" name="Text Box 514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1" name="Text Box 514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2" name="Text Box 514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3" name="Text Box 514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4" name="Text Box 514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5" name="Text Box 514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6" name="Text Box 515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7" name="Text Box 515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8" name="Text Box 515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69" name="Text Box 515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0" name="Text Box 515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1" name="Text Box 515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2" name="Text Box 515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3" name="Text Box 515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4" name="Text Box 515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5" name="Text Box 515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6" name="Text Box 516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7" name="Text Box 516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8" name="Text Box 516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79" name="Text Box 516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0" name="Text Box 516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1" name="Text Box 516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2" name="Text Box 516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3" name="Text Box 516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4" name="Text Box 516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5" name="Text Box 516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6" name="Text Box 517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7" name="Text Box 517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8" name="Text Box 517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89" name="Text Box 517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0" name="Text Box 517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1" name="Text Box 517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2" name="Text Box 517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3" name="Text Box 517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4" name="Text Box 517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5" name="Text Box 517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6" name="Text Box 518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7" name="Text Box 518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8" name="Text Box 518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599" name="Text Box 518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0" name="Text Box 518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1" name="Text Box 518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2" name="Text Box 518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3" name="Text Box 518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4" name="Text Box 518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5" name="Text Box 518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6" name="Text Box 519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7" name="Text Box 519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8" name="Text Box 519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09" name="Text Box 519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0" name="Text Box 519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1" name="Text Box 519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2" name="Text Box 519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3" name="Text Box 519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4" name="Text Box 519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5" name="Text Box 519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6" name="Text Box 520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7" name="Text Box 520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8" name="Text Box 520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19" name="Text Box 520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0" name="Text Box 520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1" name="Text Box 520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2" name="Text Box 520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3" name="Text Box 520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4" name="Text Box 520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5" name="Text Box 520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6" name="Text Box 521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7" name="Text Box 521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8" name="Text Box 521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29" name="Text Box 521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0" name="Text Box 521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1" name="Text Box 521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2" name="Text Box 521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3" name="Text Box 521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4" name="Text Box 521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5" name="Text Box 521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6" name="Text Box 5220"/>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7" name="Text Box 5221"/>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8" name="Text Box 5222"/>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39" name="Text Box 5223"/>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40" name="Text Box 5224"/>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41" name="Text Box 5225"/>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42" name="Text Box 5226"/>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43" name="Text Box 5227"/>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44" name="Text Box 5228"/>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634</xdr:row>
      <xdr:rowOff>0</xdr:rowOff>
    </xdr:from>
    <xdr:ext cx="85725" cy="205409"/>
    <xdr:sp macro="" textlink="">
      <xdr:nvSpPr>
        <xdr:cNvPr id="2645" name="Text Box 5229"/>
        <xdr:cNvSpPr txBox="1">
          <a:spLocks noChangeArrowheads="1"/>
        </xdr:cNvSpPr>
      </xdr:nvSpPr>
      <xdr:spPr bwMode="auto">
        <a:xfrm>
          <a:off x="4686300" y="12077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46" name="Text Box 26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47" name="Text Box 26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48" name="Text Box 26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49" name="Text Box 26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0" name="Text Box 26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1" name="Text Box 26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2" name="Text Box 26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3" name="Text Box 26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4" name="Text Box 26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5" name="Text Box 26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6" name="Text Box 26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7" name="Text Box 26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8" name="Text Box 26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59" name="Text Box 26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0" name="Text Box 26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1" name="Text Box 26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2" name="Text Box 26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3" name="Text Box 26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4" name="Text Box 26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5" name="Text Box 26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6" name="Text Box 26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7" name="Text Box 26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8" name="Text Box 26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69" name="Text Box 26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0" name="Text Box 26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1" name="Text Box 26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2" name="Text Box 26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3" name="Text Box 26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4" name="Text Box 26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5" name="Text Box 26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6" name="Text Box 26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7" name="Text Box 26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8" name="Text Box 26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79" name="Text Box 26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0" name="Text Box 26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1" name="Text Box 26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2" name="Text Box 26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3" name="Text Box 26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4" name="Text Box 26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5" name="Text Box 26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6" name="Text Box 26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7" name="Text Box 26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8" name="Text Box 26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89" name="Text Box 26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0" name="Text Box 26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1" name="Text Box 26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2" name="Text Box 26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3" name="Text Box 26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4" name="Text Box 26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5" name="Text Box 26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6" name="Text Box 26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7" name="Text Box 26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8" name="Text Box 26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699" name="Text Box 26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0" name="Text Box 26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1" name="Text Box 26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2" name="Text Box 26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3" name="Text Box 26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4" name="Text Box 27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5" name="Text Box 27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6" name="Text Box 27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7" name="Text Box 27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8" name="Text Box 27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09" name="Text Box 27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0" name="Text Box 27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1" name="Text Box 27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2" name="Text Box 27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3" name="Text Box 27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4" name="Text Box 27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5" name="Text Box 27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6" name="Text Box 27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7" name="Text Box 27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8" name="Text Box 27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19" name="Text Box 27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0" name="Text Box 27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1" name="Text Box 27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2" name="Text Box 27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3" name="Text Box 27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4" name="Text Box 27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5" name="Text Box 27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6" name="Text Box 27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7" name="Text Box 27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8" name="Text Box 27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29" name="Text Box 27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0" name="Text Box 27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1" name="Text Box 27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2" name="Text Box 27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3" name="Text Box 27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4" name="Text Box 27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5" name="Text Box 27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6" name="Text Box 27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7" name="Text Box 27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8" name="Text Box 27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39" name="Text Box 27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0" name="Text Box 27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1" name="Text Box 27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2" name="Text Box 27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3" name="Text Box 27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4" name="Text Box 27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5" name="Text Box 27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6" name="Text Box 27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7" name="Text Box 27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8" name="Text Box 27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49" name="Text Box 27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0" name="Text Box 27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1" name="Text Box 27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2" name="Text Box 27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3" name="Text Box 27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4" name="Text Box 27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5" name="Text Box 27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6" name="Text Box 27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7" name="Text Box 27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8" name="Text Box 27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59" name="Text Box 27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0" name="Text Box 27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1" name="Text Box 27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2" name="Text Box 27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3" name="Text Box 27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4" name="Text Box 27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5" name="Text Box 27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6" name="Text Box 27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7" name="Text Box 27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8" name="Text Box 27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69" name="Text Box 27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0" name="Text Box 27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1" name="Text Box 27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2" name="Text Box 27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3" name="Text Box 27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4" name="Text Box 27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5" name="Text Box 27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6" name="Text Box 27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7" name="Text Box 27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8" name="Text Box 27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79" name="Text Box 27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0" name="Text Box 27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1" name="Text Box 27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2" name="Text Box 27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3" name="Text Box 27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4" name="Text Box 27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5" name="Text Box 27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6" name="Text Box 27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7" name="Text Box 27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8" name="Text Box 27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89" name="Text Box 27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0" name="Text Box 27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1" name="Text Box 27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2" name="Text Box 27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3" name="Text Box 27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4" name="Text Box 27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5" name="Text Box 27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6" name="Text Box 27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7" name="Text Box 27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8" name="Text Box 27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799" name="Text Box 27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0" name="Text Box 27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1" name="Text Box 27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2" name="Text Box 27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3" name="Text Box 27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4" name="Text Box 28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5" name="Text Box 28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6" name="Text Box 28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7" name="Text Box 28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8" name="Text Box 28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09" name="Text Box 28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0" name="Text Box 28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1" name="Text Box 28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2" name="Text Box 28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3" name="Text Box 28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4" name="Text Box 28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5" name="Text Box 28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6" name="Text Box 28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7" name="Text Box 28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8" name="Text Box 28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19" name="Text Box 28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0" name="Text Box 28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1" name="Text Box 28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2" name="Text Box 28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3" name="Text Box 28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4" name="Text Box 28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5" name="Text Box 28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6" name="Text Box 28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7" name="Text Box 28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8" name="Text Box 28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29" name="Text Box 28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0" name="Text Box 28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1" name="Text Box 28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2" name="Text Box 28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3" name="Text Box 28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4" name="Text Box 28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5" name="Text Box 28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6" name="Text Box 28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7" name="Text Box 28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8" name="Text Box 28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39" name="Text Box 28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0" name="Text Box 28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1" name="Text Box 28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2" name="Text Box 28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3" name="Text Box 28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4" name="Text Box 28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5" name="Text Box 28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6" name="Text Box 28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7" name="Text Box 28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8" name="Text Box 28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49" name="Text Box 28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0" name="Text Box 28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1" name="Text Box 28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2" name="Text Box 28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3" name="Text Box 28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4" name="Text Box 28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5" name="Text Box 28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6" name="Text Box 28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7" name="Text Box 28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8" name="Text Box 28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59" name="Text Box 28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0" name="Text Box 28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1" name="Text Box 28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2" name="Text Box 28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3" name="Text Box 28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4" name="Text Box 28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5" name="Text Box 28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6" name="Text Box 28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7" name="Text Box 28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8" name="Text Box 28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69" name="Text Box 28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0" name="Text Box 28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1" name="Text Box 28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2" name="Text Box 28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3" name="Text Box 28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4" name="Text Box 28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5" name="Text Box 28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6" name="Text Box 28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7" name="Text Box 28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8" name="Text Box 28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79" name="Text Box 28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0" name="Text Box 28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1" name="Text Box 28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2" name="Text Box 28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3" name="Text Box 28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4" name="Text Box 28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5" name="Text Box 28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6" name="Text Box 28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7" name="Text Box 28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8" name="Text Box 28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89" name="Text Box 28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0" name="Text Box 28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1" name="Text Box 28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2" name="Text Box 28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3" name="Text Box 28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4" name="Text Box 28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5" name="Text Box 28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6" name="Text Box 28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7" name="Text Box 28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8" name="Text Box 28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899" name="Text Box 28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0" name="Text Box 28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1" name="Text Box 28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2" name="Text Box 28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3" name="Text Box 28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4" name="Text Box 29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5" name="Text Box 29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6" name="Text Box 29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7" name="Text Box 29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8" name="Text Box 29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09" name="Text Box 29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0" name="Text Box 29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1" name="Text Box 29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2" name="Text Box 29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3" name="Text Box 29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4" name="Text Box 29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5" name="Text Box 29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6" name="Text Box 29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7" name="Text Box 29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8" name="Text Box 29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19" name="Text Box 29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0" name="Text Box 29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1" name="Text Box 29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2" name="Text Box 29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3" name="Text Box 29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4" name="Text Box 29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5" name="Text Box 29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6" name="Text Box 29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7" name="Text Box 29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8" name="Text Box 29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29" name="Text Box 29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0" name="Text Box 29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1" name="Text Box 29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2" name="Text Box 29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3" name="Text Box 29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4" name="Text Box 29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5" name="Text Box 29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6" name="Text Box 29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7" name="Text Box 29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8" name="Text Box 29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39" name="Text Box 29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0" name="Text Box 29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1" name="Text Box 29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2" name="Text Box 29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3" name="Text Box 29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4" name="Text Box 29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5" name="Text Box 29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6" name="Text Box 29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7" name="Text Box 29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8" name="Text Box 29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49" name="Text Box 29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0" name="Text Box 29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1" name="Text Box 29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2" name="Text Box 29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3" name="Text Box 29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4" name="Text Box 29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5" name="Text Box 29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6" name="Text Box 29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7" name="Text Box 29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8" name="Text Box 29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59" name="Text Box 29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0" name="Text Box 29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1" name="Text Box 29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2" name="Text Box 29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3" name="Text Box 29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4" name="Text Box 29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5" name="Text Box 29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6" name="Text Box 29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7" name="Text Box 29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8" name="Text Box 29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69" name="Text Box 29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0" name="Text Box 29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1" name="Text Box 29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2" name="Text Box 29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3" name="Text Box 29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4" name="Text Box 29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5" name="Text Box 29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6" name="Text Box 29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7" name="Text Box 29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8" name="Text Box 29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79" name="Text Box 29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0" name="Text Box 29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1" name="Text Box 29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2" name="Text Box 29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3" name="Text Box 29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4" name="Text Box 29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5" name="Text Box 29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6" name="Text Box 29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7" name="Text Box 29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8" name="Text Box 29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89" name="Text Box 29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0" name="Text Box 29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1" name="Text Box 29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2" name="Text Box 29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3" name="Text Box 29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4" name="Text Box 29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5" name="Text Box 29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6" name="Text Box 29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7" name="Text Box 29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8" name="Text Box 29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2999" name="Text Box 29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0" name="Text Box 29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1" name="Text Box 29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2" name="Text Box 29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3" name="Text Box 29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4" name="Text Box 30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5" name="Text Box 30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6" name="Text Box 30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7" name="Text Box 30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8" name="Text Box 30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09" name="Text Box 30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0" name="Text Box 30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1" name="Text Box 30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2" name="Text Box 30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3" name="Text Box 30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4" name="Text Box 30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5" name="Text Box 30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6" name="Text Box 30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7" name="Text Box 30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8" name="Text Box 30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19" name="Text Box 30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0" name="Text Box 30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1" name="Text Box 30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2" name="Text Box 30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3" name="Text Box 30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4" name="Text Box 30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5" name="Text Box 30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6" name="Text Box 30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7" name="Text Box 30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8" name="Text Box 30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29" name="Text Box 30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0" name="Text Box 30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1" name="Text Box 30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2" name="Text Box 30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3" name="Text Box 30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4" name="Text Box 30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5" name="Text Box 30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6" name="Text Box 30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7" name="Text Box 30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8" name="Text Box 30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39" name="Text Box 30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0" name="Text Box 30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1" name="Text Box 30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2" name="Text Box 30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3" name="Text Box 30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4" name="Text Box 30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5" name="Text Box 30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6" name="Text Box 30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7" name="Text Box 30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8" name="Text Box 30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49" name="Text Box 30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0" name="Text Box 30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1" name="Text Box 30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2" name="Text Box 30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3" name="Text Box 30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4" name="Text Box 30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5" name="Text Box 30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6" name="Text Box 30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7" name="Text Box 30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8" name="Text Box 30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59" name="Text Box 30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0" name="Text Box 30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1" name="Text Box 30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2" name="Text Box 30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3" name="Text Box 30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4" name="Text Box 30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5" name="Text Box 30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6" name="Text Box 30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7" name="Text Box 30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8" name="Text Box 30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69" name="Text Box 30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0" name="Text Box 30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1" name="Text Box 30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2" name="Text Box 30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3" name="Text Box 30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4" name="Text Box 30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5" name="Text Box 30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6" name="Text Box 30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7" name="Text Box 30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8" name="Text Box 30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79" name="Text Box 30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0" name="Text Box 30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1" name="Text Box 30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2" name="Text Box 30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3" name="Text Box 30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4" name="Text Box 30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5" name="Text Box 30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6" name="Text Box 30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7" name="Text Box 30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8" name="Text Box 30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89" name="Text Box 30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0" name="Text Box 30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1" name="Text Box 30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2" name="Text Box 30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3" name="Text Box 30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4" name="Text Box 30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5" name="Text Box 30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6" name="Text Box 30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7" name="Text Box 30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8" name="Text Box 30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099" name="Text Box 30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0" name="Text Box 30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1" name="Text Box 30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2" name="Text Box 30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3" name="Text Box 30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4" name="Text Box 31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5" name="Text Box 31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6" name="Text Box 31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7" name="Text Box 31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8" name="Text Box 31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09" name="Text Box 31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0" name="Text Box 31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1" name="Text Box 31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2" name="Text Box 31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3" name="Text Box 31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4" name="Text Box 31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5" name="Text Box 31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6" name="Text Box 31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7" name="Text Box 31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8" name="Text Box 31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19" name="Text Box 31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0" name="Text Box 31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1" name="Text Box 31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2" name="Text Box 31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3" name="Text Box 31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4" name="Text Box 31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5" name="Text Box 31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6" name="Text Box 31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7" name="Text Box 31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8" name="Text Box 31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29" name="Text Box 31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0" name="Text Box 31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1" name="Text Box 31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2" name="Text Box 31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3" name="Text Box 31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4" name="Text Box 31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5" name="Text Box 31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6" name="Text Box 31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7" name="Text Box 31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8" name="Text Box 31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39" name="Text Box 31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0" name="Text Box 31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1" name="Text Box 31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2" name="Text Box 31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3" name="Text Box 31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4" name="Text Box 31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5" name="Text Box 31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6" name="Text Box 31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7" name="Text Box 31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8" name="Text Box 31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49" name="Text Box 31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0" name="Text Box 31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1" name="Text Box 31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2" name="Text Box 31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3" name="Text Box 31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4" name="Text Box 31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5" name="Text Box 31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6" name="Text Box 31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7" name="Text Box 31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8" name="Text Box 31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59" name="Text Box 31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0" name="Text Box 31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1" name="Text Box 31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2" name="Text Box 31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3" name="Text Box 31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4" name="Text Box 31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5" name="Text Box 31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6" name="Text Box 31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7" name="Text Box 31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8" name="Text Box 31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69" name="Text Box 31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0" name="Text Box 31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1" name="Text Box 31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2" name="Text Box 31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3" name="Text Box 31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4" name="Text Box 31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5" name="Text Box 31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6" name="Text Box 31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7" name="Text Box 31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8" name="Text Box 31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79" name="Text Box 31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0" name="Text Box 31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1" name="Text Box 31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2" name="Text Box 31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3" name="Text Box 31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4" name="Text Box 31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5" name="Text Box 31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6" name="Text Box 31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7" name="Text Box 31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8" name="Text Box 31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89" name="Text Box 31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0" name="Text Box 31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1" name="Text Box 31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2" name="Text Box 31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3" name="Text Box 31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4" name="Text Box 31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5" name="Text Box 31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6" name="Text Box 31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7" name="Text Box 31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8" name="Text Box 31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199" name="Text Box 31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0" name="Text Box 31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1" name="Text Box 31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2" name="Text Box 31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3" name="Text Box 31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4" name="Text Box 32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5" name="Text Box 32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6" name="Text Box 32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7" name="Text Box 32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8" name="Text Box 32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09" name="Text Box 32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0" name="Text Box 32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1" name="Text Box 32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2" name="Text Box 32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3" name="Text Box 32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4" name="Text Box 32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5" name="Text Box 32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6" name="Text Box 32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7" name="Text Box 32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8" name="Text Box 32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19" name="Text Box 32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0" name="Text Box 32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1" name="Text Box 32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2" name="Text Box 32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3" name="Text Box 32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4" name="Text Box 32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5" name="Text Box 32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6" name="Text Box 32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7" name="Text Box 32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8" name="Text Box 32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29" name="Text Box 32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0" name="Text Box 32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1" name="Text Box 32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2" name="Text Box 32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3" name="Text Box 32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4" name="Text Box 32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5" name="Text Box 32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6" name="Text Box 32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7" name="Text Box 32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8" name="Text Box 32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39" name="Text Box 32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0" name="Text Box 32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1" name="Text Box 32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2" name="Text Box 32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3" name="Text Box 32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4" name="Text Box 32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5" name="Text Box 32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6" name="Text Box 32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7" name="Text Box 32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8" name="Text Box 32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49" name="Text Box 32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0" name="Text Box 32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1" name="Text Box 32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2" name="Text Box 32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3" name="Text Box 32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4" name="Text Box 32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5" name="Text Box 32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6" name="Text Box 32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7" name="Text Box 32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8" name="Text Box 32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59" name="Text Box 32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0" name="Text Box 32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1" name="Text Box 32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2" name="Text Box 32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3" name="Text Box 32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4" name="Text Box 32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5" name="Text Box 32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6" name="Text Box 32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7" name="Text Box 32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8" name="Text Box 32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69" name="Text Box 32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0" name="Text Box 32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1" name="Text Box 32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2" name="Text Box 32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3" name="Text Box 32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4" name="Text Box 32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5" name="Text Box 32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6" name="Text Box 32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7" name="Text Box 32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8" name="Text Box 32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79" name="Text Box 32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0" name="Text Box 32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1" name="Text Box 32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2" name="Text Box 32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3" name="Text Box 32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4" name="Text Box 32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5" name="Text Box 32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6" name="Text Box 32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7" name="Text Box 32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8" name="Text Box 32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89" name="Text Box 32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0" name="Text Box 32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1" name="Text Box 32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2" name="Text Box 32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3" name="Text Box 32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4" name="Text Box 32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5" name="Text Box 32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6" name="Text Box 32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7" name="Text Box 32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8" name="Text Box 32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299" name="Text Box 32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0" name="Text Box 32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1" name="Text Box 32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2" name="Text Box 32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3" name="Text Box 32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4" name="Text Box 33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5" name="Text Box 33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6" name="Text Box 33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7" name="Text Box 33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8" name="Text Box 33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09" name="Text Box 33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0" name="Text Box 33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1" name="Text Box 33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2" name="Text Box 33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3" name="Text Box 33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4" name="Text Box 33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5" name="Text Box 33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6" name="Text Box 33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7" name="Text Box 33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8" name="Text Box 33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19" name="Text Box 33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0" name="Text Box 33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1" name="Text Box 33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2" name="Text Box 33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3" name="Text Box 33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4" name="Text Box 33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5" name="Text Box 33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6" name="Text Box 33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7" name="Text Box 33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8" name="Text Box 33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29" name="Text Box 33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0" name="Text Box 33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1" name="Text Box 33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2" name="Text Box 33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3" name="Text Box 33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4" name="Text Box 33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5" name="Text Box 33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6" name="Text Box 33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7" name="Text Box 33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8" name="Text Box 33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39" name="Text Box 33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0" name="Text Box 33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1" name="Text Box 33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2" name="Text Box 33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3" name="Text Box 33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4" name="Text Box 33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5" name="Text Box 33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6" name="Text Box 33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7" name="Text Box 33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8" name="Text Box 33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49" name="Text Box 33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0" name="Text Box 33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1" name="Text Box 33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2" name="Text Box 33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3" name="Text Box 33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4" name="Text Box 33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5" name="Text Box 33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6" name="Text Box 33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7" name="Text Box 33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8" name="Text Box 33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59" name="Text Box 33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0" name="Text Box 33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1" name="Text Box 33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2" name="Text Box 33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3" name="Text Box 33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4" name="Text Box 33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5" name="Text Box 33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6" name="Text Box 33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7" name="Text Box 33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8" name="Text Box 33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69" name="Text Box 33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0" name="Text Box 33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1" name="Text Box 33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2" name="Text Box 33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3" name="Text Box 33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4" name="Text Box 33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5" name="Text Box 33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6" name="Text Box 33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7" name="Text Box 33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8" name="Text Box 33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79" name="Text Box 33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0" name="Text Box 33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1" name="Text Box 33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2" name="Text Box 33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3" name="Text Box 33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4" name="Text Box 33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5" name="Text Box 33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6" name="Text Box 33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7" name="Text Box 33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8" name="Text Box 33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89" name="Text Box 33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0" name="Text Box 33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1" name="Text Box 33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2" name="Text Box 33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3" name="Text Box 33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4" name="Text Box 33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5" name="Text Box 33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6" name="Text Box 33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7" name="Text Box 33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8" name="Text Box 33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399" name="Text Box 33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0" name="Text Box 33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1" name="Text Box 33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2" name="Text Box 33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3" name="Text Box 33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4" name="Text Box 34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5" name="Text Box 34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6" name="Text Box 34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7" name="Text Box 34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8" name="Text Box 34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09" name="Text Box 34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0" name="Text Box 34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1" name="Text Box 34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2" name="Text Box 34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3" name="Text Box 34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4" name="Text Box 34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5" name="Text Box 34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6" name="Text Box 34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7" name="Text Box 34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8" name="Text Box 34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19" name="Text Box 34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0" name="Text Box 34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1" name="Text Box 34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2" name="Text Box 34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3" name="Text Box 34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4" name="Text Box 34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5" name="Text Box 34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6" name="Text Box 34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7" name="Text Box 34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8" name="Text Box 34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29" name="Text Box 34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0" name="Text Box 34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1" name="Text Box 34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2" name="Text Box 34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3" name="Text Box 34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4" name="Text Box 34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5" name="Text Box 34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6" name="Text Box 34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7" name="Text Box 34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8" name="Text Box 34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39" name="Text Box 34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0" name="Text Box 34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1" name="Text Box 34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2" name="Text Box 34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3" name="Text Box 34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4" name="Text Box 34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5" name="Text Box 34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6" name="Text Box 34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7" name="Text Box 34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8" name="Text Box 34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49" name="Text Box 34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0" name="Text Box 34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1" name="Text Box 34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2" name="Text Box 34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3" name="Text Box 34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4" name="Text Box 34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5" name="Text Box 34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6" name="Text Box 34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7" name="Text Box 34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8" name="Text Box 34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59" name="Text Box 34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0" name="Text Box 34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1" name="Text Box 34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2" name="Text Box 34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3" name="Text Box 34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4" name="Text Box 34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5" name="Text Box 34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6" name="Text Box 34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7" name="Text Box 34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8" name="Text Box 34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69" name="Text Box 34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0" name="Text Box 34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1" name="Text Box 34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2" name="Text Box 34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3" name="Text Box 34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4" name="Text Box 34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5" name="Text Box 34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6" name="Text Box 34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7" name="Text Box 34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8" name="Text Box 34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79" name="Text Box 34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0" name="Text Box 34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1" name="Text Box 34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2" name="Text Box 34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3" name="Text Box 34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4" name="Text Box 34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5" name="Text Box 34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6" name="Text Box 34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7" name="Text Box 34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8" name="Text Box 34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89" name="Text Box 34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0" name="Text Box 34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1" name="Text Box 34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2" name="Text Box 34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3" name="Text Box 34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4" name="Text Box 34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5" name="Text Box 34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6" name="Text Box 34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7" name="Text Box 34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8" name="Text Box 34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499" name="Text Box 34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0" name="Text Box 34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1" name="Text Box 34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2" name="Text Box 34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3" name="Text Box 34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4" name="Text Box 35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5" name="Text Box 35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6" name="Text Box 35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7" name="Text Box 35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8" name="Text Box 35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09" name="Text Box 35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0" name="Text Box 35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1" name="Text Box 35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2" name="Text Box 35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3" name="Text Box 35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4" name="Text Box 35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5" name="Text Box 35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6" name="Text Box 35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7" name="Text Box 35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8" name="Text Box 35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19" name="Text Box 35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0" name="Text Box 35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1" name="Text Box 35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2" name="Text Box 35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3" name="Text Box 35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4" name="Text Box 35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5" name="Text Box 35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6" name="Text Box 35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7" name="Text Box 35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8" name="Text Box 35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29" name="Text Box 35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0" name="Text Box 35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1" name="Text Box 35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2" name="Text Box 35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3" name="Text Box 35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4" name="Text Box 35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5" name="Text Box 35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6" name="Text Box 35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7" name="Text Box 35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8" name="Text Box 35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39" name="Text Box 35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0" name="Text Box 35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1" name="Text Box 35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2" name="Text Box 35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3" name="Text Box 35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4" name="Text Box 35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5" name="Text Box 35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6" name="Text Box 35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7" name="Text Box 35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8" name="Text Box 35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49" name="Text Box 35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0" name="Text Box 35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1" name="Text Box 35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2" name="Text Box 35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3" name="Text Box 35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4" name="Text Box 35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5" name="Text Box 35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6" name="Text Box 35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7" name="Text Box 35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8" name="Text Box 35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59" name="Text Box 35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0" name="Text Box 35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1" name="Text Box 35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2" name="Text Box 35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3" name="Text Box 35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4" name="Text Box 35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5" name="Text Box 35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6" name="Text Box 35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7" name="Text Box 35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8" name="Text Box 35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69" name="Text Box 35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0" name="Text Box 35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1" name="Text Box 35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2" name="Text Box 35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3" name="Text Box 35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4" name="Text Box 35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5" name="Text Box 35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6" name="Text Box 35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7" name="Text Box 35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8" name="Text Box 35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79" name="Text Box 35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0" name="Text Box 35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1" name="Text Box 35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2" name="Text Box 35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3" name="Text Box 35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4" name="Text Box 35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5" name="Text Box 35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6" name="Text Box 35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7" name="Text Box 35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8" name="Text Box 35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89" name="Text Box 35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0" name="Text Box 35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1" name="Text Box 35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2" name="Text Box 35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3" name="Text Box 35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4" name="Text Box 35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5" name="Text Box 35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6" name="Text Box 35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7" name="Text Box 35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8" name="Text Box 35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599" name="Text Box 35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0" name="Text Box 35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1" name="Text Box 35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2" name="Text Box 35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3" name="Text Box 35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4" name="Text Box 36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5" name="Text Box 36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6" name="Text Box 36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7" name="Text Box 36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8" name="Text Box 36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09" name="Text Box 36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0" name="Text Box 36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1" name="Text Box 36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2" name="Text Box 36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3" name="Text Box 36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4" name="Text Box 36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5" name="Text Box 36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6" name="Text Box 36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7" name="Text Box 36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8" name="Text Box 36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19" name="Text Box 36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0" name="Text Box 36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1" name="Text Box 36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2" name="Text Box 36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3" name="Text Box 36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4" name="Text Box 36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5" name="Text Box 36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6" name="Text Box 36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7" name="Text Box 36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8" name="Text Box 36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29" name="Text Box 36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0" name="Text Box 36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1" name="Text Box 36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2" name="Text Box 36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3" name="Text Box 36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4" name="Text Box 36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5" name="Text Box 36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6" name="Text Box 36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7" name="Text Box 36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8" name="Text Box 36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39" name="Text Box 36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0" name="Text Box 36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1" name="Text Box 36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2" name="Text Box 36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3" name="Text Box 36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4" name="Text Box 36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5" name="Text Box 36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6" name="Text Box 36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7" name="Text Box 36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8" name="Text Box 36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49" name="Text Box 36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0" name="Text Box 36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1" name="Text Box 36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2" name="Text Box 36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3" name="Text Box 36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4" name="Text Box 36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5" name="Text Box 36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6" name="Text Box 36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7" name="Text Box 36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8" name="Text Box 36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59" name="Text Box 36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0" name="Text Box 36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1" name="Text Box 36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2" name="Text Box 36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3" name="Text Box 36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4" name="Text Box 36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5" name="Text Box 36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6" name="Text Box 36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7" name="Text Box 36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8" name="Text Box 36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69" name="Text Box 36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0" name="Text Box 36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1" name="Text Box 36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2" name="Text Box 36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3" name="Text Box 36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4" name="Text Box 36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5" name="Text Box 36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6" name="Text Box 36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7" name="Text Box 36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8" name="Text Box 36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79" name="Text Box 36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0" name="Text Box 36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1" name="Text Box 36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2" name="Text Box 36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3" name="Text Box 36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4" name="Text Box 36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5" name="Text Box 36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6" name="Text Box 36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7" name="Text Box 36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8" name="Text Box 36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89" name="Text Box 36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0" name="Text Box 36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1" name="Text Box 36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2" name="Text Box 36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3" name="Text Box 36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4" name="Text Box 36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5" name="Text Box 36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6" name="Text Box 36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7" name="Text Box 36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8" name="Text Box 36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699" name="Text Box 36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0" name="Text Box 36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1" name="Text Box 36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2" name="Text Box 36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3" name="Text Box 36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4" name="Text Box 37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5" name="Text Box 37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6" name="Text Box 37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7" name="Text Box 37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8" name="Text Box 37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09" name="Text Box 37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0" name="Text Box 37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1" name="Text Box 37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2" name="Text Box 37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3" name="Text Box 37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4" name="Text Box 37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5" name="Text Box 37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6" name="Text Box 37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7" name="Text Box 37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8" name="Text Box 37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19" name="Text Box 37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0" name="Text Box 37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1" name="Text Box 37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2" name="Text Box 37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3" name="Text Box 37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4" name="Text Box 37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5" name="Text Box 37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6" name="Text Box 37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7" name="Text Box 37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8" name="Text Box 37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29" name="Text Box 37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0" name="Text Box 37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1" name="Text Box 37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2" name="Text Box 37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3" name="Text Box 37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4" name="Text Box 37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5" name="Text Box 37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6" name="Text Box 37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7" name="Text Box 37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8" name="Text Box 37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39" name="Text Box 37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0" name="Text Box 37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1" name="Text Box 37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2" name="Text Box 37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3" name="Text Box 37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4" name="Text Box 37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5" name="Text Box 37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6" name="Text Box 37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7" name="Text Box 37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8" name="Text Box 37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49" name="Text Box 37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0" name="Text Box 37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1" name="Text Box 37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2" name="Text Box 37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3" name="Text Box 37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4" name="Text Box 37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5" name="Text Box 37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6" name="Text Box 37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7" name="Text Box 37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8" name="Text Box 37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59" name="Text Box 37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0" name="Text Box 37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1" name="Text Box 37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2" name="Text Box 37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3" name="Text Box 37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4" name="Text Box 37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5" name="Text Box 37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6" name="Text Box 37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7" name="Text Box 37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8" name="Text Box 37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69" name="Text Box 37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0" name="Text Box 37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1" name="Text Box 37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2" name="Text Box 37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3" name="Text Box 37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4" name="Text Box 37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5" name="Text Box 37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6" name="Text Box 37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7" name="Text Box 37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8" name="Text Box 37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79" name="Text Box 37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0" name="Text Box 37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1" name="Text Box 37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2" name="Text Box 37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3" name="Text Box 37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4" name="Text Box 37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5" name="Text Box 37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6" name="Text Box 37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7" name="Text Box 37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8" name="Text Box 37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89" name="Text Box 37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0" name="Text Box 37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1" name="Text Box 37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2" name="Text Box 37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3" name="Text Box 37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4" name="Text Box 37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5" name="Text Box 37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6" name="Text Box 37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7" name="Text Box 37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8" name="Text Box 37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799" name="Text Box 37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0" name="Text Box 37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1" name="Text Box 37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2" name="Text Box 37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3" name="Text Box 37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4" name="Text Box 38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5" name="Text Box 38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6" name="Text Box 38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7" name="Text Box 38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8" name="Text Box 38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09" name="Text Box 38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0" name="Text Box 38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1" name="Text Box 38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2" name="Text Box 38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3" name="Text Box 38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4" name="Text Box 38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5" name="Text Box 38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6" name="Text Box 38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7" name="Text Box 38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8" name="Text Box 38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19" name="Text Box 38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0" name="Text Box 38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1" name="Text Box 38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2" name="Text Box 38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3" name="Text Box 38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4" name="Text Box 38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5" name="Text Box 38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6" name="Text Box 38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7" name="Text Box 38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8" name="Text Box 38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29" name="Text Box 38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0" name="Text Box 38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1" name="Text Box 38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2" name="Text Box 38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3" name="Text Box 38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4" name="Text Box 38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5" name="Text Box 38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6" name="Text Box 38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7" name="Text Box 38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8" name="Text Box 38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39" name="Text Box 38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0" name="Text Box 38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1" name="Text Box 38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2" name="Text Box 38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3" name="Text Box 38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4" name="Text Box 38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5" name="Text Box 38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6" name="Text Box 38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7" name="Text Box 38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8" name="Text Box 38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49" name="Text Box 38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0" name="Text Box 38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1" name="Text Box 38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2" name="Text Box 38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3" name="Text Box 38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4" name="Text Box 38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5" name="Text Box 38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6" name="Text Box 38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7" name="Text Box 38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8" name="Text Box 38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59" name="Text Box 38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0" name="Text Box 38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1" name="Text Box 38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2" name="Text Box 38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3" name="Text Box 38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4" name="Text Box 38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5" name="Text Box 38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6" name="Text Box 38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7" name="Text Box 38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8" name="Text Box 38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69" name="Text Box 38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0" name="Text Box 38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1" name="Text Box 38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2" name="Text Box 38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3" name="Text Box 38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4" name="Text Box 38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5" name="Text Box 38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6" name="Text Box 38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7" name="Text Box 38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8" name="Text Box 38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79" name="Text Box 38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0" name="Text Box 38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1" name="Text Box 38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2" name="Text Box 38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3" name="Text Box 38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4" name="Text Box 38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5" name="Text Box 38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6" name="Text Box 38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7" name="Text Box 38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8" name="Text Box 38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89" name="Text Box 38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0" name="Text Box 38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1" name="Text Box 38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2" name="Text Box 38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3" name="Text Box 38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4" name="Text Box 38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5" name="Text Box 38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6" name="Text Box 38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7" name="Text Box 38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8" name="Text Box 38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899" name="Text Box 38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0" name="Text Box 38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1" name="Text Box 38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2" name="Text Box 38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3" name="Text Box 38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4" name="Text Box 39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5" name="Text Box 39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6" name="Text Box 39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7" name="Text Box 39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8" name="Text Box 39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09" name="Text Box 39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0" name="Text Box 39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1" name="Text Box 39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2" name="Text Box 39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3" name="Text Box 39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4" name="Text Box 39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5" name="Text Box 39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6" name="Text Box 39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7" name="Text Box 39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8" name="Text Box 39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19" name="Text Box 39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0" name="Text Box 39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1" name="Text Box 39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2" name="Text Box 39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3" name="Text Box 39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4" name="Text Box 39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5" name="Text Box 39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6" name="Text Box 39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7" name="Text Box 39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8" name="Text Box 39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29" name="Text Box 39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0" name="Text Box 39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1" name="Text Box 39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2" name="Text Box 39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3" name="Text Box 39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4" name="Text Box 39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5" name="Text Box 39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6" name="Text Box 39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7" name="Text Box 39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8" name="Text Box 39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39" name="Text Box 39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0" name="Text Box 39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1" name="Text Box 39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2" name="Text Box 39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3" name="Text Box 39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4" name="Text Box 39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5" name="Text Box 39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6" name="Text Box 39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7" name="Text Box 39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8" name="Text Box 39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49" name="Text Box 39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0" name="Text Box 39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1" name="Text Box 39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2" name="Text Box 39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3" name="Text Box 39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4" name="Text Box 39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5" name="Text Box 39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6" name="Text Box 39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7" name="Text Box 39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8" name="Text Box 39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59" name="Text Box 39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0" name="Text Box 39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1" name="Text Box 39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2" name="Text Box 39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3" name="Text Box 39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4" name="Text Box 39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5" name="Text Box 39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6" name="Text Box 39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7" name="Text Box 39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8" name="Text Box 39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69" name="Text Box 39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0" name="Text Box 39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1" name="Text Box 39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2" name="Text Box 39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3" name="Text Box 39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4" name="Text Box 39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5" name="Text Box 39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6" name="Text Box 39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7" name="Text Box 39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8" name="Text Box 39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79" name="Text Box 39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0" name="Text Box 39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1" name="Text Box 39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2" name="Text Box 39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3" name="Text Box 39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4" name="Text Box 39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5" name="Text Box 39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6" name="Text Box 39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7" name="Text Box 39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8" name="Text Box 39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89" name="Text Box 39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0" name="Text Box 39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1" name="Text Box 39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2" name="Text Box 39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3" name="Text Box 39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4" name="Text Box 39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5" name="Text Box 39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6" name="Text Box 39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7" name="Text Box 39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8" name="Text Box 39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3999" name="Text Box 39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0" name="Text Box 39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1" name="Text Box 39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2" name="Text Box 39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3" name="Text Box 39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4" name="Text Box 40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5" name="Text Box 40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6" name="Text Box 40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7" name="Text Box 40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8" name="Text Box 40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09" name="Text Box 40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0" name="Text Box 40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1" name="Text Box 40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2" name="Text Box 40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3" name="Text Box 40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4" name="Text Box 40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5" name="Text Box 40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6" name="Text Box 40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7" name="Text Box 40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8" name="Text Box 40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19" name="Text Box 40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0" name="Text Box 40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1" name="Text Box 40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2" name="Text Box 40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3" name="Text Box 40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4" name="Text Box 40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5" name="Text Box 40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6" name="Text Box 40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7" name="Text Box 40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8" name="Text Box 40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29" name="Text Box 40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0" name="Text Box 40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1" name="Text Box 40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2" name="Text Box 40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3" name="Text Box 40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4" name="Text Box 40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5" name="Text Box 40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6" name="Text Box 40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7" name="Text Box 40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8" name="Text Box 40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39" name="Text Box 40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0" name="Text Box 40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1" name="Text Box 40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2" name="Text Box 40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3" name="Text Box 40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4" name="Text Box 40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5" name="Text Box 40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6" name="Text Box 40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7" name="Text Box 40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8" name="Text Box 40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49" name="Text Box 40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0" name="Text Box 40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1" name="Text Box 40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2" name="Text Box 40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3" name="Text Box 40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4" name="Text Box 40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5" name="Text Box 40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6" name="Text Box 40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7" name="Text Box 40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8" name="Text Box 40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59" name="Text Box 40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0" name="Text Box 40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1" name="Text Box 40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2" name="Text Box 40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3" name="Text Box 40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4" name="Text Box 40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5" name="Text Box 40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6" name="Text Box 40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7" name="Text Box 40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8" name="Text Box 40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69" name="Text Box 40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0" name="Text Box 40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1" name="Text Box 40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2" name="Text Box 40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3" name="Text Box 40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4" name="Text Box 40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5" name="Text Box 40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6" name="Text Box 40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7" name="Text Box 40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8" name="Text Box 40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79" name="Text Box 40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0" name="Text Box 40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1" name="Text Box 40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2" name="Text Box 40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3" name="Text Box 40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4" name="Text Box 40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5" name="Text Box 40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6" name="Text Box 40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7" name="Text Box 40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8" name="Text Box 40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89" name="Text Box 40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0" name="Text Box 40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1" name="Text Box 40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2" name="Text Box 40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3" name="Text Box 40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4" name="Text Box 40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5" name="Text Box 40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6" name="Text Box 40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7" name="Text Box 40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8" name="Text Box 40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099" name="Text Box 40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0" name="Text Box 40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1" name="Text Box 40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2" name="Text Box 40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3" name="Text Box 40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4" name="Text Box 41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5" name="Text Box 41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6" name="Text Box 41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7" name="Text Box 41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8" name="Text Box 41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09" name="Text Box 41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0" name="Text Box 41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1" name="Text Box 41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2" name="Text Box 41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3" name="Text Box 41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4" name="Text Box 41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5" name="Text Box 41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6" name="Text Box 41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7" name="Text Box 41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8" name="Text Box 41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19" name="Text Box 41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0" name="Text Box 41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1" name="Text Box 41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2" name="Text Box 41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3" name="Text Box 41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4" name="Text Box 41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5" name="Text Box 41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6" name="Text Box 41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7" name="Text Box 41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8" name="Text Box 41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29" name="Text Box 41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0" name="Text Box 41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1" name="Text Box 41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2" name="Text Box 41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3" name="Text Box 41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4" name="Text Box 41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5" name="Text Box 41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6" name="Text Box 41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7" name="Text Box 41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8" name="Text Box 41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39" name="Text Box 41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0" name="Text Box 41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1" name="Text Box 41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2" name="Text Box 41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3" name="Text Box 41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4" name="Text Box 41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5" name="Text Box 41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6" name="Text Box 41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7" name="Text Box 41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8" name="Text Box 41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49" name="Text Box 41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0" name="Text Box 41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1" name="Text Box 41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2" name="Text Box 41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3" name="Text Box 41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4" name="Text Box 41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5" name="Text Box 41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6" name="Text Box 41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7" name="Text Box 41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8" name="Text Box 41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59" name="Text Box 41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0" name="Text Box 41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1" name="Text Box 41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2" name="Text Box 41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3" name="Text Box 41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4" name="Text Box 41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5" name="Text Box 41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6" name="Text Box 41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7" name="Text Box 41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8" name="Text Box 41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69" name="Text Box 41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0" name="Text Box 41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1" name="Text Box 41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2" name="Text Box 41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3" name="Text Box 41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4" name="Text Box 41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5" name="Text Box 41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6" name="Text Box 41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7" name="Text Box 41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8" name="Text Box 41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79" name="Text Box 41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0" name="Text Box 41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1" name="Text Box 41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2" name="Text Box 41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3" name="Text Box 41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4" name="Text Box 41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5" name="Text Box 41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6" name="Text Box 41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7" name="Text Box 41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8" name="Text Box 41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89" name="Text Box 41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0" name="Text Box 41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1" name="Text Box 41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2" name="Text Box 41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3" name="Text Box 41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4" name="Text Box 41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5" name="Text Box 41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6" name="Text Box 41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7" name="Text Box 41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8" name="Text Box 41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199" name="Text Box 41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0" name="Text Box 41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1" name="Text Box 41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2" name="Text Box 41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3" name="Text Box 41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4" name="Text Box 42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5" name="Text Box 42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6" name="Text Box 42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7" name="Text Box 42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8" name="Text Box 42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09" name="Text Box 42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0" name="Text Box 42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1" name="Text Box 42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2" name="Text Box 42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3" name="Text Box 42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4" name="Text Box 42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5" name="Text Box 42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6" name="Text Box 42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7" name="Text Box 42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8" name="Text Box 42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19" name="Text Box 42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0" name="Text Box 42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1" name="Text Box 42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2" name="Text Box 42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3" name="Text Box 42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4" name="Text Box 42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5" name="Text Box 42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6" name="Text Box 42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7" name="Text Box 42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8" name="Text Box 42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29" name="Text Box 42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0" name="Text Box 42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1" name="Text Box 42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2" name="Text Box 42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3" name="Text Box 42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4" name="Text Box 42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5" name="Text Box 42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6" name="Text Box 42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7" name="Text Box 42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8" name="Text Box 42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39" name="Text Box 42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0" name="Text Box 42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1" name="Text Box 42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2" name="Text Box 42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3" name="Text Box 42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4" name="Text Box 42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5" name="Text Box 42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6" name="Text Box 42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7" name="Text Box 42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8" name="Text Box 42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49" name="Text Box 42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0" name="Text Box 42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1" name="Text Box 42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2" name="Text Box 42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3" name="Text Box 42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4" name="Text Box 42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5" name="Text Box 42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6" name="Text Box 42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7" name="Text Box 42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8" name="Text Box 42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59" name="Text Box 42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0" name="Text Box 42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1" name="Text Box 42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2" name="Text Box 42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3" name="Text Box 42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4" name="Text Box 42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5" name="Text Box 42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6" name="Text Box 42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7" name="Text Box 42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8" name="Text Box 42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69" name="Text Box 42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0" name="Text Box 42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1" name="Text Box 42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2" name="Text Box 42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3" name="Text Box 42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4" name="Text Box 42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5" name="Text Box 42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6" name="Text Box 42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7" name="Text Box 42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8" name="Text Box 42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79" name="Text Box 42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0" name="Text Box 42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1" name="Text Box 42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2" name="Text Box 42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3" name="Text Box 42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4" name="Text Box 42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5" name="Text Box 42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6" name="Text Box 42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7" name="Text Box 42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8" name="Text Box 42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89" name="Text Box 42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0" name="Text Box 42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1" name="Text Box 42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2" name="Text Box 42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3" name="Text Box 42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4" name="Text Box 42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5" name="Text Box 42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6" name="Text Box 42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7" name="Text Box 42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8" name="Text Box 42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299" name="Text Box 42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0" name="Text Box 42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1" name="Text Box 42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2" name="Text Box 42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3" name="Text Box 42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4" name="Text Box 43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5" name="Text Box 43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6" name="Text Box 43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7" name="Text Box 43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8" name="Text Box 43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09" name="Text Box 43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0" name="Text Box 43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1" name="Text Box 43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2" name="Text Box 43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3" name="Text Box 43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4" name="Text Box 43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5" name="Text Box 43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6" name="Text Box 43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7" name="Text Box 43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8" name="Text Box 43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19" name="Text Box 43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0" name="Text Box 43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1" name="Text Box 43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2" name="Text Box 43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3" name="Text Box 43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4" name="Text Box 43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5" name="Text Box 43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6" name="Text Box 43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7" name="Text Box 43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8" name="Text Box 43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29" name="Text Box 43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0" name="Text Box 43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1" name="Text Box 43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2" name="Text Box 43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3" name="Text Box 43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4" name="Text Box 43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5" name="Text Box 43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6" name="Text Box 43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7" name="Text Box 43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8" name="Text Box 43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39" name="Text Box 43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0" name="Text Box 43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1" name="Text Box 43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2" name="Text Box 43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3" name="Text Box 43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4" name="Text Box 43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5" name="Text Box 43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6" name="Text Box 43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7" name="Text Box 43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8" name="Text Box 43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49" name="Text Box 43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0" name="Text Box 43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1" name="Text Box 43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2" name="Text Box 43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3" name="Text Box 43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4" name="Text Box 43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5" name="Text Box 43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6" name="Text Box 43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7" name="Text Box 43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8" name="Text Box 43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59" name="Text Box 43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0" name="Text Box 43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1" name="Text Box 43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2" name="Text Box 43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3" name="Text Box 43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4" name="Text Box 43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5" name="Text Box 43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6" name="Text Box 43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7" name="Text Box 43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8" name="Text Box 43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69" name="Text Box 43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0" name="Text Box 43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1" name="Text Box 43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2" name="Text Box 43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3" name="Text Box 43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4" name="Text Box 43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5" name="Text Box 43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6" name="Text Box 43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7" name="Text Box 43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8" name="Text Box 43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79" name="Text Box 43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0" name="Text Box 43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1" name="Text Box 43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2" name="Text Box 43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3" name="Text Box 43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4" name="Text Box 43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5" name="Text Box 43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6" name="Text Box 43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7" name="Text Box 43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8" name="Text Box 43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89" name="Text Box 43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0" name="Text Box 43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1" name="Text Box 43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2" name="Text Box 43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3" name="Text Box 43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4" name="Text Box 43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5" name="Text Box 43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6" name="Text Box 43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7" name="Text Box 43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8" name="Text Box 43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399" name="Text Box 43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0" name="Text Box 43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1" name="Text Box 43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2" name="Text Box 43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3" name="Text Box 43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4" name="Text Box 44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5" name="Text Box 44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6" name="Text Box 44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7" name="Text Box 44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8" name="Text Box 44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09" name="Text Box 44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0" name="Text Box 44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1" name="Text Box 44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2" name="Text Box 44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3" name="Text Box 44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4" name="Text Box 44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5" name="Text Box 44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6" name="Text Box 44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7" name="Text Box 44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8" name="Text Box 44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19" name="Text Box 44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0" name="Text Box 44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1" name="Text Box 44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2" name="Text Box 44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3" name="Text Box 44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4" name="Text Box 44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5" name="Text Box 44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6" name="Text Box 44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7" name="Text Box 44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8" name="Text Box 44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29" name="Text Box 44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0" name="Text Box 44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1" name="Text Box 44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2" name="Text Box 44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3" name="Text Box 44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4" name="Text Box 44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5" name="Text Box 44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6" name="Text Box 44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7" name="Text Box 44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8" name="Text Box 44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39" name="Text Box 44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0" name="Text Box 44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1" name="Text Box 44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2" name="Text Box 44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3" name="Text Box 44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4" name="Text Box 44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5" name="Text Box 44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6" name="Text Box 44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7" name="Text Box 44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8" name="Text Box 44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49" name="Text Box 44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0" name="Text Box 44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1" name="Text Box 44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2" name="Text Box 44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3" name="Text Box 44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4" name="Text Box 44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5" name="Text Box 44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6" name="Text Box 44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7" name="Text Box 44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8" name="Text Box 44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59" name="Text Box 44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0" name="Text Box 44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1" name="Text Box 44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2" name="Text Box 44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3" name="Text Box 44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4" name="Text Box 44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5" name="Text Box 44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6" name="Text Box 44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7" name="Text Box 44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8" name="Text Box 44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69" name="Text Box 44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0" name="Text Box 44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1" name="Text Box 44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2" name="Text Box 44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3" name="Text Box 44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4" name="Text Box 44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5" name="Text Box 44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6" name="Text Box 44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7" name="Text Box 44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8" name="Text Box 44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79" name="Text Box 44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0" name="Text Box 44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1" name="Text Box 44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2" name="Text Box 44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3" name="Text Box 44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4" name="Text Box 44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5" name="Text Box 44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6" name="Text Box 44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7" name="Text Box 44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8" name="Text Box 44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89" name="Text Box 44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0" name="Text Box 44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1" name="Text Box 44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2" name="Text Box 44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3" name="Text Box 44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4" name="Text Box 44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5" name="Text Box 44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6" name="Text Box 44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7" name="Text Box 44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8" name="Text Box 44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499" name="Text Box 44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0" name="Text Box 44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1" name="Text Box 44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2" name="Text Box 44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3" name="Text Box 44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4" name="Text Box 45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5" name="Text Box 45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6" name="Text Box 45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7" name="Text Box 45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8" name="Text Box 45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09" name="Text Box 45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0" name="Text Box 45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1" name="Text Box 45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2" name="Text Box 45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3" name="Text Box 45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4" name="Text Box 45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5" name="Text Box 45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6" name="Text Box 45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7" name="Text Box 45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8" name="Text Box 45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19" name="Text Box 45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0" name="Text Box 45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1" name="Text Box 45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2" name="Text Box 45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3" name="Text Box 45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4" name="Text Box 45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5" name="Text Box 45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6" name="Text Box 45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7" name="Text Box 45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8" name="Text Box 45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29" name="Text Box 45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0" name="Text Box 45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1" name="Text Box 45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2" name="Text Box 45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3" name="Text Box 45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4" name="Text Box 45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5" name="Text Box 45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6" name="Text Box 45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7" name="Text Box 45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8" name="Text Box 45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39" name="Text Box 45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0" name="Text Box 45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1" name="Text Box 45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2" name="Text Box 45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3" name="Text Box 45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4" name="Text Box 45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5" name="Text Box 45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6" name="Text Box 45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7" name="Text Box 45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8" name="Text Box 45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49" name="Text Box 45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0" name="Text Box 45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1" name="Text Box 45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2" name="Text Box 45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3" name="Text Box 45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4" name="Text Box 45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5" name="Text Box 45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6" name="Text Box 45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7" name="Text Box 45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8" name="Text Box 45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59" name="Text Box 45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0" name="Text Box 45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1" name="Text Box 45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2" name="Text Box 45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3" name="Text Box 45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4" name="Text Box 45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5" name="Text Box 45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6" name="Text Box 45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7" name="Text Box 45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8" name="Text Box 45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69" name="Text Box 45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0" name="Text Box 45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1" name="Text Box 45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2" name="Text Box 45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3" name="Text Box 45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4" name="Text Box 45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5" name="Text Box 45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6" name="Text Box 45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7" name="Text Box 45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8" name="Text Box 45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79" name="Text Box 45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0" name="Text Box 45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1" name="Text Box 45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2" name="Text Box 45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3" name="Text Box 45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4" name="Text Box 45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5" name="Text Box 45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6" name="Text Box 45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7" name="Text Box 45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8" name="Text Box 45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89" name="Text Box 45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0" name="Text Box 45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1" name="Text Box 45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2" name="Text Box 45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3" name="Text Box 45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4" name="Text Box 45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5" name="Text Box 45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6" name="Text Box 45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7" name="Text Box 45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8" name="Text Box 45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599" name="Text Box 45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0" name="Text Box 45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1" name="Text Box 45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2" name="Text Box 45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3" name="Text Box 45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4" name="Text Box 46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5" name="Text Box 46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6" name="Text Box 46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7" name="Text Box 46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8" name="Text Box 46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09" name="Text Box 46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0" name="Text Box 46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1" name="Text Box 46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2" name="Text Box 46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3" name="Text Box 46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4" name="Text Box 46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5" name="Text Box 46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6" name="Text Box 46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7" name="Text Box 46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8" name="Text Box 46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19" name="Text Box 46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0" name="Text Box 46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1" name="Text Box 46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2" name="Text Box 46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3" name="Text Box 46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4" name="Text Box 46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5" name="Text Box 46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6" name="Text Box 46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7" name="Text Box 46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8" name="Text Box 46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29" name="Text Box 46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0" name="Text Box 46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1" name="Text Box 46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2" name="Text Box 46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3" name="Text Box 46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4" name="Text Box 46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5" name="Text Box 46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6" name="Text Box 46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7" name="Text Box 46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8" name="Text Box 46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39" name="Text Box 46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0" name="Text Box 46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1" name="Text Box 46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2" name="Text Box 46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3" name="Text Box 46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4" name="Text Box 46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5" name="Text Box 46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6" name="Text Box 46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7" name="Text Box 46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8" name="Text Box 46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49" name="Text Box 46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0" name="Text Box 46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1" name="Text Box 46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2" name="Text Box 46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3" name="Text Box 46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4" name="Text Box 46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5" name="Text Box 46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6" name="Text Box 46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7" name="Text Box 46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8" name="Text Box 46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59" name="Text Box 46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0" name="Text Box 46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1" name="Text Box 46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2" name="Text Box 46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3" name="Text Box 46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4" name="Text Box 46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5" name="Text Box 46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6" name="Text Box 46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7" name="Text Box 46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8" name="Text Box 46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69" name="Text Box 46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0" name="Text Box 46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1" name="Text Box 46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2" name="Text Box 46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3" name="Text Box 46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4" name="Text Box 46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5" name="Text Box 46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6" name="Text Box 46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7" name="Text Box 46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8" name="Text Box 46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79" name="Text Box 46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0" name="Text Box 46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1" name="Text Box 46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2" name="Text Box 46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3" name="Text Box 46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4" name="Text Box 46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5" name="Text Box 46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6" name="Text Box 46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7" name="Text Box 46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8" name="Text Box 46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89" name="Text Box 46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0" name="Text Box 46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1" name="Text Box 46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2" name="Text Box 46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3" name="Text Box 46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4" name="Text Box 46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5" name="Text Box 46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6" name="Text Box 46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7" name="Text Box 46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8" name="Text Box 46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699" name="Text Box 46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0" name="Text Box 46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1" name="Text Box 46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2" name="Text Box 46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3" name="Text Box 46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4" name="Text Box 47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5" name="Text Box 47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6" name="Text Box 47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7" name="Text Box 47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8" name="Text Box 47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09" name="Text Box 47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0" name="Text Box 47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1" name="Text Box 47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2" name="Text Box 47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3" name="Text Box 47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4" name="Text Box 47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5" name="Text Box 47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6" name="Text Box 47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7" name="Text Box 47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8" name="Text Box 47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19" name="Text Box 47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0" name="Text Box 47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1" name="Text Box 47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2" name="Text Box 47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3" name="Text Box 47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4" name="Text Box 47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5" name="Text Box 47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6" name="Text Box 47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7" name="Text Box 47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8" name="Text Box 47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29" name="Text Box 47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0" name="Text Box 47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1" name="Text Box 47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2" name="Text Box 47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3" name="Text Box 47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4" name="Text Box 47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5" name="Text Box 47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6" name="Text Box 47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7" name="Text Box 47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8" name="Text Box 47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39" name="Text Box 47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0" name="Text Box 47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1" name="Text Box 47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2" name="Text Box 47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3" name="Text Box 47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4" name="Text Box 47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5" name="Text Box 47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6" name="Text Box 47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7" name="Text Box 47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8" name="Text Box 47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49" name="Text Box 47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0" name="Text Box 47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1" name="Text Box 47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2" name="Text Box 47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3" name="Text Box 47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4" name="Text Box 47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5" name="Text Box 47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6" name="Text Box 47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7" name="Text Box 47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8" name="Text Box 47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59" name="Text Box 47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0" name="Text Box 47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1" name="Text Box 47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2" name="Text Box 47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3" name="Text Box 47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4" name="Text Box 47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5" name="Text Box 47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6" name="Text Box 47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7" name="Text Box 47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8" name="Text Box 47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69" name="Text Box 47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0" name="Text Box 47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1" name="Text Box 47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2" name="Text Box 47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3" name="Text Box 47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4" name="Text Box 47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5" name="Text Box 47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6" name="Text Box 47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7" name="Text Box 47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8" name="Text Box 47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79" name="Text Box 47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0" name="Text Box 47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1" name="Text Box 47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2" name="Text Box 47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3" name="Text Box 47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4" name="Text Box 47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5" name="Text Box 47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6" name="Text Box 47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7" name="Text Box 47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8" name="Text Box 47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89" name="Text Box 47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0" name="Text Box 47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1" name="Text Box 47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2" name="Text Box 47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3" name="Text Box 47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4" name="Text Box 47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5" name="Text Box 47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6" name="Text Box 47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7" name="Text Box 47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8" name="Text Box 47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799" name="Text Box 47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0" name="Text Box 47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1" name="Text Box 47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2" name="Text Box 47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3" name="Text Box 47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4" name="Text Box 48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5" name="Text Box 48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6" name="Text Box 48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7" name="Text Box 48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8" name="Text Box 48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09" name="Text Box 48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0" name="Text Box 48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1" name="Text Box 48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2" name="Text Box 48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3" name="Text Box 48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4" name="Text Box 48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5" name="Text Box 48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6" name="Text Box 48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7" name="Text Box 48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8" name="Text Box 48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19" name="Text Box 48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0" name="Text Box 48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1" name="Text Box 48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2" name="Text Box 48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3" name="Text Box 48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4" name="Text Box 48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5" name="Text Box 48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6" name="Text Box 48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7" name="Text Box 48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8" name="Text Box 48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29" name="Text Box 48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0" name="Text Box 48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1" name="Text Box 48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2" name="Text Box 48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3" name="Text Box 48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4" name="Text Box 48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5" name="Text Box 48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6" name="Text Box 48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7" name="Text Box 48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8" name="Text Box 48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39" name="Text Box 48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0" name="Text Box 48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1" name="Text Box 48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2" name="Text Box 48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3" name="Text Box 48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4" name="Text Box 48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5" name="Text Box 48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6" name="Text Box 48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7" name="Text Box 48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8" name="Text Box 48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49" name="Text Box 48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0" name="Text Box 48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1" name="Text Box 48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2" name="Text Box 48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3" name="Text Box 48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4" name="Text Box 48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5" name="Text Box 48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6" name="Text Box 48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7" name="Text Box 48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8" name="Text Box 48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59" name="Text Box 48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0" name="Text Box 48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1" name="Text Box 48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2" name="Text Box 48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3" name="Text Box 48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4" name="Text Box 48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5" name="Text Box 48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6" name="Text Box 48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7" name="Text Box 48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8" name="Text Box 48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69" name="Text Box 48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0" name="Text Box 48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1" name="Text Box 48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2" name="Text Box 48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3" name="Text Box 48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4" name="Text Box 48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5" name="Text Box 48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6" name="Text Box 48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7" name="Text Box 48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8" name="Text Box 48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79" name="Text Box 48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0" name="Text Box 48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1" name="Text Box 48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2" name="Text Box 48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3" name="Text Box 48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4" name="Text Box 48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5" name="Text Box 48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6" name="Text Box 48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7" name="Text Box 48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8" name="Text Box 48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89" name="Text Box 48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0" name="Text Box 48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1" name="Text Box 48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2" name="Text Box 48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3" name="Text Box 48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4" name="Text Box 48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5" name="Text Box 48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6" name="Text Box 48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7" name="Text Box 48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8" name="Text Box 48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899" name="Text Box 48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0" name="Text Box 48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1" name="Text Box 48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2" name="Text Box 48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3" name="Text Box 48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4" name="Text Box 49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5" name="Text Box 49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6" name="Text Box 49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7" name="Text Box 49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8" name="Text Box 49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09" name="Text Box 49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0" name="Text Box 49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1" name="Text Box 49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2" name="Text Box 49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3" name="Text Box 49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4" name="Text Box 49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5" name="Text Box 49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6" name="Text Box 49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7" name="Text Box 49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8" name="Text Box 49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19" name="Text Box 49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0" name="Text Box 49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1" name="Text Box 49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2" name="Text Box 49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3" name="Text Box 49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4" name="Text Box 49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5" name="Text Box 49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6" name="Text Box 49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7" name="Text Box 49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8" name="Text Box 49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29" name="Text Box 49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0" name="Text Box 49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1" name="Text Box 49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2" name="Text Box 49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3" name="Text Box 49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4" name="Text Box 49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5" name="Text Box 49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6" name="Text Box 49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7" name="Text Box 49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8" name="Text Box 49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39" name="Text Box 49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0" name="Text Box 49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1" name="Text Box 49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2" name="Text Box 49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3" name="Text Box 49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4" name="Text Box 49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5" name="Text Box 49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6" name="Text Box 49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7" name="Text Box 49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8" name="Text Box 49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49" name="Text Box 49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0" name="Text Box 49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1" name="Text Box 49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2" name="Text Box 49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3" name="Text Box 49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4" name="Text Box 49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5" name="Text Box 49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6" name="Text Box 49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7" name="Text Box 49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8" name="Text Box 49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59" name="Text Box 49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0" name="Text Box 49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1" name="Text Box 49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2" name="Text Box 49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3" name="Text Box 49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4" name="Text Box 49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5" name="Text Box 49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6" name="Text Box 49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7" name="Text Box 49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8" name="Text Box 49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69" name="Text Box 49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0" name="Text Box 49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1" name="Text Box 49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2" name="Text Box 49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3" name="Text Box 49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4" name="Text Box 49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5" name="Text Box 49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6" name="Text Box 49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7" name="Text Box 49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8" name="Text Box 49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79" name="Text Box 49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0" name="Text Box 49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1" name="Text Box 49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2" name="Text Box 49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3" name="Text Box 49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4" name="Text Box 49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5" name="Text Box 49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6" name="Text Box 49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7" name="Text Box 49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8" name="Text Box 49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89" name="Text Box 49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0" name="Text Box 49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1" name="Text Box 49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2" name="Text Box 49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3" name="Text Box 49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4" name="Text Box 49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5" name="Text Box 49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6" name="Text Box 49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7" name="Text Box 49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8" name="Text Box 49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4999" name="Text Box 49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0" name="Text Box 49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1" name="Text Box 49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2" name="Text Box 49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3" name="Text Box 49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4" name="Text Box 50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5" name="Text Box 50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6" name="Text Box 50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7" name="Text Box 50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8" name="Text Box 50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09" name="Text Box 50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0" name="Text Box 50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1" name="Text Box 50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2" name="Text Box 50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3" name="Text Box 50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4" name="Text Box 50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5" name="Text Box 50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6" name="Text Box 50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7" name="Text Box 50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8" name="Text Box 50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19" name="Text Box 50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0" name="Text Box 50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1" name="Text Box 50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2" name="Text Box 50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3" name="Text Box 50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4" name="Text Box 50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5" name="Text Box 50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6" name="Text Box 50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7" name="Text Box 50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8" name="Text Box 50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29" name="Text Box 50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0" name="Text Box 50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1" name="Text Box 50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2" name="Text Box 50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3" name="Text Box 50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4" name="Text Box 50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5" name="Text Box 50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6" name="Text Box 50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7" name="Text Box 50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8" name="Text Box 50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39" name="Text Box 50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0" name="Text Box 50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1" name="Text Box 50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2" name="Text Box 50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3" name="Text Box 50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4" name="Text Box 50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5" name="Text Box 50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6" name="Text Box 50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7" name="Text Box 50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8" name="Text Box 50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49" name="Text Box 50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0" name="Text Box 50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1" name="Text Box 50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2" name="Text Box 50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3" name="Text Box 50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4" name="Text Box 50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5" name="Text Box 50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6" name="Text Box 50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7" name="Text Box 50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8" name="Text Box 50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59" name="Text Box 50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0" name="Text Box 50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1" name="Text Box 50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2" name="Text Box 50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3" name="Text Box 50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4" name="Text Box 50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5" name="Text Box 50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6" name="Text Box 50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7" name="Text Box 50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8" name="Text Box 50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69" name="Text Box 50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0" name="Text Box 50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1" name="Text Box 50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2" name="Text Box 50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3" name="Text Box 50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4" name="Text Box 50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5" name="Text Box 50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6" name="Text Box 50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7" name="Text Box 50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8" name="Text Box 50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79" name="Text Box 50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0" name="Text Box 50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1" name="Text Box 50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2" name="Text Box 50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3" name="Text Box 50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4" name="Text Box 50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5" name="Text Box 50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6" name="Text Box 50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7" name="Text Box 50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8" name="Text Box 50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89" name="Text Box 50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0" name="Text Box 50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1" name="Text Box 50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2" name="Text Box 50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3" name="Text Box 50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4" name="Text Box 50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5" name="Text Box 50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6" name="Text Box 50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7" name="Text Box 50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8" name="Text Box 50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099" name="Text Box 50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0" name="Text Box 50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1" name="Text Box 50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2" name="Text Box 50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3" name="Text Box 50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4" name="Text Box 51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5" name="Text Box 51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6" name="Text Box 51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7" name="Text Box 51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8" name="Text Box 51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09" name="Text Box 51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0" name="Text Box 51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1" name="Text Box 51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2" name="Text Box 51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3" name="Text Box 51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4" name="Text Box 51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5" name="Text Box 51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6" name="Text Box 51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7" name="Text Box 51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8" name="Text Box 51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19" name="Text Box 51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0" name="Text Box 51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1" name="Text Box 51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2" name="Text Box 51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3" name="Text Box 51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4" name="Text Box 51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5" name="Text Box 51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6" name="Text Box 51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7" name="Text Box 51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8" name="Text Box 51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29" name="Text Box 51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0" name="Text Box 51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1" name="Text Box 51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2" name="Text Box 51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3" name="Text Box 51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4" name="Text Box 51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5" name="Text Box 51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6" name="Text Box 51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7" name="Text Box 51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8" name="Text Box 51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39" name="Text Box 51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0" name="Text Box 51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1" name="Text Box 51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2" name="Text Box 51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3" name="Text Box 51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4" name="Text Box 51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5" name="Text Box 51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6" name="Text Box 51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7" name="Text Box 51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8" name="Text Box 51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49" name="Text Box 51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0" name="Text Box 51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1" name="Text Box 51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2" name="Text Box 51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3" name="Text Box 51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4" name="Text Box 51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5" name="Text Box 51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6" name="Text Box 51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7" name="Text Box 515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8" name="Text Box 515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59" name="Text Box 515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0" name="Text Box 515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1" name="Text Box 515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2" name="Text Box 515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3" name="Text Box 515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4" name="Text Box 516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5" name="Text Box 516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6" name="Text Box 516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7" name="Text Box 516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8" name="Text Box 516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69" name="Text Box 516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0" name="Text Box 516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1" name="Text Box 516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2" name="Text Box 516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3" name="Text Box 516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4" name="Text Box 517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5" name="Text Box 517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6" name="Text Box 517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7" name="Text Box 517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8" name="Text Box 517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79" name="Text Box 517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0" name="Text Box 517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1" name="Text Box 517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2" name="Text Box 517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3" name="Text Box 517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4" name="Text Box 518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5" name="Text Box 518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6" name="Text Box 518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7" name="Text Box 518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8" name="Text Box 518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89" name="Text Box 518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0" name="Text Box 518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1" name="Text Box 518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2" name="Text Box 518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3" name="Text Box 518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4" name="Text Box 519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5" name="Text Box 519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6" name="Text Box 519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7" name="Text Box 519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8" name="Text Box 519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199" name="Text Box 519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0" name="Text Box 519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1" name="Text Box 519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2" name="Text Box 519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3" name="Text Box 519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4" name="Text Box 520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5" name="Text Box 520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6" name="Text Box 520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7" name="Text Box 520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8" name="Text Box 520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09" name="Text Box 520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0" name="Text Box 520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1" name="Text Box 520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2" name="Text Box 520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3" name="Text Box 520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4" name="Text Box 521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5" name="Text Box 521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6" name="Text Box 521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7" name="Text Box 521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8" name="Text Box 521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19" name="Text Box 521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0" name="Text Box 521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1" name="Text Box 521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2" name="Text Box 521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3" name="Text Box 521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4" name="Text Box 522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5" name="Text Box 522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6" name="Text Box 522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7" name="Text Box 522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8" name="Text Box 522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29" name="Text Box 522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0" name="Text Box 522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1" name="Text Box 522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2" name="Text Box 522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3" name="Text Box 522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4" name="Text Box 523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5" name="Text Box 523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6" name="Text Box 523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7" name="Text Box 523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8" name="Text Box 523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39" name="Text Box 523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0" name="Text Box 523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1" name="Text Box 523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2" name="Text Box 523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3" name="Text Box 523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4" name="Text Box 524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5" name="Text Box 524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6" name="Text Box 524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7" name="Text Box 5243"/>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8" name="Text Box 5244"/>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49" name="Text Box 5245"/>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50" name="Text Box 5246"/>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51" name="Text Box 5247"/>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52" name="Text Box 5248"/>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53" name="Text Box 5249"/>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54" name="Text Box 5250"/>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55" name="Text Box 5251"/>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10"/>
    <xdr:sp macro="" textlink="">
      <xdr:nvSpPr>
        <xdr:cNvPr id="5256" name="Text Box 5252"/>
        <xdr:cNvSpPr txBox="1">
          <a:spLocks noChangeArrowheads="1"/>
        </xdr:cNvSpPr>
      </xdr:nvSpPr>
      <xdr:spPr bwMode="auto">
        <a:xfrm>
          <a:off x="4686300" y="99441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4"/>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1" t="s">
        <v>0</v>
      </c>
    </row>
    <row r="2" spans="1:5" ht="15" customHeight="1" x14ac:dyDescent="0.2">
      <c r="A2" s="114" t="s">
        <v>1</v>
      </c>
      <c r="B2" s="114"/>
      <c r="C2" s="114"/>
      <c r="D2" s="114"/>
      <c r="E2" s="114"/>
    </row>
    <row r="3" spans="1:5" ht="15" customHeight="1" x14ac:dyDescent="0.2">
      <c r="A3" s="114" t="s">
        <v>2</v>
      </c>
      <c r="B3" s="114"/>
      <c r="C3" s="114"/>
      <c r="D3" s="114"/>
      <c r="E3" s="114"/>
    </row>
    <row r="4" spans="1:5" ht="15" customHeight="1" x14ac:dyDescent="0.2">
      <c r="A4" s="115" t="s">
        <v>3</v>
      </c>
      <c r="B4" s="115"/>
      <c r="C4" s="115"/>
      <c r="D4" s="115"/>
      <c r="E4" s="115"/>
    </row>
    <row r="5" spans="1:5" ht="15" customHeight="1" x14ac:dyDescent="0.2">
      <c r="A5" s="115"/>
      <c r="B5" s="115"/>
      <c r="C5" s="115"/>
      <c r="D5" s="115"/>
      <c r="E5" s="115"/>
    </row>
    <row r="6" spans="1:5" ht="15" customHeight="1" x14ac:dyDescent="0.2">
      <c r="A6" s="115"/>
      <c r="B6" s="115"/>
      <c r="C6" s="115"/>
      <c r="D6" s="115"/>
      <c r="E6" s="115"/>
    </row>
    <row r="7" spans="1:5" ht="15" customHeight="1" x14ac:dyDescent="0.2">
      <c r="A7" s="115"/>
      <c r="B7" s="115"/>
      <c r="C7" s="115"/>
      <c r="D7" s="115"/>
      <c r="E7" s="115"/>
    </row>
    <row r="8" spans="1:5" ht="15" customHeight="1" x14ac:dyDescent="0.2">
      <c r="A8" s="2"/>
      <c r="B8" s="2"/>
      <c r="C8" s="2"/>
      <c r="D8" s="2"/>
      <c r="E8" s="2"/>
    </row>
    <row r="9" spans="1:5" ht="15" customHeight="1" x14ac:dyDescent="0.25">
      <c r="A9" s="3" t="s">
        <v>4</v>
      </c>
      <c r="B9" s="4"/>
      <c r="C9" s="4"/>
      <c r="D9" s="4"/>
      <c r="E9" s="4"/>
    </row>
    <row r="10" spans="1:5" ht="15" customHeight="1" x14ac:dyDescent="0.2">
      <c r="A10" s="5" t="s">
        <v>5</v>
      </c>
      <c r="B10" s="4"/>
      <c r="C10" s="4"/>
      <c r="D10" s="4"/>
      <c r="E10" s="6" t="s">
        <v>6</v>
      </c>
    </row>
    <row r="11" spans="1:5" ht="15" customHeight="1" x14ac:dyDescent="0.25">
      <c r="A11" s="7"/>
      <c r="B11" s="3"/>
      <c r="C11" s="4"/>
      <c r="D11" s="4"/>
      <c r="E11" s="8"/>
    </row>
    <row r="12" spans="1:5" ht="15" customHeight="1" x14ac:dyDescent="0.2">
      <c r="B12" s="9" t="s">
        <v>7</v>
      </c>
      <c r="C12" s="9" t="s">
        <v>8</v>
      </c>
      <c r="D12" s="10" t="s">
        <v>9</v>
      </c>
      <c r="E12" s="11" t="s">
        <v>10</v>
      </c>
    </row>
    <row r="13" spans="1:5" ht="15" customHeight="1" x14ac:dyDescent="0.2">
      <c r="B13" s="12">
        <v>33155</v>
      </c>
      <c r="C13" s="13"/>
      <c r="D13" s="14" t="s">
        <v>11</v>
      </c>
      <c r="E13" s="15">
        <v>141400000</v>
      </c>
    </row>
    <row r="14" spans="1:5" ht="15" customHeight="1" x14ac:dyDescent="0.2">
      <c r="B14" s="16"/>
      <c r="C14" s="17" t="s">
        <v>12</v>
      </c>
      <c r="D14" s="18"/>
      <c r="E14" s="19">
        <f>SUM(E13:E13)</f>
        <v>141400000</v>
      </c>
    </row>
    <row r="15" spans="1:5" ht="15" customHeight="1" x14ac:dyDescent="0.25">
      <c r="A15" s="1"/>
      <c r="B15" s="20"/>
      <c r="C15" s="20"/>
      <c r="D15" s="20"/>
      <c r="E15" s="20"/>
    </row>
    <row r="16" spans="1:5" ht="15" customHeight="1" x14ac:dyDescent="0.25">
      <c r="A16" s="21" t="s">
        <v>13</v>
      </c>
      <c r="B16" s="22"/>
      <c r="C16" s="22"/>
      <c r="D16" s="22"/>
      <c r="E16" s="23"/>
    </row>
    <row r="17" spans="1:5" ht="15" customHeight="1" x14ac:dyDescent="0.2">
      <c r="A17" s="5" t="s">
        <v>5</v>
      </c>
      <c r="B17" s="22"/>
      <c r="C17" s="22"/>
      <c r="D17" s="22"/>
      <c r="E17" s="6" t="s">
        <v>6</v>
      </c>
    </row>
    <row r="18" spans="1:5" ht="15" customHeight="1" x14ac:dyDescent="0.2"/>
    <row r="19" spans="1:5" ht="15" customHeight="1" x14ac:dyDescent="0.2">
      <c r="A19" s="24" t="s">
        <v>14</v>
      </c>
      <c r="E19" s="25">
        <v>141400000</v>
      </c>
    </row>
    <row r="20" spans="1:5" ht="15" customHeight="1" x14ac:dyDescent="0.2"/>
    <row r="21" spans="1:5" ht="15" customHeight="1" x14ac:dyDescent="0.2"/>
    <row r="22" spans="1:5" ht="15" customHeight="1" x14ac:dyDescent="0.25">
      <c r="A22" s="1" t="s">
        <v>15</v>
      </c>
    </row>
    <row r="23" spans="1:5" ht="15" customHeight="1" x14ac:dyDescent="0.2">
      <c r="A23" s="114" t="s">
        <v>1</v>
      </c>
      <c r="B23" s="114"/>
      <c r="C23" s="114"/>
      <c r="D23" s="114"/>
      <c r="E23" s="114"/>
    </row>
    <row r="24" spans="1:5" ht="15" customHeight="1" x14ac:dyDescent="0.2">
      <c r="A24" s="114" t="s">
        <v>2</v>
      </c>
      <c r="B24" s="114"/>
      <c r="C24" s="114"/>
      <c r="D24" s="114"/>
      <c r="E24" s="114"/>
    </row>
    <row r="25" spans="1:5" ht="15" customHeight="1" x14ac:dyDescent="0.2">
      <c r="A25" s="115" t="s">
        <v>16</v>
      </c>
      <c r="B25" s="115"/>
      <c r="C25" s="115"/>
      <c r="D25" s="115"/>
      <c r="E25" s="115"/>
    </row>
    <row r="26" spans="1:5" ht="15" customHeight="1" x14ac:dyDescent="0.2">
      <c r="A26" s="115"/>
      <c r="B26" s="115"/>
      <c r="C26" s="115"/>
      <c r="D26" s="115"/>
      <c r="E26" s="115"/>
    </row>
    <row r="27" spans="1:5" ht="15" customHeight="1" x14ac:dyDescent="0.2">
      <c r="A27" s="115"/>
      <c r="B27" s="115"/>
      <c r="C27" s="115"/>
      <c r="D27" s="115"/>
      <c r="E27" s="115"/>
    </row>
    <row r="28" spans="1:5" ht="15" customHeight="1" x14ac:dyDescent="0.2">
      <c r="A28" s="115"/>
      <c r="B28" s="115"/>
      <c r="C28" s="115"/>
      <c r="D28" s="115"/>
      <c r="E28" s="115"/>
    </row>
    <row r="29" spans="1:5" ht="15" customHeight="1" x14ac:dyDescent="0.2">
      <c r="A29" s="115"/>
      <c r="B29" s="115"/>
      <c r="C29" s="115"/>
      <c r="D29" s="115"/>
      <c r="E29" s="115"/>
    </row>
    <row r="30" spans="1:5" ht="15" customHeight="1" x14ac:dyDescent="0.2">
      <c r="A30" s="115"/>
      <c r="B30" s="115"/>
      <c r="C30" s="115"/>
      <c r="D30" s="115"/>
      <c r="E30" s="115"/>
    </row>
    <row r="31" spans="1:5" ht="15" customHeight="1" x14ac:dyDescent="0.2">
      <c r="A31" s="2"/>
      <c r="B31" s="2"/>
      <c r="C31" s="2"/>
      <c r="D31" s="2"/>
      <c r="E31" s="2"/>
    </row>
    <row r="32" spans="1:5" ht="15" customHeight="1" x14ac:dyDescent="0.25">
      <c r="A32" s="3" t="s">
        <v>4</v>
      </c>
      <c r="B32" s="4"/>
      <c r="C32" s="4"/>
      <c r="D32" s="4"/>
      <c r="E32" s="4"/>
    </row>
    <row r="33" spans="1:5" ht="15" customHeight="1" x14ac:dyDescent="0.2">
      <c r="A33" s="5" t="s">
        <v>5</v>
      </c>
      <c r="B33" s="22"/>
      <c r="C33" s="22"/>
      <c r="D33" s="22"/>
      <c r="E33" s="26" t="s">
        <v>6</v>
      </c>
    </row>
    <row r="34" spans="1:5" ht="15" customHeight="1" x14ac:dyDescent="0.25">
      <c r="A34" s="27"/>
      <c r="B34" s="3"/>
      <c r="C34" s="4"/>
      <c r="D34" s="4"/>
      <c r="E34" s="8"/>
    </row>
    <row r="35" spans="1:5" ht="15" customHeight="1" x14ac:dyDescent="0.2">
      <c r="B35" s="9" t="s">
        <v>7</v>
      </c>
      <c r="C35" s="9" t="s">
        <v>8</v>
      </c>
      <c r="D35" s="10" t="s">
        <v>9</v>
      </c>
      <c r="E35" s="9" t="s">
        <v>10</v>
      </c>
    </row>
    <row r="36" spans="1:5" ht="15" customHeight="1" x14ac:dyDescent="0.2">
      <c r="B36" s="28">
        <v>103533063</v>
      </c>
      <c r="C36" s="29"/>
      <c r="D36" s="14" t="s">
        <v>11</v>
      </c>
      <c r="E36" s="15">
        <v>1481775.08</v>
      </c>
    </row>
    <row r="37" spans="1:5" ht="15" customHeight="1" x14ac:dyDescent="0.2">
      <c r="B37" s="28">
        <v>103133063</v>
      </c>
      <c r="C37" s="29"/>
      <c r="D37" s="14" t="s">
        <v>11</v>
      </c>
      <c r="E37" s="15">
        <v>261489.72</v>
      </c>
    </row>
    <row r="38" spans="1:5" ht="15" customHeight="1" x14ac:dyDescent="0.2">
      <c r="B38" s="30"/>
      <c r="C38" s="17" t="s">
        <v>12</v>
      </c>
      <c r="D38" s="18"/>
      <c r="E38" s="19">
        <f>SUM(E36:E37)</f>
        <v>1743264.8</v>
      </c>
    </row>
    <row r="39" spans="1:5" ht="15" customHeight="1" x14ac:dyDescent="0.25">
      <c r="A39" s="1"/>
      <c r="B39" s="20"/>
      <c r="C39" s="20"/>
      <c r="D39" s="20"/>
      <c r="E39" s="20"/>
    </row>
    <row r="40" spans="1:5" ht="15" customHeight="1" x14ac:dyDescent="0.25">
      <c r="A40" s="3" t="s">
        <v>13</v>
      </c>
      <c r="B40" s="4"/>
      <c r="C40" s="4"/>
      <c r="D40" s="4"/>
      <c r="E40" s="27"/>
    </row>
    <row r="41" spans="1:5" ht="15" customHeight="1" x14ac:dyDescent="0.2">
      <c r="A41" s="5" t="s">
        <v>5</v>
      </c>
      <c r="B41" s="22"/>
      <c r="C41" s="22"/>
      <c r="D41" s="22"/>
      <c r="E41" s="26" t="s">
        <v>6</v>
      </c>
    </row>
    <row r="42" spans="1:5" ht="15" customHeight="1" x14ac:dyDescent="0.25">
      <c r="A42" s="27"/>
      <c r="B42" s="3"/>
      <c r="C42" s="4"/>
      <c r="D42" s="4"/>
      <c r="E42" s="8"/>
    </row>
    <row r="43" spans="1:5" ht="15" customHeight="1" x14ac:dyDescent="0.2">
      <c r="B43" s="9" t="s">
        <v>7</v>
      </c>
      <c r="C43" s="9" t="s">
        <v>8</v>
      </c>
      <c r="D43" s="10" t="s">
        <v>9</v>
      </c>
      <c r="E43" s="9" t="s">
        <v>10</v>
      </c>
    </row>
    <row r="44" spans="1:5" ht="15" customHeight="1" x14ac:dyDescent="0.2">
      <c r="B44" s="28">
        <v>103533063</v>
      </c>
      <c r="C44" s="29"/>
      <c r="D44" s="31" t="s">
        <v>17</v>
      </c>
      <c r="E44" s="15">
        <v>1481775.08</v>
      </c>
    </row>
    <row r="45" spans="1:5" ht="15" customHeight="1" x14ac:dyDescent="0.2">
      <c r="B45" s="28">
        <v>103133063</v>
      </c>
      <c r="C45" s="29"/>
      <c r="D45" s="31" t="s">
        <v>17</v>
      </c>
      <c r="E45" s="15">
        <v>261489.72</v>
      </c>
    </row>
    <row r="46" spans="1:5" ht="15" customHeight="1" x14ac:dyDescent="0.2">
      <c r="B46" s="30"/>
      <c r="C46" s="17" t="s">
        <v>12</v>
      </c>
      <c r="D46" s="18"/>
      <c r="E46" s="19">
        <f>SUM(E44:E45)</f>
        <v>1743264.8</v>
      </c>
    </row>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1" t="s">
        <v>18</v>
      </c>
    </row>
    <row r="55" spans="1:5" ht="15" customHeight="1" x14ac:dyDescent="0.2">
      <c r="A55" s="114" t="s">
        <v>1</v>
      </c>
      <c r="B55" s="114"/>
      <c r="C55" s="114"/>
      <c r="D55" s="114"/>
      <c r="E55" s="114"/>
    </row>
    <row r="56" spans="1:5" ht="15" customHeight="1" x14ac:dyDescent="0.2">
      <c r="A56" s="114" t="s">
        <v>19</v>
      </c>
      <c r="B56" s="114"/>
      <c r="C56" s="114"/>
      <c r="D56" s="114"/>
      <c r="E56" s="114"/>
    </row>
    <row r="57" spans="1:5" ht="15" customHeight="1" x14ac:dyDescent="0.2">
      <c r="A57" s="115" t="s">
        <v>20</v>
      </c>
      <c r="B57" s="115"/>
      <c r="C57" s="115"/>
      <c r="D57" s="115"/>
      <c r="E57" s="115"/>
    </row>
    <row r="58" spans="1:5" ht="15" customHeight="1" x14ac:dyDescent="0.2">
      <c r="A58" s="115"/>
      <c r="B58" s="115"/>
      <c r="C58" s="115"/>
      <c r="D58" s="115"/>
      <c r="E58" s="115"/>
    </row>
    <row r="59" spans="1:5" ht="15" customHeight="1" x14ac:dyDescent="0.2">
      <c r="A59" s="115"/>
      <c r="B59" s="115"/>
      <c r="C59" s="115"/>
      <c r="D59" s="115"/>
      <c r="E59" s="115"/>
    </row>
    <row r="60" spans="1:5" ht="15" customHeight="1" x14ac:dyDescent="0.2">
      <c r="A60" s="115"/>
      <c r="B60" s="115"/>
      <c r="C60" s="115"/>
      <c r="D60" s="115"/>
      <c r="E60" s="115"/>
    </row>
    <row r="61" spans="1:5" ht="15" customHeight="1" x14ac:dyDescent="0.2">
      <c r="A61" s="115"/>
      <c r="B61" s="115"/>
      <c r="C61" s="115"/>
      <c r="D61" s="115"/>
      <c r="E61" s="115"/>
    </row>
    <row r="62" spans="1:5" ht="15" customHeight="1" x14ac:dyDescent="0.2">
      <c r="A62" s="115"/>
      <c r="B62" s="115"/>
      <c r="C62" s="115"/>
      <c r="D62" s="115"/>
      <c r="E62" s="115"/>
    </row>
    <row r="63" spans="1:5" ht="15" customHeight="1" x14ac:dyDescent="0.2">
      <c r="A63" s="32"/>
      <c r="B63" s="32"/>
      <c r="C63" s="32"/>
      <c r="D63" s="32"/>
      <c r="E63" s="32"/>
    </row>
    <row r="64" spans="1:5" ht="15" customHeight="1" x14ac:dyDescent="0.25">
      <c r="A64" s="3" t="s">
        <v>4</v>
      </c>
      <c r="B64" s="4"/>
      <c r="C64" s="4"/>
      <c r="D64" s="4"/>
      <c r="E64" s="4"/>
    </row>
    <row r="65" spans="1:5" ht="15" customHeight="1" x14ac:dyDescent="0.2">
      <c r="A65" s="33" t="s">
        <v>21</v>
      </c>
      <c r="B65" s="4"/>
      <c r="C65" s="4"/>
      <c r="D65" s="4"/>
      <c r="E65" s="6" t="s">
        <v>22</v>
      </c>
    </row>
    <row r="66" spans="1:5" ht="15" customHeight="1" x14ac:dyDescent="0.25">
      <c r="A66" s="23"/>
      <c r="B66" s="21"/>
      <c r="C66" s="22"/>
      <c r="D66" s="22"/>
      <c r="E66" s="34"/>
    </row>
    <row r="67" spans="1:5" ht="15" customHeight="1" x14ac:dyDescent="0.2">
      <c r="B67" s="11" t="s">
        <v>7</v>
      </c>
      <c r="C67" s="11" t="s">
        <v>8</v>
      </c>
      <c r="D67" s="35" t="s">
        <v>9</v>
      </c>
      <c r="E67" s="36" t="s">
        <v>10</v>
      </c>
    </row>
    <row r="68" spans="1:5" ht="15" customHeight="1" x14ac:dyDescent="0.2">
      <c r="B68" s="37">
        <v>98278</v>
      </c>
      <c r="C68" s="13"/>
      <c r="D68" s="14" t="s">
        <v>23</v>
      </c>
      <c r="E68" s="15">
        <v>1193100</v>
      </c>
    </row>
    <row r="69" spans="1:5" ht="15" customHeight="1" x14ac:dyDescent="0.2">
      <c r="B69" s="38"/>
      <c r="C69" s="39" t="s">
        <v>12</v>
      </c>
      <c r="D69" s="40"/>
      <c r="E69" s="41">
        <f>SUM(E68:E68)</f>
        <v>1193100</v>
      </c>
    </row>
    <row r="70" spans="1:5" ht="15" customHeight="1" x14ac:dyDescent="0.25">
      <c r="A70" s="1"/>
      <c r="B70" s="20"/>
      <c r="C70" s="20"/>
      <c r="D70" s="20"/>
      <c r="E70" s="20"/>
    </row>
    <row r="71" spans="1:5" ht="15" customHeight="1" x14ac:dyDescent="0.25">
      <c r="A71" s="3" t="s">
        <v>13</v>
      </c>
      <c r="B71" s="4"/>
      <c r="C71" s="4"/>
    </row>
    <row r="72" spans="1:5" ht="15" customHeight="1" x14ac:dyDescent="0.2">
      <c r="A72" s="33" t="s">
        <v>24</v>
      </c>
      <c r="B72" s="22"/>
      <c r="C72" s="22"/>
      <c r="D72" s="22"/>
      <c r="E72" s="26" t="s">
        <v>25</v>
      </c>
    </row>
    <row r="73" spans="1:5" ht="15" customHeight="1" x14ac:dyDescent="0.2">
      <c r="A73" s="7"/>
      <c r="B73" s="42"/>
      <c r="C73" s="4"/>
      <c r="D73" s="20"/>
      <c r="E73" s="43"/>
    </row>
    <row r="74" spans="1:5" ht="15" customHeight="1" x14ac:dyDescent="0.2">
      <c r="C74" s="9" t="s">
        <v>8</v>
      </c>
      <c r="D74" s="44" t="s">
        <v>26</v>
      </c>
      <c r="E74" s="36" t="s">
        <v>10</v>
      </c>
    </row>
    <row r="75" spans="1:5" ht="15" customHeight="1" x14ac:dyDescent="0.2">
      <c r="C75" s="45">
        <v>3769</v>
      </c>
      <c r="D75" s="46" t="s">
        <v>27</v>
      </c>
      <c r="E75" s="15">
        <v>1193100</v>
      </c>
    </row>
    <row r="76" spans="1:5" ht="15" customHeight="1" x14ac:dyDescent="0.2">
      <c r="C76" s="17" t="s">
        <v>12</v>
      </c>
      <c r="D76" s="47"/>
      <c r="E76" s="48">
        <f>SUM(E75:E75)</f>
        <v>1193100</v>
      </c>
    </row>
    <row r="77" spans="1:5" ht="15" customHeight="1" x14ac:dyDescent="0.2"/>
    <row r="78" spans="1:5" ht="15" customHeight="1" x14ac:dyDescent="0.2"/>
    <row r="79" spans="1:5" ht="15" customHeight="1" x14ac:dyDescent="0.25">
      <c r="A79" s="1" t="s">
        <v>28</v>
      </c>
    </row>
    <row r="80" spans="1:5" ht="15" customHeight="1" x14ac:dyDescent="0.2">
      <c r="A80" s="114" t="s">
        <v>1</v>
      </c>
      <c r="B80" s="114"/>
      <c r="C80" s="114"/>
      <c r="D80" s="114"/>
      <c r="E80" s="114"/>
    </row>
    <row r="81" spans="1:5" ht="15" customHeight="1" x14ac:dyDescent="0.2">
      <c r="A81" s="114" t="s">
        <v>19</v>
      </c>
      <c r="B81" s="114"/>
      <c r="C81" s="114"/>
      <c r="D81" s="114"/>
      <c r="E81" s="114"/>
    </row>
    <row r="82" spans="1:5" ht="15" customHeight="1" x14ac:dyDescent="0.2">
      <c r="A82" s="115" t="s">
        <v>29</v>
      </c>
      <c r="B82" s="115"/>
      <c r="C82" s="115"/>
      <c r="D82" s="115"/>
      <c r="E82" s="115"/>
    </row>
    <row r="83" spans="1:5" ht="15" customHeight="1" x14ac:dyDescent="0.2">
      <c r="A83" s="115"/>
      <c r="B83" s="115"/>
      <c r="C83" s="115"/>
      <c r="D83" s="115"/>
      <c r="E83" s="115"/>
    </row>
    <row r="84" spans="1:5" ht="15" customHeight="1" x14ac:dyDescent="0.2">
      <c r="A84" s="115"/>
      <c r="B84" s="115"/>
      <c r="C84" s="115"/>
      <c r="D84" s="115"/>
      <c r="E84" s="115"/>
    </row>
    <row r="85" spans="1:5" ht="15" customHeight="1" x14ac:dyDescent="0.2">
      <c r="A85" s="115"/>
      <c r="B85" s="115"/>
      <c r="C85" s="115"/>
      <c r="D85" s="115"/>
      <c r="E85" s="115"/>
    </row>
    <row r="86" spans="1:5" ht="15" customHeight="1" x14ac:dyDescent="0.2">
      <c r="A86" s="115"/>
      <c r="B86" s="115"/>
      <c r="C86" s="115"/>
      <c r="D86" s="115"/>
      <c r="E86" s="115"/>
    </row>
    <row r="87" spans="1:5" ht="15" customHeight="1" x14ac:dyDescent="0.2">
      <c r="A87" s="115"/>
      <c r="B87" s="115"/>
      <c r="C87" s="115"/>
      <c r="D87" s="115"/>
      <c r="E87" s="115"/>
    </row>
    <row r="88" spans="1:5" ht="15" customHeight="1" x14ac:dyDescent="0.2">
      <c r="A88" s="49"/>
      <c r="B88" s="49"/>
      <c r="C88" s="49"/>
      <c r="D88" s="49"/>
      <c r="E88" s="49"/>
    </row>
    <row r="89" spans="1:5" ht="15" customHeight="1" x14ac:dyDescent="0.25">
      <c r="A89" s="3" t="s">
        <v>4</v>
      </c>
      <c r="B89" s="4"/>
      <c r="C89" s="4"/>
      <c r="D89" s="4"/>
      <c r="E89" s="4"/>
    </row>
    <row r="90" spans="1:5" ht="15" customHeight="1" x14ac:dyDescent="0.2">
      <c r="A90" s="33" t="s">
        <v>21</v>
      </c>
      <c r="B90" s="4"/>
      <c r="C90" s="4"/>
      <c r="D90" s="4"/>
      <c r="E90" s="6" t="s">
        <v>22</v>
      </c>
    </row>
    <row r="91" spans="1:5" ht="15" customHeight="1" x14ac:dyDescent="0.25">
      <c r="A91" s="23"/>
      <c r="B91" s="21"/>
      <c r="C91" s="22"/>
      <c r="D91" s="22"/>
      <c r="E91" s="34"/>
    </row>
    <row r="92" spans="1:5" ht="15" customHeight="1" x14ac:dyDescent="0.2">
      <c r="B92" s="11" t="s">
        <v>7</v>
      </c>
      <c r="C92" s="11" t="s">
        <v>8</v>
      </c>
      <c r="D92" s="35" t="s">
        <v>9</v>
      </c>
      <c r="E92" s="36" t="s">
        <v>10</v>
      </c>
    </row>
    <row r="93" spans="1:5" ht="15" customHeight="1" x14ac:dyDescent="0.2">
      <c r="B93" s="37">
        <v>98038</v>
      </c>
      <c r="C93" s="13"/>
      <c r="D93" s="14" t="s">
        <v>23</v>
      </c>
      <c r="E93" s="15">
        <v>14860823.23</v>
      </c>
    </row>
    <row r="94" spans="1:5" ht="15" customHeight="1" x14ac:dyDescent="0.2">
      <c r="B94" s="38"/>
      <c r="C94" s="39" t="s">
        <v>12</v>
      </c>
      <c r="D94" s="40"/>
      <c r="E94" s="41">
        <f>SUM(E93:E93)</f>
        <v>14860823.23</v>
      </c>
    </row>
    <row r="95" spans="1:5" ht="15" customHeight="1" x14ac:dyDescent="0.2"/>
    <row r="96" spans="1:5" ht="15" customHeight="1" x14ac:dyDescent="0.25">
      <c r="A96" s="21" t="s">
        <v>13</v>
      </c>
      <c r="B96" s="22"/>
      <c r="C96" s="22"/>
      <c r="D96" s="22"/>
      <c r="E96" s="22"/>
    </row>
    <row r="97" spans="1:5" ht="15" customHeight="1" x14ac:dyDescent="0.2">
      <c r="A97" s="33" t="s">
        <v>21</v>
      </c>
      <c r="B97" s="22"/>
      <c r="C97" s="22"/>
      <c r="D97" s="22"/>
      <c r="E97" s="26" t="s">
        <v>22</v>
      </c>
    </row>
    <row r="98" spans="1:5" ht="15" customHeight="1" x14ac:dyDescent="0.25">
      <c r="A98" s="21"/>
      <c r="B98" s="23"/>
      <c r="C98" s="22"/>
      <c r="D98" s="22"/>
      <c r="E98" s="34"/>
    </row>
    <row r="99" spans="1:5" ht="15" customHeight="1" x14ac:dyDescent="0.2">
      <c r="A99" s="50"/>
      <c r="B99" s="50"/>
      <c r="C99" s="11" t="s">
        <v>8</v>
      </c>
      <c r="D99" s="51" t="s">
        <v>26</v>
      </c>
      <c r="E99" s="36" t="s">
        <v>10</v>
      </c>
    </row>
    <row r="100" spans="1:5" ht="15" customHeight="1" x14ac:dyDescent="0.2">
      <c r="A100" s="52"/>
      <c r="B100" s="53"/>
      <c r="C100" s="54">
        <v>6409</v>
      </c>
      <c r="D100" s="46" t="s">
        <v>30</v>
      </c>
      <c r="E100" s="55">
        <v>14860823.23</v>
      </c>
    </row>
    <row r="101" spans="1:5" ht="15" customHeight="1" x14ac:dyDescent="0.2">
      <c r="A101" s="56"/>
      <c r="B101" s="57"/>
      <c r="C101" s="39" t="s">
        <v>12</v>
      </c>
      <c r="D101" s="40"/>
      <c r="E101" s="41">
        <f>E100</f>
        <v>14860823.23</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1" t="s">
        <v>31</v>
      </c>
    </row>
    <row r="107" spans="1:5" ht="15" customHeight="1" x14ac:dyDescent="0.2">
      <c r="A107" s="114" t="s">
        <v>1</v>
      </c>
      <c r="B107" s="114"/>
      <c r="C107" s="114"/>
      <c r="D107" s="114"/>
      <c r="E107" s="114"/>
    </row>
    <row r="108" spans="1:5" ht="15" customHeight="1" x14ac:dyDescent="0.2">
      <c r="A108" s="114" t="s">
        <v>2</v>
      </c>
      <c r="B108" s="114"/>
      <c r="C108" s="114"/>
      <c r="D108" s="114"/>
      <c r="E108" s="114"/>
    </row>
    <row r="109" spans="1:5" ht="15" customHeight="1" x14ac:dyDescent="0.2">
      <c r="A109" s="116" t="s">
        <v>32</v>
      </c>
      <c r="B109" s="116"/>
      <c r="C109" s="116"/>
      <c r="D109" s="116"/>
      <c r="E109" s="116"/>
    </row>
    <row r="110" spans="1:5" ht="15" customHeight="1" x14ac:dyDescent="0.2">
      <c r="A110" s="116"/>
      <c r="B110" s="116"/>
      <c r="C110" s="116"/>
      <c r="D110" s="116"/>
      <c r="E110" s="116"/>
    </row>
    <row r="111" spans="1:5" ht="15" customHeight="1" x14ac:dyDescent="0.2">
      <c r="A111" s="116"/>
      <c r="B111" s="116"/>
      <c r="C111" s="116"/>
      <c r="D111" s="116"/>
      <c r="E111" s="116"/>
    </row>
    <row r="112" spans="1:5" ht="15" customHeight="1" x14ac:dyDescent="0.2">
      <c r="A112" s="116"/>
      <c r="B112" s="116"/>
      <c r="C112" s="116"/>
      <c r="D112" s="116"/>
      <c r="E112" s="116"/>
    </row>
    <row r="113" spans="1:5" ht="15" customHeight="1" x14ac:dyDescent="0.2">
      <c r="A113" s="116"/>
      <c r="B113" s="116"/>
      <c r="C113" s="116"/>
      <c r="D113" s="116"/>
      <c r="E113" s="116"/>
    </row>
    <row r="114" spans="1:5" ht="15" customHeight="1" x14ac:dyDescent="0.2">
      <c r="A114" s="116"/>
      <c r="B114" s="116"/>
      <c r="C114" s="116"/>
      <c r="D114" s="116"/>
      <c r="E114" s="116"/>
    </row>
    <row r="115" spans="1:5" ht="15" customHeight="1" x14ac:dyDescent="0.2">
      <c r="A115" s="116"/>
      <c r="B115" s="116"/>
      <c r="C115" s="116"/>
      <c r="D115" s="116"/>
      <c r="E115" s="116"/>
    </row>
    <row r="116" spans="1:5" ht="15" customHeight="1" x14ac:dyDescent="0.2">
      <c r="A116" s="116"/>
      <c r="B116" s="116"/>
      <c r="C116" s="116"/>
      <c r="D116" s="116"/>
      <c r="E116" s="116"/>
    </row>
    <row r="117" spans="1:5" ht="15" customHeight="1" x14ac:dyDescent="0.2">
      <c r="A117" s="116"/>
      <c r="B117" s="116"/>
      <c r="C117" s="116"/>
      <c r="D117" s="116"/>
      <c r="E117" s="116"/>
    </row>
    <row r="118" spans="1:5" ht="15" customHeight="1" x14ac:dyDescent="0.2">
      <c r="A118" s="116"/>
      <c r="B118" s="116"/>
      <c r="C118" s="116"/>
      <c r="D118" s="116"/>
      <c r="E118" s="116"/>
    </row>
    <row r="119" spans="1:5" ht="15" customHeight="1" x14ac:dyDescent="0.2"/>
    <row r="120" spans="1:5" ht="15" customHeight="1" x14ac:dyDescent="0.25">
      <c r="A120" s="3" t="s">
        <v>4</v>
      </c>
      <c r="B120" s="4"/>
      <c r="C120" s="4"/>
      <c r="D120" s="4"/>
      <c r="E120" s="4"/>
    </row>
    <row r="121" spans="1:5" ht="15" customHeight="1" x14ac:dyDescent="0.2">
      <c r="A121" s="5" t="s">
        <v>33</v>
      </c>
      <c r="B121" s="22"/>
      <c r="C121" s="22"/>
      <c r="D121" s="22"/>
      <c r="E121" s="6" t="s">
        <v>34</v>
      </c>
    </row>
    <row r="122" spans="1:5" ht="15" customHeight="1" x14ac:dyDescent="0.25">
      <c r="A122" s="23"/>
      <c r="B122" s="21"/>
      <c r="C122" s="22"/>
      <c r="D122" s="22"/>
      <c r="E122" s="34"/>
    </row>
    <row r="123" spans="1:5" ht="15" customHeight="1" x14ac:dyDescent="0.2">
      <c r="B123" s="11" t="s">
        <v>7</v>
      </c>
      <c r="C123" s="11" t="s">
        <v>8</v>
      </c>
      <c r="D123" s="35" t="s">
        <v>9</v>
      </c>
      <c r="E123" s="36" t="s">
        <v>10</v>
      </c>
    </row>
    <row r="124" spans="1:5" ht="15" customHeight="1" x14ac:dyDescent="0.2">
      <c r="B124" s="58">
        <v>103533062</v>
      </c>
      <c r="C124" s="59"/>
      <c r="D124" s="60" t="s">
        <v>11</v>
      </c>
      <c r="E124" s="15">
        <f>3867815.55+696206.8</f>
        <v>4564022.3499999996</v>
      </c>
    </row>
    <row r="125" spans="1:5" ht="15" customHeight="1" x14ac:dyDescent="0.2">
      <c r="B125" s="38"/>
      <c r="C125" s="39" t="s">
        <v>12</v>
      </c>
      <c r="D125" s="40"/>
      <c r="E125" s="41">
        <f>SUM(E124:E124)</f>
        <v>4564022.3499999996</v>
      </c>
    </row>
    <row r="126" spans="1:5" ht="15" customHeight="1" x14ac:dyDescent="0.2"/>
    <row r="127" spans="1:5" ht="15" customHeight="1" x14ac:dyDescent="0.25">
      <c r="A127" s="3" t="s">
        <v>13</v>
      </c>
      <c r="B127" s="4"/>
      <c r="C127" s="4"/>
      <c r="D127" s="23"/>
      <c r="E127" s="23"/>
    </row>
    <row r="128" spans="1:5" ht="15" customHeight="1" x14ac:dyDescent="0.2">
      <c r="A128" s="5" t="s">
        <v>33</v>
      </c>
      <c r="B128" s="22"/>
      <c r="C128" s="22"/>
      <c r="D128" s="22"/>
      <c r="E128" s="26" t="s">
        <v>34</v>
      </c>
    </row>
    <row r="129" spans="1:5" ht="15" customHeight="1" x14ac:dyDescent="0.25">
      <c r="A129" s="21"/>
      <c r="B129" s="22"/>
      <c r="C129" s="22"/>
      <c r="D129" s="22"/>
      <c r="E129" s="23"/>
    </row>
    <row r="130" spans="1:5" ht="15" customHeight="1" x14ac:dyDescent="0.25">
      <c r="A130" s="21"/>
      <c r="B130" s="22"/>
      <c r="C130" s="11" t="s">
        <v>8</v>
      </c>
      <c r="D130" s="51" t="s">
        <v>26</v>
      </c>
      <c r="E130" s="9" t="s">
        <v>10</v>
      </c>
    </row>
    <row r="131" spans="1:5" ht="15" customHeight="1" x14ac:dyDescent="0.25">
      <c r="A131" s="21"/>
      <c r="B131" s="22"/>
      <c r="C131" s="45">
        <v>3636</v>
      </c>
      <c r="D131" s="46" t="s">
        <v>35</v>
      </c>
      <c r="E131" s="61">
        <f>160000+39680+14400+270000+66960+24300</f>
        <v>575340</v>
      </c>
    </row>
    <row r="132" spans="1:5" ht="15" customHeight="1" x14ac:dyDescent="0.25">
      <c r="A132" s="21"/>
      <c r="B132" s="22"/>
      <c r="C132" s="45">
        <v>3636</v>
      </c>
      <c r="D132" s="46" t="s">
        <v>36</v>
      </c>
      <c r="E132" s="61">
        <f>869683.09+122811.18</f>
        <v>992494.27</v>
      </c>
    </row>
    <row r="133" spans="1:5" ht="15" customHeight="1" x14ac:dyDescent="0.25">
      <c r="A133" s="21"/>
      <c r="B133" s="22"/>
      <c r="C133" s="45">
        <v>3636</v>
      </c>
      <c r="D133" s="46" t="s">
        <v>37</v>
      </c>
      <c r="E133" s="61">
        <f>10000+10000</f>
        <v>20000</v>
      </c>
    </row>
    <row r="134" spans="1:5" ht="15" customHeight="1" x14ac:dyDescent="0.25">
      <c r="A134" s="21"/>
      <c r="B134" s="22"/>
      <c r="C134" s="45">
        <v>2125</v>
      </c>
      <c r="D134" s="60" t="s">
        <v>38</v>
      </c>
      <c r="E134" s="61">
        <f>1892052.46+882000+202135.62</f>
        <v>2976188.08</v>
      </c>
    </row>
    <row r="135" spans="1:5" ht="15" customHeight="1" x14ac:dyDescent="0.25">
      <c r="A135" s="21"/>
      <c r="B135" s="22"/>
      <c r="C135" s="39" t="s">
        <v>12</v>
      </c>
      <c r="D135" s="40"/>
      <c r="E135" s="41">
        <f>SUM(E131:E134)</f>
        <v>4564022.3499999996</v>
      </c>
    </row>
    <row r="136" spans="1:5" ht="15" customHeight="1" x14ac:dyDescent="0.2"/>
    <row r="137" spans="1:5" ht="15" customHeight="1" x14ac:dyDescent="0.2"/>
    <row r="138" spans="1:5" ht="15" customHeight="1" x14ac:dyDescent="0.25">
      <c r="A138" s="1" t="s">
        <v>39</v>
      </c>
    </row>
    <row r="139" spans="1:5" ht="15" customHeight="1" x14ac:dyDescent="0.2">
      <c r="A139" s="114" t="s">
        <v>1</v>
      </c>
      <c r="B139" s="114"/>
      <c r="C139" s="114"/>
      <c r="D139" s="114"/>
      <c r="E139" s="114"/>
    </row>
    <row r="140" spans="1:5" ht="15" customHeight="1" x14ac:dyDescent="0.2">
      <c r="A140" s="116" t="s">
        <v>171</v>
      </c>
      <c r="B140" s="116"/>
      <c r="C140" s="116"/>
      <c r="D140" s="116"/>
      <c r="E140" s="116"/>
    </row>
    <row r="141" spans="1:5" ht="15" customHeight="1" x14ac:dyDescent="0.2">
      <c r="A141" s="116"/>
      <c r="B141" s="116"/>
      <c r="C141" s="116"/>
      <c r="D141" s="116"/>
      <c r="E141" s="116"/>
    </row>
    <row r="142" spans="1:5" ht="15" customHeight="1" x14ac:dyDescent="0.2">
      <c r="A142" s="116"/>
      <c r="B142" s="116"/>
      <c r="C142" s="116"/>
      <c r="D142" s="116"/>
      <c r="E142" s="116"/>
    </row>
    <row r="143" spans="1:5" ht="15" customHeight="1" x14ac:dyDescent="0.2">
      <c r="A143" s="116"/>
      <c r="B143" s="116"/>
      <c r="C143" s="116"/>
      <c r="D143" s="116"/>
      <c r="E143" s="116"/>
    </row>
    <row r="144" spans="1:5" ht="15" customHeight="1" x14ac:dyDescent="0.2">
      <c r="A144" s="116"/>
      <c r="B144" s="116"/>
      <c r="C144" s="116"/>
      <c r="D144" s="116"/>
      <c r="E144" s="116"/>
    </row>
    <row r="145" spans="1:5" ht="15" customHeight="1" x14ac:dyDescent="0.2">
      <c r="A145" s="116"/>
      <c r="B145" s="116"/>
      <c r="C145" s="116"/>
      <c r="D145" s="116"/>
      <c r="E145" s="116"/>
    </row>
    <row r="146" spans="1:5" ht="15" customHeight="1" x14ac:dyDescent="0.2">
      <c r="A146" s="62"/>
      <c r="B146" s="62"/>
      <c r="C146" s="62"/>
      <c r="D146" s="62"/>
      <c r="E146" s="62"/>
    </row>
    <row r="147" spans="1:5" ht="15" customHeight="1" x14ac:dyDescent="0.25">
      <c r="A147" s="21" t="s">
        <v>4</v>
      </c>
      <c r="B147" s="22"/>
      <c r="C147" s="22"/>
      <c r="D147" s="22"/>
      <c r="E147" s="22"/>
    </row>
    <row r="148" spans="1:5" ht="15" customHeight="1" x14ac:dyDescent="0.2">
      <c r="A148" s="5" t="s">
        <v>40</v>
      </c>
      <c r="B148" s="22"/>
      <c r="C148" s="22"/>
      <c r="D148" s="22"/>
      <c r="E148" s="26" t="s">
        <v>41</v>
      </c>
    </row>
    <row r="149" spans="1:5" ht="15" customHeight="1" x14ac:dyDescent="0.25">
      <c r="A149" s="63"/>
      <c r="B149" s="21"/>
      <c r="C149" s="22"/>
      <c r="D149" s="22"/>
      <c r="E149" s="34"/>
    </row>
    <row r="150" spans="1:5" ht="15" customHeight="1" x14ac:dyDescent="0.2">
      <c r="A150" s="50"/>
      <c r="B150" s="64"/>
      <c r="C150" s="11" t="s">
        <v>8</v>
      </c>
      <c r="D150" s="35" t="s">
        <v>9</v>
      </c>
      <c r="E150" s="11" t="s">
        <v>10</v>
      </c>
    </row>
    <row r="151" spans="1:5" ht="15" customHeight="1" x14ac:dyDescent="0.2">
      <c r="A151" s="52"/>
      <c r="B151" s="65"/>
      <c r="C151" s="66"/>
      <c r="D151" s="60" t="s">
        <v>42</v>
      </c>
      <c r="E151" s="15">
        <v>73600</v>
      </c>
    </row>
    <row r="152" spans="1:5" ht="15" customHeight="1" x14ac:dyDescent="0.2">
      <c r="A152" s="52"/>
      <c r="B152" s="4"/>
      <c r="C152" s="39" t="s">
        <v>12</v>
      </c>
      <c r="D152" s="40"/>
      <c r="E152" s="41">
        <f>SUM(E151:E151)</f>
        <v>73600</v>
      </c>
    </row>
    <row r="153" spans="1:5" ht="15" customHeight="1" x14ac:dyDescent="0.2">
      <c r="A153" s="67"/>
      <c r="B153" s="67"/>
      <c r="C153" s="67"/>
      <c r="D153" s="67"/>
      <c r="E153" s="67"/>
    </row>
    <row r="154" spans="1:5" ht="15" customHeight="1" x14ac:dyDescent="0.2">
      <c r="A154" s="67"/>
      <c r="B154" s="67"/>
      <c r="C154" s="67"/>
      <c r="D154" s="67"/>
      <c r="E154" s="67"/>
    </row>
    <row r="155" spans="1:5" ht="15" customHeight="1" x14ac:dyDescent="0.2">
      <c r="A155" s="67"/>
      <c r="B155" s="67"/>
      <c r="C155" s="67"/>
      <c r="D155" s="67"/>
      <c r="E155" s="67"/>
    </row>
    <row r="156" spans="1:5" ht="15" customHeight="1" x14ac:dyDescent="0.2">
      <c r="A156" s="67"/>
      <c r="B156" s="67"/>
      <c r="C156" s="67"/>
      <c r="D156" s="67"/>
      <c r="E156" s="67"/>
    </row>
    <row r="157" spans="1:5" ht="15" customHeight="1" x14ac:dyDescent="0.2">
      <c r="A157" s="67"/>
      <c r="B157" s="67"/>
      <c r="C157" s="67"/>
      <c r="D157" s="67"/>
      <c r="E157" s="67"/>
    </row>
    <row r="158" spans="1:5" ht="15" customHeight="1" x14ac:dyDescent="0.25">
      <c r="A158" s="3" t="s">
        <v>13</v>
      </c>
      <c r="B158" s="4"/>
      <c r="C158" s="4"/>
      <c r="D158" s="23"/>
      <c r="E158" s="23"/>
    </row>
    <row r="159" spans="1:5" ht="15" customHeight="1" x14ac:dyDescent="0.2">
      <c r="A159" s="5" t="s">
        <v>40</v>
      </c>
      <c r="B159" s="22"/>
      <c r="C159" s="22"/>
      <c r="D159" s="22"/>
      <c r="E159" s="26" t="s">
        <v>41</v>
      </c>
    </row>
    <row r="160" spans="1:5" ht="15" customHeight="1" x14ac:dyDescent="0.2">
      <c r="A160" s="7"/>
      <c r="B160" s="42"/>
      <c r="C160" s="4"/>
      <c r="D160" s="7"/>
      <c r="E160" s="43"/>
    </row>
    <row r="161" spans="1:5" ht="15" customHeight="1" x14ac:dyDescent="0.2">
      <c r="B161" s="50"/>
      <c r="C161" s="9" t="s">
        <v>8</v>
      </c>
      <c r="D161" s="51" t="s">
        <v>26</v>
      </c>
      <c r="E161" s="9" t="s">
        <v>10</v>
      </c>
    </row>
    <row r="162" spans="1:5" ht="15" customHeight="1" x14ac:dyDescent="0.2">
      <c r="B162" s="68"/>
      <c r="C162" s="45">
        <v>2212</v>
      </c>
      <c r="D162" s="46" t="s">
        <v>43</v>
      </c>
      <c r="E162" s="15">
        <v>73600</v>
      </c>
    </row>
    <row r="163" spans="1:5" ht="15" customHeight="1" x14ac:dyDescent="0.2">
      <c r="B163" s="69"/>
      <c r="C163" s="17" t="s">
        <v>12</v>
      </c>
      <c r="D163" s="47"/>
      <c r="E163" s="48">
        <f>SUM(E162:E162)</f>
        <v>73600</v>
      </c>
    </row>
    <row r="164" spans="1:5" ht="15" customHeight="1" x14ac:dyDescent="0.2"/>
    <row r="165" spans="1:5" ht="15" customHeight="1" x14ac:dyDescent="0.2"/>
    <row r="166" spans="1:5" ht="15" customHeight="1" x14ac:dyDescent="0.25">
      <c r="A166" s="1" t="s">
        <v>44</v>
      </c>
    </row>
    <row r="167" spans="1:5" ht="15" customHeight="1" x14ac:dyDescent="0.2">
      <c r="A167" s="117" t="s">
        <v>45</v>
      </c>
      <c r="B167" s="117"/>
      <c r="C167" s="117"/>
      <c r="D167" s="117"/>
      <c r="E167" s="117"/>
    </row>
    <row r="168" spans="1:5" ht="15" customHeight="1" x14ac:dyDescent="0.2">
      <c r="A168" s="116" t="s">
        <v>46</v>
      </c>
      <c r="B168" s="116"/>
      <c r="C168" s="116"/>
      <c r="D168" s="116"/>
      <c r="E168" s="116"/>
    </row>
    <row r="169" spans="1:5" ht="15" customHeight="1" x14ac:dyDescent="0.2">
      <c r="A169" s="116"/>
      <c r="B169" s="116"/>
      <c r="C169" s="116"/>
      <c r="D169" s="116"/>
      <c r="E169" s="116"/>
    </row>
    <row r="170" spans="1:5" ht="15" customHeight="1" x14ac:dyDescent="0.2">
      <c r="A170" s="116"/>
      <c r="B170" s="116"/>
      <c r="C170" s="116"/>
      <c r="D170" s="116"/>
      <c r="E170" s="116"/>
    </row>
    <row r="171" spans="1:5" ht="15" customHeight="1" x14ac:dyDescent="0.2">
      <c r="A171" s="116"/>
      <c r="B171" s="116"/>
      <c r="C171" s="116"/>
      <c r="D171" s="116"/>
      <c r="E171" s="116"/>
    </row>
    <row r="172" spans="1:5" ht="15" customHeight="1" x14ac:dyDescent="0.2">
      <c r="A172" s="116"/>
      <c r="B172" s="116"/>
      <c r="C172" s="116"/>
      <c r="D172" s="116"/>
      <c r="E172" s="116"/>
    </row>
    <row r="173" spans="1:5" ht="15" customHeight="1" x14ac:dyDescent="0.2">
      <c r="A173" s="116"/>
      <c r="B173" s="116"/>
      <c r="C173" s="116"/>
      <c r="D173" s="116"/>
      <c r="E173" s="116"/>
    </row>
    <row r="174" spans="1:5" ht="15" customHeight="1" x14ac:dyDescent="0.2">
      <c r="A174" s="116"/>
      <c r="B174" s="116"/>
      <c r="C174" s="116"/>
      <c r="D174" s="116"/>
      <c r="E174" s="116"/>
    </row>
    <row r="175" spans="1:5" ht="15" customHeight="1" x14ac:dyDescent="0.2"/>
    <row r="176" spans="1:5" ht="15" customHeight="1" x14ac:dyDescent="0.25">
      <c r="A176" s="3" t="s">
        <v>4</v>
      </c>
      <c r="B176" s="22"/>
      <c r="C176" s="22"/>
      <c r="D176" s="22"/>
      <c r="E176" s="22"/>
    </row>
    <row r="177" spans="1:5" ht="15" customHeight="1" x14ac:dyDescent="0.2">
      <c r="A177" s="70" t="s">
        <v>33</v>
      </c>
      <c r="B177" s="22"/>
      <c r="C177" s="22"/>
      <c r="D177" s="22"/>
      <c r="E177" s="26" t="s">
        <v>47</v>
      </c>
    </row>
    <row r="178" spans="1:5" ht="15" customHeight="1" x14ac:dyDescent="0.25">
      <c r="A178" s="21"/>
      <c r="B178" s="23"/>
      <c r="C178" s="22"/>
      <c r="D178" s="22"/>
      <c r="E178" s="34"/>
    </row>
    <row r="179" spans="1:5" ht="15" customHeight="1" x14ac:dyDescent="0.2">
      <c r="A179" s="50"/>
      <c r="B179" s="50"/>
      <c r="C179" s="11" t="s">
        <v>8</v>
      </c>
      <c r="D179" s="35" t="s">
        <v>9</v>
      </c>
      <c r="E179" s="9" t="s">
        <v>10</v>
      </c>
    </row>
    <row r="180" spans="1:5" ht="15" customHeight="1" x14ac:dyDescent="0.2">
      <c r="A180" s="71"/>
      <c r="B180" s="53"/>
      <c r="C180" s="66"/>
      <c r="D180" s="60" t="s">
        <v>48</v>
      </c>
      <c r="E180" s="72">
        <v>22801908.41</v>
      </c>
    </row>
    <row r="181" spans="1:5" ht="15" customHeight="1" x14ac:dyDescent="0.2">
      <c r="A181" s="71"/>
      <c r="B181" s="73"/>
      <c r="C181" s="39" t="s">
        <v>12</v>
      </c>
      <c r="D181" s="40"/>
      <c r="E181" s="41">
        <f>SUM(E180:E180)</f>
        <v>22801908.41</v>
      </c>
    </row>
    <row r="182" spans="1:5" ht="15" customHeight="1" x14ac:dyDescent="0.2"/>
    <row r="183" spans="1:5" ht="15" customHeight="1" x14ac:dyDescent="0.25">
      <c r="A183" s="21" t="s">
        <v>13</v>
      </c>
      <c r="B183" s="22"/>
      <c r="C183" s="22"/>
      <c r="D183" s="22"/>
      <c r="E183" s="22"/>
    </row>
    <row r="184" spans="1:5" ht="15" customHeight="1" x14ac:dyDescent="0.2">
      <c r="A184" s="33" t="s">
        <v>21</v>
      </c>
      <c r="B184" s="22"/>
      <c r="C184" s="22"/>
      <c r="D184" s="22"/>
      <c r="E184" s="26" t="s">
        <v>22</v>
      </c>
    </row>
    <row r="185" spans="1:5" ht="15" customHeight="1" x14ac:dyDescent="0.25">
      <c r="A185" s="21"/>
      <c r="B185" s="23"/>
      <c r="C185" s="22"/>
      <c r="D185" s="22"/>
      <c r="E185" s="34"/>
    </row>
    <row r="186" spans="1:5" ht="15" customHeight="1" x14ac:dyDescent="0.2">
      <c r="A186" s="50"/>
      <c r="B186" s="50"/>
      <c r="C186" s="11" t="s">
        <v>8</v>
      </c>
      <c r="D186" s="51" t="s">
        <v>26</v>
      </c>
      <c r="E186" s="36" t="s">
        <v>10</v>
      </c>
    </row>
    <row r="187" spans="1:5" ht="15" customHeight="1" x14ac:dyDescent="0.2">
      <c r="A187" s="52"/>
      <c r="B187" s="53"/>
      <c r="C187" s="54">
        <v>6409</v>
      </c>
      <c r="D187" s="46" t="s">
        <v>30</v>
      </c>
      <c r="E187" s="55">
        <v>22801908.41</v>
      </c>
    </row>
    <row r="188" spans="1:5" ht="15" customHeight="1" x14ac:dyDescent="0.2">
      <c r="A188" s="56"/>
      <c r="B188" s="57"/>
      <c r="C188" s="39" t="s">
        <v>12</v>
      </c>
      <c r="D188" s="40"/>
      <c r="E188" s="41">
        <f>E187</f>
        <v>22801908.41</v>
      </c>
    </row>
    <row r="189" spans="1:5" ht="15" customHeight="1" x14ac:dyDescent="0.2"/>
    <row r="190" spans="1:5" ht="15" customHeight="1" x14ac:dyDescent="0.2"/>
    <row r="191" spans="1:5" ht="15" customHeight="1" x14ac:dyDescent="0.25">
      <c r="A191" s="1" t="s">
        <v>49</v>
      </c>
    </row>
    <row r="192" spans="1:5" ht="15" customHeight="1" x14ac:dyDescent="0.2">
      <c r="A192" s="114" t="s">
        <v>1</v>
      </c>
      <c r="B192" s="114"/>
      <c r="C192" s="114"/>
      <c r="D192" s="114"/>
      <c r="E192" s="114"/>
    </row>
    <row r="193" spans="1:5" ht="15" customHeight="1" x14ac:dyDescent="0.2">
      <c r="A193" s="115" t="s">
        <v>50</v>
      </c>
      <c r="B193" s="115"/>
      <c r="C193" s="115"/>
      <c r="D193" s="115"/>
      <c r="E193" s="115"/>
    </row>
    <row r="194" spans="1:5" ht="15" customHeight="1" x14ac:dyDescent="0.2">
      <c r="A194" s="115"/>
      <c r="B194" s="115"/>
      <c r="C194" s="115"/>
      <c r="D194" s="115"/>
      <c r="E194" s="115"/>
    </row>
    <row r="195" spans="1:5" ht="15" customHeight="1" x14ac:dyDescent="0.2">
      <c r="A195" s="115"/>
      <c r="B195" s="115"/>
      <c r="C195" s="115"/>
      <c r="D195" s="115"/>
      <c r="E195" s="115"/>
    </row>
    <row r="196" spans="1:5" ht="15" customHeight="1" x14ac:dyDescent="0.2">
      <c r="A196" s="115"/>
      <c r="B196" s="115"/>
      <c r="C196" s="115"/>
      <c r="D196" s="115"/>
      <c r="E196" s="115"/>
    </row>
    <row r="197" spans="1:5" ht="15" customHeight="1" x14ac:dyDescent="0.2">
      <c r="A197" s="115"/>
      <c r="B197" s="115"/>
      <c r="C197" s="115"/>
      <c r="D197" s="115"/>
      <c r="E197" s="115"/>
    </row>
    <row r="198" spans="1:5" ht="15" customHeight="1" x14ac:dyDescent="0.2">
      <c r="A198" s="115"/>
      <c r="B198" s="115"/>
      <c r="C198" s="115"/>
      <c r="D198" s="115"/>
      <c r="E198" s="115"/>
    </row>
    <row r="199" spans="1:5" ht="15" customHeight="1" x14ac:dyDescent="0.2">
      <c r="A199" s="115"/>
      <c r="B199" s="115"/>
      <c r="C199" s="115"/>
      <c r="D199" s="115"/>
      <c r="E199" s="115"/>
    </row>
    <row r="200" spans="1:5" ht="15" customHeight="1" x14ac:dyDescent="0.2">
      <c r="A200" s="115"/>
      <c r="B200" s="115"/>
      <c r="C200" s="115"/>
      <c r="D200" s="115"/>
      <c r="E200" s="115"/>
    </row>
    <row r="201" spans="1:5" ht="15" customHeight="1" x14ac:dyDescent="0.2"/>
    <row r="202" spans="1:5" ht="15" customHeight="1" x14ac:dyDescent="0.25">
      <c r="A202" s="21" t="s">
        <v>4</v>
      </c>
      <c r="B202" s="22"/>
      <c r="C202" s="22"/>
      <c r="D202" s="22"/>
      <c r="E202" s="22"/>
    </row>
    <row r="203" spans="1:5" ht="15" customHeight="1" x14ac:dyDescent="0.2">
      <c r="A203" s="33" t="s">
        <v>51</v>
      </c>
      <c r="B203" s="4"/>
      <c r="C203" s="4"/>
      <c r="D203" s="4"/>
      <c r="E203" s="6" t="s">
        <v>52</v>
      </c>
    </row>
    <row r="204" spans="1:5" ht="15" customHeight="1" x14ac:dyDescent="0.25">
      <c r="A204" s="23"/>
      <c r="B204" s="21"/>
      <c r="C204" s="22"/>
      <c r="D204" s="22"/>
      <c r="E204" s="34"/>
    </row>
    <row r="205" spans="1:5" ht="15" customHeight="1" x14ac:dyDescent="0.2">
      <c r="B205" s="64"/>
      <c r="C205" s="11" t="s">
        <v>8</v>
      </c>
      <c r="D205" s="35" t="s">
        <v>9</v>
      </c>
      <c r="E205" s="36" t="s">
        <v>10</v>
      </c>
    </row>
    <row r="206" spans="1:5" ht="15" customHeight="1" x14ac:dyDescent="0.2">
      <c r="B206" s="74"/>
      <c r="C206" s="75">
        <v>6402</v>
      </c>
      <c r="D206" s="60" t="s">
        <v>53</v>
      </c>
      <c r="E206" s="72">
        <v>1694839.65</v>
      </c>
    </row>
    <row r="207" spans="1:5" ht="15" customHeight="1" x14ac:dyDescent="0.2">
      <c r="B207" s="76"/>
      <c r="C207" s="39" t="s">
        <v>12</v>
      </c>
      <c r="D207" s="40"/>
      <c r="E207" s="41">
        <f>SUM(E206:E206)</f>
        <v>1694839.65</v>
      </c>
    </row>
    <row r="208" spans="1:5" ht="15" customHeight="1" x14ac:dyDescent="0.2"/>
    <row r="209" spans="1:5" ht="15" customHeight="1" x14ac:dyDescent="0.25">
      <c r="A209" s="21" t="s">
        <v>13</v>
      </c>
      <c r="B209" s="22"/>
      <c r="C209" s="22"/>
      <c r="D209" s="22"/>
      <c r="E209" s="23"/>
    </row>
    <row r="210" spans="1:5" ht="15" customHeight="1" x14ac:dyDescent="0.2">
      <c r="A210" s="33" t="s">
        <v>51</v>
      </c>
      <c r="B210" s="77"/>
      <c r="C210" s="77"/>
      <c r="D210" s="77"/>
      <c r="E210" s="23" t="s">
        <v>52</v>
      </c>
    </row>
    <row r="211" spans="1:5" ht="15" customHeight="1" x14ac:dyDescent="0.2"/>
    <row r="212" spans="1:5" ht="15" customHeight="1" x14ac:dyDescent="0.2">
      <c r="B212" s="9" t="s">
        <v>7</v>
      </c>
      <c r="C212" s="11" t="s">
        <v>8</v>
      </c>
      <c r="D212" s="78" t="s">
        <v>9</v>
      </c>
      <c r="E212" s="36" t="s">
        <v>10</v>
      </c>
    </row>
    <row r="213" spans="1:5" ht="15" customHeight="1" x14ac:dyDescent="0.2">
      <c r="B213" s="12">
        <v>137</v>
      </c>
      <c r="C213" s="45"/>
      <c r="D213" s="31" t="s">
        <v>54</v>
      </c>
      <c r="E213" s="15">
        <v>1694839.65</v>
      </c>
    </row>
    <row r="214" spans="1:5" ht="15" customHeight="1" x14ac:dyDescent="0.2">
      <c r="B214" s="79"/>
      <c r="C214" s="39" t="s">
        <v>12</v>
      </c>
      <c r="D214" s="80"/>
      <c r="E214" s="81">
        <f>SUM(E213:E213)</f>
        <v>1694839.65</v>
      </c>
    </row>
    <row r="215" spans="1:5" ht="15" customHeight="1" x14ac:dyDescent="0.2"/>
    <row r="216" spans="1:5" ht="15" customHeight="1" x14ac:dyDescent="0.2"/>
    <row r="217" spans="1:5" ht="15" customHeight="1" x14ac:dyDescent="0.25">
      <c r="A217" s="1" t="s">
        <v>55</v>
      </c>
    </row>
    <row r="218" spans="1:5" ht="15" customHeight="1" x14ac:dyDescent="0.2">
      <c r="A218" s="114" t="s">
        <v>1</v>
      </c>
      <c r="B218" s="114"/>
      <c r="C218" s="114"/>
      <c r="D218" s="114"/>
      <c r="E218" s="114"/>
    </row>
    <row r="219" spans="1:5" ht="15" customHeight="1" x14ac:dyDescent="0.2">
      <c r="A219" s="115" t="s">
        <v>56</v>
      </c>
      <c r="B219" s="115"/>
      <c r="C219" s="115"/>
      <c r="D219" s="115"/>
      <c r="E219" s="115"/>
    </row>
    <row r="220" spans="1:5" ht="15" customHeight="1" x14ac:dyDescent="0.2">
      <c r="A220" s="115"/>
      <c r="B220" s="115"/>
      <c r="C220" s="115"/>
      <c r="D220" s="115"/>
      <c r="E220" s="115"/>
    </row>
    <row r="221" spans="1:5" ht="15" customHeight="1" x14ac:dyDescent="0.2">
      <c r="A221" s="115"/>
      <c r="B221" s="115"/>
      <c r="C221" s="115"/>
      <c r="D221" s="115"/>
      <c r="E221" s="115"/>
    </row>
    <row r="222" spans="1:5" ht="15" customHeight="1" x14ac:dyDescent="0.2">
      <c r="A222" s="115"/>
      <c r="B222" s="115"/>
      <c r="C222" s="115"/>
      <c r="D222" s="115"/>
      <c r="E222" s="115"/>
    </row>
    <row r="223" spans="1:5" ht="15" customHeight="1" x14ac:dyDescent="0.2">
      <c r="A223" s="115"/>
      <c r="B223" s="115"/>
      <c r="C223" s="115"/>
      <c r="D223" s="115"/>
      <c r="E223" s="115"/>
    </row>
    <row r="224" spans="1:5" ht="15" customHeight="1" x14ac:dyDescent="0.2">
      <c r="A224" s="115"/>
      <c r="B224" s="115"/>
      <c r="C224" s="115"/>
      <c r="D224" s="115"/>
      <c r="E224" s="115"/>
    </row>
    <row r="225" spans="1:5" ht="15" customHeight="1" x14ac:dyDescent="0.2">
      <c r="A225" s="115"/>
      <c r="B225" s="115"/>
      <c r="C225" s="115"/>
      <c r="D225" s="115"/>
      <c r="E225" s="115"/>
    </row>
    <row r="226" spans="1:5" ht="15" customHeight="1" x14ac:dyDescent="0.2">
      <c r="A226" s="115"/>
      <c r="B226" s="115"/>
      <c r="C226" s="115"/>
      <c r="D226" s="115"/>
      <c r="E226" s="115"/>
    </row>
    <row r="227" spans="1:5" ht="15" customHeight="1" x14ac:dyDescent="0.2">
      <c r="A227" s="23" t="s">
        <v>57</v>
      </c>
    </row>
    <row r="228" spans="1:5" ht="15" customHeight="1" x14ac:dyDescent="0.25">
      <c r="A228" s="21" t="s">
        <v>4</v>
      </c>
      <c r="B228" s="22"/>
      <c r="C228" s="22"/>
      <c r="D228" s="22"/>
      <c r="E228" s="22"/>
    </row>
    <row r="229" spans="1:5" ht="15" customHeight="1" x14ac:dyDescent="0.2">
      <c r="A229" s="33" t="s">
        <v>21</v>
      </c>
      <c r="B229" s="22"/>
      <c r="C229" s="22"/>
      <c r="D229" s="22"/>
      <c r="E229" s="26" t="s">
        <v>22</v>
      </c>
    </row>
    <row r="230" spans="1:5" ht="15" customHeight="1" x14ac:dyDescent="0.25">
      <c r="A230" s="23"/>
      <c r="B230" s="21"/>
      <c r="C230" s="22"/>
      <c r="D230" s="22"/>
      <c r="E230" s="34"/>
    </row>
    <row r="231" spans="1:5" ht="15" customHeight="1" x14ac:dyDescent="0.2">
      <c r="B231" s="64"/>
      <c r="C231" s="11" t="s">
        <v>8</v>
      </c>
      <c r="D231" s="35" t="s">
        <v>9</v>
      </c>
      <c r="E231" s="36" t="s">
        <v>10</v>
      </c>
    </row>
    <row r="232" spans="1:5" ht="15" customHeight="1" x14ac:dyDescent="0.2">
      <c r="B232" s="52"/>
      <c r="C232" s="75">
        <v>6172</v>
      </c>
      <c r="D232" s="46" t="s">
        <v>58</v>
      </c>
      <c r="E232" s="72">
        <v>108921</v>
      </c>
    </row>
    <row r="233" spans="1:5" ht="15" customHeight="1" x14ac:dyDescent="0.2">
      <c r="B233" s="52"/>
      <c r="C233" s="39" t="s">
        <v>12</v>
      </c>
      <c r="D233" s="40"/>
      <c r="E233" s="41">
        <f>SUM(E232:E232)</f>
        <v>108921</v>
      </c>
    </row>
    <row r="234" spans="1:5" ht="15" customHeight="1" x14ac:dyDescent="0.2"/>
    <row r="235" spans="1:5" ht="15" customHeight="1" x14ac:dyDescent="0.25">
      <c r="A235" s="21" t="s">
        <v>13</v>
      </c>
      <c r="B235" s="22"/>
      <c r="C235" s="22"/>
      <c r="D235" s="22"/>
      <c r="E235" s="22"/>
    </row>
    <row r="236" spans="1:5" ht="15" customHeight="1" x14ac:dyDescent="0.2">
      <c r="A236" s="33" t="s">
        <v>51</v>
      </c>
      <c r="B236" s="77"/>
      <c r="C236" s="77"/>
      <c r="D236" s="77"/>
      <c r="E236" s="23" t="s">
        <v>52</v>
      </c>
    </row>
    <row r="237" spans="1:5" ht="15" customHeight="1" x14ac:dyDescent="0.25">
      <c r="A237" s="21"/>
      <c r="B237" s="23"/>
      <c r="C237" s="22"/>
      <c r="D237" s="22"/>
      <c r="E237" s="34"/>
    </row>
    <row r="238" spans="1:5" ht="15" customHeight="1" x14ac:dyDescent="0.2">
      <c r="A238" s="50"/>
      <c r="B238" s="9" t="s">
        <v>7</v>
      </c>
      <c r="C238" s="11" t="s">
        <v>8</v>
      </c>
      <c r="D238" s="78" t="s">
        <v>9</v>
      </c>
      <c r="E238" s="36" t="s">
        <v>10</v>
      </c>
    </row>
    <row r="239" spans="1:5" ht="15" customHeight="1" x14ac:dyDescent="0.2">
      <c r="A239" s="52"/>
      <c r="B239" s="37">
        <v>305</v>
      </c>
      <c r="C239" s="45"/>
      <c r="D239" s="31" t="s">
        <v>54</v>
      </c>
      <c r="E239" s="72">
        <v>108921</v>
      </c>
    </row>
    <row r="240" spans="1:5" ht="15" customHeight="1" x14ac:dyDescent="0.2">
      <c r="A240" s="56"/>
      <c r="B240" s="79"/>
      <c r="C240" s="39" t="s">
        <v>12</v>
      </c>
      <c r="D240" s="80"/>
      <c r="E240" s="81">
        <f>SUM(E239:E239)</f>
        <v>108921</v>
      </c>
    </row>
    <row r="241" spans="1:5" ht="15" customHeight="1" x14ac:dyDescent="0.2"/>
    <row r="242" spans="1:5" ht="15" customHeight="1" x14ac:dyDescent="0.2"/>
    <row r="243" spans="1:5" ht="15" customHeight="1" x14ac:dyDescent="0.25">
      <c r="A243" s="1" t="s">
        <v>59</v>
      </c>
    </row>
    <row r="244" spans="1:5" ht="15" customHeight="1" x14ac:dyDescent="0.2">
      <c r="A244" s="117" t="s">
        <v>45</v>
      </c>
      <c r="B244" s="117"/>
      <c r="C244" s="117"/>
      <c r="D244" s="117"/>
      <c r="E244" s="117"/>
    </row>
    <row r="245" spans="1:5" ht="15" customHeight="1" x14ac:dyDescent="0.2">
      <c r="A245" s="116" t="s">
        <v>60</v>
      </c>
      <c r="B245" s="116"/>
      <c r="C245" s="116"/>
      <c r="D245" s="116"/>
      <c r="E245" s="116"/>
    </row>
    <row r="246" spans="1:5" ht="15" customHeight="1" x14ac:dyDescent="0.2">
      <c r="A246" s="116"/>
      <c r="B246" s="116"/>
      <c r="C246" s="116"/>
      <c r="D246" s="116"/>
      <c r="E246" s="116"/>
    </row>
    <row r="247" spans="1:5" ht="15" customHeight="1" x14ac:dyDescent="0.2">
      <c r="A247" s="116"/>
      <c r="B247" s="116"/>
      <c r="C247" s="116"/>
      <c r="D247" s="116"/>
      <c r="E247" s="116"/>
    </row>
    <row r="248" spans="1:5" ht="15" customHeight="1" x14ac:dyDescent="0.2">
      <c r="A248" s="116"/>
      <c r="B248" s="116"/>
      <c r="C248" s="116"/>
      <c r="D248" s="116"/>
      <c r="E248" s="116"/>
    </row>
    <row r="249" spans="1:5" ht="15" customHeight="1" x14ac:dyDescent="0.2">
      <c r="A249" s="116"/>
      <c r="B249" s="116"/>
      <c r="C249" s="116"/>
      <c r="D249" s="116"/>
      <c r="E249" s="116"/>
    </row>
    <row r="250" spans="1:5" ht="15" customHeight="1" x14ac:dyDescent="0.2">
      <c r="A250" s="116"/>
      <c r="B250" s="116"/>
      <c r="C250" s="116"/>
      <c r="D250" s="116"/>
      <c r="E250" s="116"/>
    </row>
    <row r="251" spans="1:5" ht="15" customHeight="1" x14ac:dyDescent="0.2">
      <c r="A251" s="116"/>
      <c r="B251" s="116"/>
      <c r="C251" s="116"/>
      <c r="D251" s="116"/>
      <c r="E251" s="116"/>
    </row>
    <row r="252" spans="1:5" ht="15" customHeight="1" x14ac:dyDescent="0.2">
      <c r="A252" s="63"/>
      <c r="B252" s="63"/>
      <c r="C252" s="63"/>
      <c r="D252" s="63"/>
      <c r="E252" s="63"/>
    </row>
    <row r="253" spans="1:5" ht="15" customHeight="1" x14ac:dyDescent="0.25">
      <c r="A253" s="3" t="s">
        <v>4</v>
      </c>
      <c r="B253" s="22"/>
      <c r="C253" s="22"/>
      <c r="D253" s="22"/>
      <c r="E253" s="22"/>
    </row>
    <row r="254" spans="1:5" ht="15" customHeight="1" x14ac:dyDescent="0.2">
      <c r="A254" s="5" t="s">
        <v>5</v>
      </c>
      <c r="B254" s="22"/>
      <c r="C254" s="22"/>
      <c r="D254" s="22"/>
      <c r="E254" s="26" t="s">
        <v>6</v>
      </c>
    </row>
    <row r="255" spans="1:5" ht="15" customHeight="1" x14ac:dyDescent="0.25">
      <c r="A255" s="21"/>
      <c r="B255" s="23"/>
      <c r="C255" s="22"/>
      <c r="D255" s="22"/>
      <c r="E255" s="34"/>
    </row>
    <row r="256" spans="1:5" ht="15" customHeight="1" x14ac:dyDescent="0.2">
      <c r="A256" s="64"/>
      <c r="B256" s="50"/>
      <c r="C256" s="11" t="s">
        <v>8</v>
      </c>
      <c r="D256" s="35" t="s">
        <v>9</v>
      </c>
      <c r="E256" s="36" t="s">
        <v>10</v>
      </c>
    </row>
    <row r="257" spans="1:5" ht="15" customHeight="1" x14ac:dyDescent="0.2">
      <c r="A257" s="74"/>
      <c r="B257" s="53"/>
      <c r="C257" s="66">
        <v>6172</v>
      </c>
      <c r="D257" s="60" t="s">
        <v>61</v>
      </c>
      <c r="E257" s="72">
        <v>1910.02</v>
      </c>
    </row>
    <row r="258" spans="1:5" ht="15" customHeight="1" x14ac:dyDescent="0.2">
      <c r="A258" s="74"/>
      <c r="B258" s="73"/>
      <c r="C258" s="39" t="s">
        <v>12</v>
      </c>
      <c r="D258" s="40"/>
      <c r="E258" s="41">
        <f>SUM(E257:E257)</f>
        <v>1910.02</v>
      </c>
    </row>
    <row r="259" spans="1:5" ht="15" customHeight="1" x14ac:dyDescent="0.2">
      <c r="A259" s="82"/>
      <c r="B259" s="82"/>
      <c r="C259" s="82"/>
      <c r="D259" s="82"/>
      <c r="E259" s="82"/>
    </row>
    <row r="260" spans="1:5" ht="15" customHeight="1" x14ac:dyDescent="0.2">
      <c r="A260" s="82"/>
      <c r="B260" s="82"/>
      <c r="C260" s="82"/>
      <c r="D260" s="82"/>
      <c r="E260" s="82"/>
    </row>
    <row r="261" spans="1:5" ht="15" customHeight="1" x14ac:dyDescent="0.2">
      <c r="A261" s="82"/>
      <c r="B261" s="82"/>
      <c r="C261" s="82"/>
      <c r="D261" s="82"/>
      <c r="E261" s="82"/>
    </row>
    <row r="262" spans="1:5" ht="15" customHeight="1" x14ac:dyDescent="0.25">
      <c r="A262" s="21" t="s">
        <v>13</v>
      </c>
      <c r="B262" s="22"/>
      <c r="C262" s="22"/>
      <c r="D262" s="22"/>
      <c r="E262" s="22"/>
    </row>
    <row r="263" spans="1:5" ht="15" customHeight="1" x14ac:dyDescent="0.2">
      <c r="A263" s="5" t="s">
        <v>5</v>
      </c>
      <c r="B263" s="22"/>
      <c r="C263" s="22"/>
      <c r="D263" s="22"/>
      <c r="E263" s="26" t="s">
        <v>6</v>
      </c>
    </row>
    <row r="264" spans="1:5" ht="15" customHeight="1" x14ac:dyDescent="0.25">
      <c r="A264" s="21"/>
      <c r="B264" s="23"/>
      <c r="C264" s="22"/>
      <c r="D264" s="22"/>
      <c r="E264" s="34"/>
    </row>
    <row r="265" spans="1:5" ht="15" customHeight="1" x14ac:dyDescent="0.2">
      <c r="A265" s="50"/>
      <c r="B265" s="50"/>
      <c r="C265" s="11" t="s">
        <v>8</v>
      </c>
      <c r="D265" s="51" t="s">
        <v>26</v>
      </c>
      <c r="E265" s="36" t="s">
        <v>10</v>
      </c>
    </row>
    <row r="266" spans="1:5" ht="15" customHeight="1" x14ac:dyDescent="0.2">
      <c r="A266" s="52"/>
      <c r="B266" s="53"/>
      <c r="C266" s="54">
        <v>6409</v>
      </c>
      <c r="D266" s="46" t="s">
        <v>30</v>
      </c>
      <c r="E266" s="72">
        <v>1910.02</v>
      </c>
    </row>
    <row r="267" spans="1:5" ht="15" customHeight="1" x14ac:dyDescent="0.2">
      <c r="A267" s="56"/>
      <c r="B267" s="57"/>
      <c r="C267" s="39" t="s">
        <v>12</v>
      </c>
      <c r="D267" s="40"/>
      <c r="E267" s="41">
        <f>E266</f>
        <v>1910.02</v>
      </c>
    </row>
    <row r="268" spans="1:5" ht="15" customHeight="1" x14ac:dyDescent="0.2"/>
    <row r="269" spans="1:5" ht="15" customHeight="1" x14ac:dyDescent="0.2"/>
    <row r="270" spans="1:5" ht="15" customHeight="1" x14ac:dyDescent="0.25">
      <c r="A270" s="1" t="s">
        <v>62</v>
      </c>
    </row>
    <row r="271" spans="1:5" ht="15" customHeight="1" x14ac:dyDescent="0.2">
      <c r="A271" s="118" t="s">
        <v>63</v>
      </c>
      <c r="B271" s="118"/>
      <c r="C271" s="118"/>
      <c r="D271" s="118"/>
      <c r="E271" s="118"/>
    </row>
    <row r="272" spans="1:5" ht="15" customHeight="1" x14ac:dyDescent="0.2">
      <c r="A272" s="118"/>
      <c r="B272" s="118"/>
      <c r="C272" s="118"/>
      <c r="D272" s="118"/>
      <c r="E272" s="118"/>
    </row>
    <row r="273" spans="1:5" ht="15" customHeight="1" x14ac:dyDescent="0.2">
      <c r="A273" s="115" t="s">
        <v>64</v>
      </c>
      <c r="B273" s="115"/>
      <c r="C273" s="115"/>
      <c r="D273" s="115"/>
      <c r="E273" s="115"/>
    </row>
    <row r="274" spans="1:5" ht="15" customHeight="1" x14ac:dyDescent="0.2">
      <c r="A274" s="115"/>
      <c r="B274" s="115"/>
      <c r="C274" s="115"/>
      <c r="D274" s="115"/>
      <c r="E274" s="115"/>
    </row>
    <row r="275" spans="1:5" ht="15" customHeight="1" x14ac:dyDescent="0.2">
      <c r="A275" s="115"/>
      <c r="B275" s="115"/>
      <c r="C275" s="115"/>
      <c r="D275" s="115"/>
      <c r="E275" s="115"/>
    </row>
    <row r="276" spans="1:5" ht="15" customHeight="1" x14ac:dyDescent="0.2">
      <c r="A276" s="115"/>
      <c r="B276" s="115"/>
      <c r="C276" s="115"/>
      <c r="D276" s="115"/>
      <c r="E276" s="115"/>
    </row>
    <row r="277" spans="1:5" ht="15" customHeight="1" x14ac:dyDescent="0.2">
      <c r="A277" s="115"/>
      <c r="B277" s="115"/>
      <c r="C277" s="115"/>
      <c r="D277" s="115"/>
      <c r="E277" s="115"/>
    </row>
    <row r="278" spans="1:5" ht="15" customHeight="1" x14ac:dyDescent="0.2">
      <c r="A278" s="115"/>
      <c r="B278" s="115"/>
      <c r="C278" s="115"/>
      <c r="D278" s="115"/>
      <c r="E278" s="115"/>
    </row>
    <row r="279" spans="1:5" ht="15" customHeight="1" x14ac:dyDescent="0.2">
      <c r="A279" s="115"/>
      <c r="B279" s="115"/>
      <c r="C279" s="115"/>
      <c r="D279" s="115"/>
      <c r="E279" s="115"/>
    </row>
    <row r="280" spans="1:5" ht="15" customHeight="1" x14ac:dyDescent="0.2">
      <c r="A280" s="115"/>
      <c r="B280" s="115"/>
      <c r="C280" s="115"/>
      <c r="D280" s="115"/>
      <c r="E280" s="115"/>
    </row>
    <row r="281" spans="1:5" ht="15" customHeight="1" x14ac:dyDescent="0.2"/>
    <row r="282" spans="1:5" ht="15" customHeight="1" x14ac:dyDescent="0.25">
      <c r="A282" s="3" t="s">
        <v>13</v>
      </c>
      <c r="B282" s="4"/>
      <c r="C282" s="4"/>
      <c r="D282" s="4"/>
      <c r="E282" s="4"/>
    </row>
    <row r="283" spans="1:5" ht="15" customHeight="1" x14ac:dyDescent="0.2">
      <c r="A283" s="5" t="s">
        <v>21</v>
      </c>
      <c r="B283" s="4"/>
      <c r="C283" s="4"/>
      <c r="D283" s="4"/>
      <c r="E283" s="6" t="s">
        <v>22</v>
      </c>
    </row>
    <row r="284" spans="1:5" ht="15" customHeight="1" x14ac:dyDescent="0.25">
      <c r="A284" s="3"/>
      <c r="B284" s="27"/>
      <c r="C284" s="4"/>
      <c r="D284" s="4"/>
      <c r="E284" s="8"/>
    </row>
    <row r="285" spans="1:5" ht="15" customHeight="1" x14ac:dyDescent="0.2">
      <c r="B285" s="64"/>
      <c r="C285" s="9" t="s">
        <v>8</v>
      </c>
      <c r="D285" s="44" t="s">
        <v>26</v>
      </c>
      <c r="E285" s="36" t="s">
        <v>10</v>
      </c>
    </row>
    <row r="286" spans="1:5" ht="15" customHeight="1" x14ac:dyDescent="0.2">
      <c r="B286" s="83"/>
      <c r="C286" s="84">
        <v>4324</v>
      </c>
      <c r="D286" s="85" t="s">
        <v>30</v>
      </c>
      <c r="E286" s="86">
        <v>-3000000</v>
      </c>
    </row>
    <row r="287" spans="1:5" ht="15" customHeight="1" x14ac:dyDescent="0.2">
      <c r="B287" s="87"/>
      <c r="C287" s="17" t="s">
        <v>12</v>
      </c>
      <c r="D287" s="18"/>
      <c r="E287" s="19">
        <f>SUM(E286:E286)</f>
        <v>-3000000</v>
      </c>
    </row>
    <row r="288" spans="1:5" ht="15" customHeight="1" x14ac:dyDescent="0.2"/>
    <row r="289" spans="1:5" ht="15" customHeight="1" x14ac:dyDescent="0.25">
      <c r="A289" s="21" t="s">
        <v>13</v>
      </c>
      <c r="B289" s="88"/>
      <c r="C289" s="22"/>
      <c r="D289" s="22"/>
      <c r="E289" s="22"/>
    </row>
    <row r="290" spans="1:5" ht="15" customHeight="1" x14ac:dyDescent="0.2">
      <c r="A290" s="33" t="s">
        <v>65</v>
      </c>
      <c r="B290" s="89"/>
      <c r="C290" s="23"/>
      <c r="D290" s="23"/>
      <c r="E290" s="23" t="s">
        <v>66</v>
      </c>
    </row>
    <row r="291" spans="1:5" ht="15" customHeight="1" x14ac:dyDescent="0.2">
      <c r="A291" s="23"/>
      <c r="B291" s="90"/>
      <c r="C291" s="22"/>
      <c r="D291" s="23"/>
      <c r="E291" s="91"/>
    </row>
    <row r="292" spans="1:5" ht="15" customHeight="1" x14ac:dyDescent="0.2">
      <c r="B292" s="64"/>
      <c r="C292" s="11" t="s">
        <v>8</v>
      </c>
      <c r="D292" s="44" t="s">
        <v>26</v>
      </c>
      <c r="E292" s="11" t="s">
        <v>10</v>
      </c>
    </row>
    <row r="293" spans="1:5" ht="15" customHeight="1" x14ac:dyDescent="0.2">
      <c r="B293" s="73"/>
      <c r="C293" s="66">
        <v>4324</v>
      </c>
      <c r="D293" s="60" t="s">
        <v>38</v>
      </c>
      <c r="E293" s="92">
        <v>3000000</v>
      </c>
    </row>
    <row r="294" spans="1:5" ht="15" customHeight="1" x14ac:dyDescent="0.2">
      <c r="B294" s="93"/>
      <c r="C294" s="39" t="s">
        <v>12</v>
      </c>
      <c r="D294" s="80"/>
      <c r="E294" s="81">
        <f>SUM(E293:E293)</f>
        <v>3000000</v>
      </c>
    </row>
    <row r="295" spans="1:5" ht="15" customHeight="1" x14ac:dyDescent="0.2"/>
    <row r="296" spans="1:5" ht="15" customHeight="1" x14ac:dyDescent="0.2"/>
    <row r="297" spans="1:5" ht="15" customHeight="1" x14ac:dyDescent="0.25">
      <c r="A297" s="1" t="s">
        <v>67</v>
      </c>
    </row>
    <row r="298" spans="1:5" ht="15" customHeight="1" x14ac:dyDescent="0.2">
      <c r="A298" s="117" t="s">
        <v>68</v>
      </c>
      <c r="B298" s="117"/>
      <c r="C298" s="117"/>
      <c r="D298" s="117"/>
      <c r="E298" s="117"/>
    </row>
    <row r="299" spans="1:5" ht="15" customHeight="1" x14ac:dyDescent="0.2">
      <c r="A299" s="117"/>
      <c r="B299" s="117"/>
      <c r="C299" s="117"/>
      <c r="D299" s="117"/>
      <c r="E299" s="117"/>
    </row>
    <row r="300" spans="1:5" ht="15" customHeight="1" x14ac:dyDescent="0.2">
      <c r="A300" s="115" t="s">
        <v>69</v>
      </c>
      <c r="B300" s="115"/>
      <c r="C300" s="115"/>
      <c r="D300" s="115"/>
      <c r="E300" s="115"/>
    </row>
    <row r="301" spans="1:5" ht="15" customHeight="1" x14ac:dyDescent="0.2">
      <c r="A301" s="115"/>
      <c r="B301" s="115"/>
      <c r="C301" s="115"/>
      <c r="D301" s="115"/>
      <c r="E301" s="115"/>
    </row>
    <row r="302" spans="1:5" ht="15" customHeight="1" x14ac:dyDescent="0.2">
      <c r="A302" s="115"/>
      <c r="B302" s="115"/>
      <c r="C302" s="115"/>
      <c r="D302" s="115"/>
      <c r="E302" s="115"/>
    </row>
    <row r="303" spans="1:5" ht="15" customHeight="1" x14ac:dyDescent="0.2">
      <c r="A303" s="115"/>
      <c r="B303" s="115"/>
      <c r="C303" s="115"/>
      <c r="D303" s="115"/>
      <c r="E303" s="115"/>
    </row>
    <row r="304" spans="1:5" ht="15" customHeight="1" x14ac:dyDescent="0.2">
      <c r="A304" s="115"/>
      <c r="B304" s="115"/>
      <c r="C304" s="115"/>
      <c r="D304" s="115"/>
      <c r="E304" s="115"/>
    </row>
    <row r="305" spans="1:5" ht="15" customHeight="1" x14ac:dyDescent="0.2">
      <c r="A305" s="115"/>
      <c r="B305" s="115"/>
      <c r="C305" s="115"/>
      <c r="D305" s="115"/>
      <c r="E305" s="115"/>
    </row>
    <row r="306" spans="1:5" ht="15" customHeight="1" x14ac:dyDescent="0.2">
      <c r="A306" s="115"/>
      <c r="B306" s="115"/>
      <c r="C306" s="115"/>
      <c r="D306" s="115"/>
      <c r="E306" s="115"/>
    </row>
    <row r="307" spans="1:5" ht="15" customHeight="1" x14ac:dyDescent="0.2">
      <c r="A307" s="115"/>
      <c r="B307" s="115"/>
      <c r="C307" s="115"/>
      <c r="D307" s="115"/>
      <c r="E307" s="115"/>
    </row>
    <row r="308" spans="1:5" ht="15" customHeight="1" x14ac:dyDescent="0.2">
      <c r="A308" s="115"/>
      <c r="B308" s="115"/>
      <c r="C308" s="115"/>
      <c r="D308" s="115"/>
      <c r="E308" s="115"/>
    </row>
    <row r="309" spans="1:5" ht="15" customHeight="1" x14ac:dyDescent="0.2">
      <c r="A309" s="32"/>
      <c r="B309" s="32"/>
      <c r="C309" s="32"/>
      <c r="D309" s="32"/>
      <c r="E309" s="32"/>
    </row>
    <row r="310" spans="1:5" ht="15" customHeight="1" x14ac:dyDescent="0.2">
      <c r="A310" s="32"/>
      <c r="B310" s="32"/>
      <c r="C310" s="32"/>
      <c r="D310" s="32"/>
      <c r="E310" s="32"/>
    </row>
    <row r="311" spans="1:5" ht="15" customHeight="1" x14ac:dyDescent="0.2">
      <c r="A311" s="32"/>
      <c r="B311" s="32"/>
      <c r="C311" s="32"/>
      <c r="D311" s="32"/>
      <c r="E311" s="32"/>
    </row>
    <row r="312" spans="1:5" ht="15" customHeight="1" x14ac:dyDescent="0.2">
      <c r="A312" s="32"/>
      <c r="B312" s="32"/>
      <c r="C312" s="32"/>
      <c r="D312" s="32"/>
      <c r="E312" s="32"/>
    </row>
    <row r="313" spans="1:5" ht="15" customHeight="1" x14ac:dyDescent="0.2">
      <c r="A313" s="32"/>
      <c r="B313" s="32"/>
      <c r="C313" s="32"/>
      <c r="D313" s="32"/>
      <c r="E313" s="32"/>
    </row>
    <row r="314" spans="1:5" ht="15" customHeight="1" x14ac:dyDescent="0.25">
      <c r="A314" s="21" t="s">
        <v>13</v>
      </c>
      <c r="B314" s="22"/>
      <c r="C314" s="22"/>
      <c r="D314" s="22"/>
      <c r="E314" s="22"/>
    </row>
    <row r="315" spans="1:5" ht="15" customHeight="1" x14ac:dyDescent="0.2">
      <c r="A315" s="33" t="s">
        <v>21</v>
      </c>
      <c r="B315" s="22"/>
      <c r="C315" s="22"/>
      <c r="D315" s="22"/>
      <c r="E315" s="26" t="s">
        <v>22</v>
      </c>
    </row>
    <row r="316" spans="1:5" ht="15" customHeight="1" x14ac:dyDescent="0.25">
      <c r="A316" s="21"/>
      <c r="B316" s="23"/>
      <c r="C316" s="22"/>
      <c r="D316" s="22"/>
      <c r="E316" s="34"/>
    </row>
    <row r="317" spans="1:5" ht="15" customHeight="1" x14ac:dyDescent="0.2">
      <c r="A317" s="50"/>
      <c r="B317" s="50"/>
      <c r="C317" s="11" t="s">
        <v>8</v>
      </c>
      <c r="D317" s="51" t="s">
        <v>26</v>
      </c>
      <c r="E317" s="36" t="s">
        <v>10</v>
      </c>
    </row>
    <row r="318" spans="1:5" ht="15" customHeight="1" x14ac:dyDescent="0.2">
      <c r="A318" s="52"/>
      <c r="B318" s="53"/>
      <c r="C318" s="54">
        <v>6409</v>
      </c>
      <c r="D318" s="60" t="s">
        <v>38</v>
      </c>
      <c r="E318" s="55">
        <v>-2000000</v>
      </c>
    </row>
    <row r="319" spans="1:5" ht="15" customHeight="1" x14ac:dyDescent="0.2">
      <c r="A319" s="56"/>
      <c r="B319" s="57"/>
      <c r="C319" s="39" t="s">
        <v>12</v>
      </c>
      <c r="D319" s="40"/>
      <c r="E319" s="41">
        <f>E318</f>
        <v>-2000000</v>
      </c>
    </row>
    <row r="320" spans="1:5" ht="15" customHeight="1" x14ac:dyDescent="0.2"/>
    <row r="321" spans="1:5" ht="15" customHeight="1" x14ac:dyDescent="0.25">
      <c r="A321" s="21" t="s">
        <v>13</v>
      </c>
      <c r="B321" s="22"/>
      <c r="C321" s="22"/>
      <c r="D321" s="22"/>
      <c r="E321" s="7"/>
    </row>
    <row r="322" spans="1:5" ht="15" customHeight="1" x14ac:dyDescent="0.2">
      <c r="A322" s="70" t="s">
        <v>70</v>
      </c>
      <c r="B322" s="4"/>
      <c r="C322" s="4"/>
      <c r="D322" s="4"/>
      <c r="E322" s="6" t="s">
        <v>71</v>
      </c>
    </row>
    <row r="323" spans="1:5" ht="15" customHeight="1" x14ac:dyDescent="0.2">
      <c r="A323" s="33"/>
      <c r="B323" s="23"/>
      <c r="C323" s="22"/>
      <c r="D323" s="22"/>
      <c r="E323" s="8"/>
    </row>
    <row r="324" spans="1:5" ht="15" customHeight="1" x14ac:dyDescent="0.2">
      <c r="A324" s="50"/>
      <c r="B324" s="50"/>
      <c r="C324" s="11" t="s">
        <v>8</v>
      </c>
      <c r="D324" s="51" t="s">
        <v>26</v>
      </c>
      <c r="E324" s="9" t="s">
        <v>10</v>
      </c>
    </row>
    <row r="325" spans="1:5" ht="15" customHeight="1" x14ac:dyDescent="0.2">
      <c r="A325" s="52"/>
      <c r="B325" s="53"/>
      <c r="C325" s="66">
        <v>5512</v>
      </c>
      <c r="D325" s="46" t="s">
        <v>72</v>
      </c>
      <c r="E325" s="94">
        <v>2000000</v>
      </c>
    </row>
    <row r="326" spans="1:5" ht="15" customHeight="1" x14ac:dyDescent="0.2">
      <c r="A326" s="73"/>
      <c r="B326" s="73"/>
      <c r="C326" s="39" t="s">
        <v>12</v>
      </c>
      <c r="D326" s="95"/>
      <c r="E326" s="19">
        <f>SUM(E325:E325)</f>
        <v>2000000</v>
      </c>
    </row>
    <row r="327" spans="1:5" ht="15" customHeight="1" x14ac:dyDescent="0.2"/>
    <row r="328" spans="1:5" ht="15" customHeight="1" x14ac:dyDescent="0.2"/>
    <row r="329" spans="1:5" ht="15" customHeight="1" x14ac:dyDescent="0.25">
      <c r="A329" s="1" t="s">
        <v>73</v>
      </c>
    </row>
    <row r="330" spans="1:5" ht="15" customHeight="1" x14ac:dyDescent="0.2">
      <c r="A330" s="114" t="s">
        <v>74</v>
      </c>
      <c r="B330" s="114"/>
      <c r="C330" s="114"/>
      <c r="D330" s="114"/>
      <c r="E330" s="114"/>
    </row>
    <row r="331" spans="1:5" ht="15" customHeight="1" x14ac:dyDescent="0.2">
      <c r="A331" s="114"/>
      <c r="B331" s="114"/>
      <c r="C331" s="114"/>
      <c r="D331" s="114"/>
      <c r="E331" s="114"/>
    </row>
    <row r="332" spans="1:5" ht="15" customHeight="1" x14ac:dyDescent="0.2">
      <c r="A332" s="115" t="s">
        <v>75</v>
      </c>
      <c r="B332" s="115"/>
      <c r="C332" s="115"/>
      <c r="D332" s="115"/>
      <c r="E332" s="115"/>
    </row>
    <row r="333" spans="1:5" ht="15" customHeight="1" x14ac:dyDescent="0.2">
      <c r="A333" s="115"/>
      <c r="B333" s="115"/>
      <c r="C333" s="115"/>
      <c r="D333" s="115"/>
      <c r="E333" s="115"/>
    </row>
    <row r="334" spans="1:5" ht="15" customHeight="1" x14ac:dyDescent="0.2">
      <c r="A334" s="115"/>
      <c r="B334" s="115"/>
      <c r="C334" s="115"/>
      <c r="D334" s="115"/>
      <c r="E334" s="115"/>
    </row>
    <row r="335" spans="1:5" ht="15" customHeight="1" x14ac:dyDescent="0.2">
      <c r="A335" s="115"/>
      <c r="B335" s="115"/>
      <c r="C335" s="115"/>
      <c r="D335" s="115"/>
      <c r="E335" s="115"/>
    </row>
    <row r="336" spans="1:5" ht="15" customHeight="1" x14ac:dyDescent="0.2">
      <c r="A336" s="115"/>
      <c r="B336" s="115"/>
      <c r="C336" s="115"/>
      <c r="D336" s="115"/>
      <c r="E336" s="115"/>
    </row>
    <row r="337" spans="1:5" ht="15" customHeight="1" x14ac:dyDescent="0.2">
      <c r="A337" s="115"/>
      <c r="B337" s="115"/>
      <c r="C337" s="115"/>
      <c r="D337" s="115"/>
      <c r="E337" s="115"/>
    </row>
    <row r="338" spans="1:5" ht="15" customHeight="1" x14ac:dyDescent="0.2">
      <c r="A338" s="115"/>
      <c r="B338" s="115"/>
      <c r="C338" s="115"/>
      <c r="D338" s="115"/>
      <c r="E338" s="115"/>
    </row>
    <row r="339" spans="1:5" ht="15" customHeight="1" x14ac:dyDescent="0.2">
      <c r="A339" s="115"/>
      <c r="B339" s="115"/>
      <c r="C339" s="115"/>
      <c r="D339" s="115"/>
      <c r="E339" s="115"/>
    </row>
    <row r="340" spans="1:5" ht="15" customHeight="1" x14ac:dyDescent="0.2">
      <c r="A340" s="115"/>
      <c r="B340" s="115"/>
      <c r="C340" s="115"/>
      <c r="D340" s="115"/>
      <c r="E340" s="115"/>
    </row>
    <row r="341" spans="1:5" ht="15" customHeight="1" x14ac:dyDescent="0.2">
      <c r="A341" s="32"/>
      <c r="B341" s="32"/>
      <c r="C341" s="32"/>
      <c r="D341" s="32"/>
      <c r="E341" s="32"/>
    </row>
    <row r="342" spans="1:5" ht="15" customHeight="1" x14ac:dyDescent="0.25">
      <c r="A342" s="3" t="s">
        <v>13</v>
      </c>
      <c r="B342" s="4"/>
      <c r="C342" s="4"/>
      <c r="D342" s="4"/>
      <c r="E342" s="4"/>
    </row>
    <row r="343" spans="1:5" ht="15" customHeight="1" x14ac:dyDescent="0.2">
      <c r="A343" s="5" t="s">
        <v>21</v>
      </c>
      <c r="B343" s="4"/>
      <c r="C343" s="4"/>
      <c r="D343" s="4"/>
      <c r="E343" s="6" t="s">
        <v>22</v>
      </c>
    </row>
    <row r="344" spans="1:5" ht="15" customHeight="1" x14ac:dyDescent="0.25">
      <c r="A344" s="7"/>
      <c r="B344" s="3"/>
      <c r="C344" s="4"/>
      <c r="D344" s="4"/>
      <c r="E344" s="8"/>
    </row>
    <row r="345" spans="1:5" ht="15" customHeight="1" x14ac:dyDescent="0.2">
      <c r="A345" s="64"/>
      <c r="B345" s="50"/>
      <c r="C345" s="9" t="s">
        <v>8</v>
      </c>
      <c r="D345" s="51" t="s">
        <v>26</v>
      </c>
      <c r="E345" s="9" t="s">
        <v>10</v>
      </c>
    </row>
    <row r="346" spans="1:5" ht="15" customHeight="1" x14ac:dyDescent="0.2">
      <c r="A346" s="74"/>
      <c r="B346" s="65"/>
      <c r="C346" s="45">
        <v>6409</v>
      </c>
      <c r="D346" s="60" t="s">
        <v>38</v>
      </c>
      <c r="E346" s="15">
        <v>-1190000</v>
      </c>
    </row>
    <row r="347" spans="1:5" ht="15" customHeight="1" x14ac:dyDescent="0.2">
      <c r="A347" s="76"/>
      <c r="B347" s="93"/>
      <c r="C347" s="17" t="s">
        <v>12</v>
      </c>
      <c r="D347" s="47"/>
      <c r="E347" s="48">
        <f>SUM(E346:E346)</f>
        <v>-1190000</v>
      </c>
    </row>
    <row r="348" spans="1:5" ht="15" customHeight="1" x14ac:dyDescent="0.2"/>
    <row r="349" spans="1:5" ht="15" customHeight="1" x14ac:dyDescent="0.25">
      <c r="A349" s="21" t="s">
        <v>13</v>
      </c>
      <c r="B349" s="22"/>
      <c r="C349" s="22"/>
      <c r="D349" s="22"/>
      <c r="E349" s="22"/>
    </row>
    <row r="350" spans="1:5" ht="15" customHeight="1" x14ac:dyDescent="0.2">
      <c r="A350" s="70" t="s">
        <v>33</v>
      </c>
      <c r="B350" s="22"/>
      <c r="C350" s="22"/>
      <c r="D350" s="22"/>
      <c r="E350" s="26" t="s">
        <v>76</v>
      </c>
    </row>
    <row r="351" spans="1:5" ht="15" customHeight="1" x14ac:dyDescent="0.2">
      <c r="A351" s="96"/>
      <c r="B351" s="97"/>
      <c r="C351" s="22"/>
      <c r="D351" s="22"/>
      <c r="E351" s="34"/>
    </row>
    <row r="352" spans="1:5" ht="15" customHeight="1" x14ac:dyDescent="0.2">
      <c r="A352" s="50"/>
      <c r="B352" s="50"/>
      <c r="C352" s="11" t="s">
        <v>8</v>
      </c>
      <c r="D352" s="35" t="s">
        <v>26</v>
      </c>
      <c r="E352" s="9" t="s">
        <v>10</v>
      </c>
    </row>
    <row r="353" spans="1:5" ht="15" customHeight="1" x14ac:dyDescent="0.2">
      <c r="A353" s="74"/>
      <c r="B353" s="57"/>
      <c r="C353" s="45">
        <v>3299</v>
      </c>
      <c r="D353" s="60" t="s">
        <v>38</v>
      </c>
      <c r="E353" s="15">
        <v>1000000</v>
      </c>
    </row>
    <row r="354" spans="1:5" ht="15" customHeight="1" x14ac:dyDescent="0.2">
      <c r="A354" s="74"/>
      <c r="B354" s="57"/>
      <c r="C354" s="45">
        <v>2125</v>
      </c>
      <c r="D354" s="60" t="s">
        <v>38</v>
      </c>
      <c r="E354" s="15">
        <v>190000</v>
      </c>
    </row>
    <row r="355" spans="1:5" ht="15" customHeight="1" x14ac:dyDescent="0.2">
      <c r="C355" s="39" t="s">
        <v>12</v>
      </c>
      <c r="D355" s="40"/>
      <c r="E355" s="41">
        <f>SUM(E353:E354)</f>
        <v>1190000</v>
      </c>
    </row>
    <row r="356" spans="1:5" ht="15" customHeight="1" x14ac:dyDescent="0.2"/>
    <row r="357" spans="1:5" ht="15" customHeight="1" x14ac:dyDescent="0.2"/>
    <row r="358" spans="1:5" ht="15" customHeight="1" x14ac:dyDescent="0.2"/>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1" t="s">
        <v>77</v>
      </c>
    </row>
    <row r="367" spans="1:5" ht="15" customHeight="1" x14ac:dyDescent="0.2">
      <c r="A367" s="114" t="s">
        <v>78</v>
      </c>
      <c r="B367" s="114"/>
      <c r="C367" s="114"/>
      <c r="D367" s="114"/>
      <c r="E367" s="114"/>
    </row>
    <row r="368" spans="1:5" ht="15" customHeight="1" x14ac:dyDescent="0.2">
      <c r="A368" s="114"/>
      <c r="B368" s="114"/>
      <c r="C368" s="114"/>
      <c r="D368" s="114"/>
      <c r="E368" s="114"/>
    </row>
    <row r="369" spans="1:5" ht="15" customHeight="1" x14ac:dyDescent="0.2">
      <c r="A369" s="115" t="s">
        <v>79</v>
      </c>
      <c r="B369" s="115"/>
      <c r="C369" s="115"/>
      <c r="D369" s="115"/>
      <c r="E369" s="115"/>
    </row>
    <row r="370" spans="1:5" ht="15" customHeight="1" x14ac:dyDescent="0.2">
      <c r="A370" s="115"/>
      <c r="B370" s="115"/>
      <c r="C370" s="115"/>
      <c r="D370" s="115"/>
      <c r="E370" s="115"/>
    </row>
    <row r="371" spans="1:5" ht="15" customHeight="1" x14ac:dyDescent="0.2">
      <c r="A371" s="115"/>
      <c r="B371" s="115"/>
      <c r="C371" s="115"/>
      <c r="D371" s="115"/>
      <c r="E371" s="115"/>
    </row>
    <row r="372" spans="1:5" ht="15" customHeight="1" x14ac:dyDescent="0.2">
      <c r="A372" s="115"/>
      <c r="B372" s="115"/>
      <c r="C372" s="115"/>
      <c r="D372" s="115"/>
      <c r="E372" s="115"/>
    </row>
    <row r="373" spans="1:5" ht="15" customHeight="1" x14ac:dyDescent="0.2">
      <c r="A373" s="115"/>
      <c r="B373" s="115"/>
      <c r="C373" s="115"/>
      <c r="D373" s="115"/>
      <c r="E373" s="115"/>
    </row>
    <row r="374" spans="1:5" ht="15" customHeight="1" x14ac:dyDescent="0.2">
      <c r="A374" s="115"/>
      <c r="B374" s="115"/>
      <c r="C374" s="115"/>
      <c r="D374" s="115"/>
      <c r="E374" s="115"/>
    </row>
    <row r="375" spans="1:5" ht="15" customHeight="1" x14ac:dyDescent="0.2">
      <c r="A375" s="115"/>
      <c r="B375" s="115"/>
      <c r="C375" s="115"/>
      <c r="D375" s="115"/>
      <c r="E375" s="115"/>
    </row>
    <row r="376" spans="1:5" ht="15" customHeight="1" x14ac:dyDescent="0.2">
      <c r="A376" s="115"/>
      <c r="B376" s="115"/>
      <c r="C376" s="115"/>
      <c r="D376" s="115"/>
      <c r="E376" s="115"/>
    </row>
    <row r="377" spans="1:5" ht="15" customHeight="1" x14ac:dyDescent="0.2">
      <c r="A377" s="32"/>
      <c r="B377" s="32"/>
      <c r="C377" s="32"/>
      <c r="D377" s="32"/>
      <c r="E377" s="32"/>
    </row>
    <row r="378" spans="1:5" ht="15" customHeight="1" x14ac:dyDescent="0.25">
      <c r="A378" s="3" t="s">
        <v>13</v>
      </c>
      <c r="B378" s="4"/>
      <c r="C378" s="4"/>
      <c r="D378" s="4"/>
      <c r="E378" s="4"/>
    </row>
    <row r="379" spans="1:5" ht="15" customHeight="1" x14ac:dyDescent="0.2">
      <c r="A379" s="5" t="s">
        <v>21</v>
      </c>
      <c r="B379" s="4"/>
      <c r="C379" s="4"/>
      <c r="D379" s="4"/>
      <c r="E379" s="6" t="s">
        <v>22</v>
      </c>
    </row>
    <row r="380" spans="1:5" ht="15" customHeight="1" x14ac:dyDescent="0.25">
      <c r="A380" s="7"/>
      <c r="B380" s="3"/>
      <c r="C380" s="4"/>
      <c r="D380" s="4"/>
      <c r="E380" s="8"/>
    </row>
    <row r="381" spans="1:5" ht="15" customHeight="1" x14ac:dyDescent="0.2">
      <c r="A381" s="64"/>
      <c r="B381" s="50"/>
      <c r="C381" s="9" t="s">
        <v>8</v>
      </c>
      <c r="D381" s="51" t="s">
        <v>26</v>
      </c>
      <c r="E381" s="9" t="s">
        <v>10</v>
      </c>
    </row>
    <row r="382" spans="1:5" ht="15" customHeight="1" x14ac:dyDescent="0.2">
      <c r="A382" s="74"/>
      <c r="B382" s="65"/>
      <c r="C382" s="45">
        <v>6409</v>
      </c>
      <c r="D382" s="60" t="s">
        <v>38</v>
      </c>
      <c r="E382" s="15">
        <v>-1476000</v>
      </c>
    </row>
    <row r="383" spans="1:5" ht="15" customHeight="1" x14ac:dyDescent="0.2">
      <c r="A383" s="76"/>
      <c r="B383" s="93"/>
      <c r="C383" s="17" t="s">
        <v>12</v>
      </c>
      <c r="D383" s="47"/>
      <c r="E383" s="48">
        <f>SUM(E382:E382)</f>
        <v>-1476000</v>
      </c>
    </row>
    <row r="384" spans="1:5" ht="15" customHeight="1" x14ac:dyDescent="0.2"/>
    <row r="385" spans="1:5" ht="15" customHeight="1" x14ac:dyDescent="0.25">
      <c r="A385" s="3" t="s">
        <v>13</v>
      </c>
      <c r="B385" s="4"/>
      <c r="C385" s="4"/>
      <c r="D385" s="23"/>
      <c r="E385" s="23"/>
    </row>
    <row r="386" spans="1:5" ht="15" customHeight="1" x14ac:dyDescent="0.2">
      <c r="A386" s="5" t="s">
        <v>5</v>
      </c>
      <c r="B386" s="4"/>
      <c r="C386" s="4"/>
      <c r="D386" s="4"/>
      <c r="E386" s="6" t="s">
        <v>6</v>
      </c>
    </row>
    <row r="387" spans="1:5" ht="15" customHeight="1" x14ac:dyDescent="0.25">
      <c r="A387" s="98"/>
      <c r="B387" s="99"/>
      <c r="C387" s="4"/>
      <c r="D387" s="7"/>
      <c r="E387" s="43"/>
    </row>
    <row r="388" spans="1:5" ht="15" customHeight="1" x14ac:dyDescent="0.2">
      <c r="A388" s="50"/>
      <c r="B388" s="50"/>
      <c r="C388" s="11" t="s">
        <v>8</v>
      </c>
      <c r="D388" s="35" t="s">
        <v>26</v>
      </c>
      <c r="E388" s="9" t="s">
        <v>10</v>
      </c>
    </row>
    <row r="389" spans="1:5" ht="15" customHeight="1" x14ac:dyDescent="0.2">
      <c r="A389" s="74"/>
      <c r="B389" s="57"/>
      <c r="C389" s="45">
        <v>3299</v>
      </c>
      <c r="D389" s="95" t="s">
        <v>38</v>
      </c>
      <c r="E389" s="15">
        <f>26000+800000+150000</f>
        <v>976000</v>
      </c>
    </row>
    <row r="390" spans="1:5" ht="15" customHeight="1" x14ac:dyDescent="0.2">
      <c r="A390" s="74"/>
      <c r="B390" s="57"/>
      <c r="C390" s="45">
        <v>3429</v>
      </c>
      <c r="D390" s="95" t="s">
        <v>80</v>
      </c>
      <c r="E390" s="15">
        <f>500000</f>
        <v>500000</v>
      </c>
    </row>
    <row r="391" spans="1:5" ht="15" customHeight="1" x14ac:dyDescent="0.2">
      <c r="C391" s="39" t="s">
        <v>12</v>
      </c>
      <c r="D391" s="40"/>
      <c r="E391" s="41">
        <f>SUM(E389:E390)</f>
        <v>1476000</v>
      </c>
    </row>
    <row r="392" spans="1:5" ht="15" customHeight="1" x14ac:dyDescent="0.2"/>
    <row r="393" spans="1:5" ht="15" customHeight="1" x14ac:dyDescent="0.2"/>
    <row r="394" spans="1:5" ht="15" customHeight="1" x14ac:dyDescent="0.25">
      <c r="A394" s="1" t="s">
        <v>81</v>
      </c>
    </row>
    <row r="395" spans="1:5" ht="15" customHeight="1" x14ac:dyDescent="0.2">
      <c r="A395" s="114" t="s">
        <v>63</v>
      </c>
      <c r="B395" s="114"/>
      <c r="C395" s="114"/>
      <c r="D395" s="114"/>
      <c r="E395" s="114"/>
    </row>
    <row r="396" spans="1:5" ht="15" customHeight="1" x14ac:dyDescent="0.2">
      <c r="A396" s="114"/>
      <c r="B396" s="114"/>
      <c r="C396" s="114"/>
      <c r="D396" s="114"/>
      <c r="E396" s="114"/>
    </row>
    <row r="397" spans="1:5" ht="15" customHeight="1" x14ac:dyDescent="0.2">
      <c r="A397" s="115" t="s">
        <v>82</v>
      </c>
      <c r="B397" s="115"/>
      <c r="C397" s="115"/>
      <c r="D397" s="115"/>
      <c r="E397" s="115"/>
    </row>
    <row r="398" spans="1:5" ht="15" customHeight="1" x14ac:dyDescent="0.2">
      <c r="A398" s="115"/>
      <c r="B398" s="115"/>
      <c r="C398" s="115"/>
      <c r="D398" s="115"/>
      <c r="E398" s="115"/>
    </row>
    <row r="399" spans="1:5" ht="15" customHeight="1" x14ac:dyDescent="0.2">
      <c r="A399" s="115"/>
      <c r="B399" s="115"/>
      <c r="C399" s="115"/>
      <c r="D399" s="115"/>
      <c r="E399" s="115"/>
    </row>
    <row r="400" spans="1:5" ht="15" customHeight="1" x14ac:dyDescent="0.2">
      <c r="A400" s="115"/>
      <c r="B400" s="115"/>
      <c r="C400" s="115"/>
      <c r="D400" s="115"/>
      <c r="E400" s="115"/>
    </row>
    <row r="401" spans="1:5" ht="15" customHeight="1" x14ac:dyDescent="0.2">
      <c r="A401" s="115"/>
      <c r="B401" s="115"/>
      <c r="C401" s="115"/>
      <c r="D401" s="115"/>
      <c r="E401" s="115"/>
    </row>
    <row r="402" spans="1:5" ht="15" customHeight="1" x14ac:dyDescent="0.2">
      <c r="A402" s="115"/>
      <c r="B402" s="115"/>
      <c r="C402" s="115"/>
      <c r="D402" s="115"/>
      <c r="E402" s="115"/>
    </row>
    <row r="403" spans="1:5" ht="15" customHeight="1" x14ac:dyDescent="0.2">
      <c r="A403" s="115"/>
      <c r="B403" s="115"/>
      <c r="C403" s="115"/>
      <c r="D403" s="115"/>
      <c r="E403" s="115"/>
    </row>
    <row r="404" spans="1:5" ht="15" customHeight="1" x14ac:dyDescent="0.2">
      <c r="A404" s="115"/>
      <c r="B404" s="115"/>
      <c r="C404" s="115"/>
      <c r="D404" s="115"/>
      <c r="E404" s="115"/>
    </row>
    <row r="405" spans="1:5" ht="15" customHeight="1" x14ac:dyDescent="0.2">
      <c r="A405" s="32"/>
      <c r="B405" s="32"/>
      <c r="C405" s="32"/>
      <c r="D405" s="32"/>
      <c r="E405" s="32"/>
    </row>
    <row r="406" spans="1:5" ht="15" customHeight="1" x14ac:dyDescent="0.25">
      <c r="A406" s="3" t="s">
        <v>13</v>
      </c>
      <c r="B406" s="4"/>
      <c r="C406" s="4"/>
      <c r="D406" s="4"/>
      <c r="E406" s="4"/>
    </row>
    <row r="407" spans="1:5" ht="15" customHeight="1" x14ac:dyDescent="0.2">
      <c r="A407" s="5" t="s">
        <v>21</v>
      </c>
      <c r="B407" s="4"/>
      <c r="C407" s="4"/>
      <c r="D407" s="4"/>
      <c r="E407" s="6" t="s">
        <v>22</v>
      </c>
    </row>
    <row r="408" spans="1:5" ht="15" customHeight="1" x14ac:dyDescent="0.25">
      <c r="A408" s="7"/>
      <c r="B408" s="3"/>
      <c r="C408" s="4"/>
      <c r="D408" s="4"/>
      <c r="E408" s="8"/>
    </row>
    <row r="409" spans="1:5" ht="15" customHeight="1" x14ac:dyDescent="0.2">
      <c r="A409" s="64"/>
      <c r="B409" s="50"/>
      <c r="C409" s="9" t="s">
        <v>8</v>
      </c>
      <c r="D409" s="51" t="s">
        <v>26</v>
      </c>
      <c r="E409" s="9" t="s">
        <v>10</v>
      </c>
    </row>
    <row r="410" spans="1:5" ht="15" customHeight="1" x14ac:dyDescent="0.2">
      <c r="A410" s="74"/>
      <c r="B410" s="65"/>
      <c r="C410" s="45">
        <v>6409</v>
      </c>
      <c r="D410" s="60" t="s">
        <v>38</v>
      </c>
      <c r="E410" s="15">
        <v>-8329000</v>
      </c>
    </row>
    <row r="411" spans="1:5" ht="15" customHeight="1" x14ac:dyDescent="0.2">
      <c r="A411" s="76"/>
      <c r="B411" s="93"/>
      <c r="C411" s="17" t="s">
        <v>12</v>
      </c>
      <c r="D411" s="47"/>
      <c r="E411" s="48">
        <f>SUM(E410:E410)</f>
        <v>-8329000</v>
      </c>
    </row>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 t="s">
        <v>13</v>
      </c>
      <c r="B418" s="4"/>
      <c r="C418" s="4"/>
      <c r="D418" s="23"/>
      <c r="E418" s="23"/>
    </row>
    <row r="419" spans="1:5" ht="15" customHeight="1" x14ac:dyDescent="0.2">
      <c r="A419" s="33" t="s">
        <v>65</v>
      </c>
      <c r="B419" s="77"/>
      <c r="C419" s="77"/>
      <c r="D419" s="77"/>
      <c r="E419" s="77" t="s">
        <v>66</v>
      </c>
    </row>
    <row r="420" spans="1:5" ht="15" customHeight="1" x14ac:dyDescent="0.25">
      <c r="A420" s="98"/>
      <c r="B420" s="99"/>
      <c r="C420" s="4"/>
      <c r="D420" s="7"/>
      <c r="E420" s="43"/>
    </row>
    <row r="421" spans="1:5" ht="15" customHeight="1" x14ac:dyDescent="0.2">
      <c r="A421" s="50"/>
      <c r="B421" s="50"/>
      <c r="C421" s="11" t="s">
        <v>8</v>
      </c>
      <c r="D421" s="35" t="s">
        <v>26</v>
      </c>
      <c r="E421" s="9" t="s">
        <v>10</v>
      </c>
    </row>
    <row r="422" spans="1:5" ht="15" customHeight="1" x14ac:dyDescent="0.2">
      <c r="A422" s="74"/>
      <c r="B422" s="57"/>
      <c r="C422" s="45">
        <v>4399</v>
      </c>
      <c r="D422" s="46" t="s">
        <v>72</v>
      </c>
      <c r="E422" s="15">
        <v>8329000</v>
      </c>
    </row>
    <row r="423" spans="1:5" ht="15" customHeight="1" x14ac:dyDescent="0.2">
      <c r="C423" s="39" t="s">
        <v>12</v>
      </c>
      <c r="D423" s="40"/>
      <c r="E423" s="41">
        <f>SUM(E422)</f>
        <v>8329000</v>
      </c>
    </row>
    <row r="424" spans="1:5" ht="15" customHeight="1" x14ac:dyDescent="0.2"/>
    <row r="425" spans="1:5" ht="15" customHeight="1" x14ac:dyDescent="0.2"/>
    <row r="426" spans="1:5" ht="15" customHeight="1" x14ac:dyDescent="0.25">
      <c r="A426" s="1" t="s">
        <v>83</v>
      </c>
    </row>
    <row r="427" spans="1:5" ht="15" customHeight="1" x14ac:dyDescent="0.2">
      <c r="A427" s="114" t="s">
        <v>63</v>
      </c>
      <c r="B427" s="114"/>
      <c r="C427" s="114"/>
      <c r="D427" s="114"/>
      <c r="E427" s="114"/>
    </row>
    <row r="428" spans="1:5" ht="15" customHeight="1" x14ac:dyDescent="0.2">
      <c r="A428" s="114"/>
      <c r="B428" s="114"/>
      <c r="C428" s="114"/>
      <c r="D428" s="114"/>
      <c r="E428" s="114"/>
    </row>
    <row r="429" spans="1:5" ht="15" customHeight="1" x14ac:dyDescent="0.2">
      <c r="A429" s="115" t="s">
        <v>84</v>
      </c>
      <c r="B429" s="115"/>
      <c r="C429" s="115"/>
      <c r="D429" s="115"/>
      <c r="E429" s="115"/>
    </row>
    <row r="430" spans="1:5" ht="15" customHeight="1" x14ac:dyDescent="0.2">
      <c r="A430" s="115"/>
      <c r="B430" s="115"/>
      <c r="C430" s="115"/>
      <c r="D430" s="115"/>
      <c r="E430" s="115"/>
    </row>
    <row r="431" spans="1:5" ht="15" customHeight="1" x14ac:dyDescent="0.2">
      <c r="A431" s="115"/>
      <c r="B431" s="115"/>
      <c r="C431" s="115"/>
      <c r="D431" s="115"/>
      <c r="E431" s="115"/>
    </row>
    <row r="432" spans="1:5" ht="15" customHeight="1" x14ac:dyDescent="0.2">
      <c r="A432" s="115"/>
      <c r="B432" s="115"/>
      <c r="C432" s="115"/>
      <c r="D432" s="115"/>
      <c r="E432" s="115"/>
    </row>
    <row r="433" spans="1:5" ht="15" customHeight="1" x14ac:dyDescent="0.2">
      <c r="A433" s="115"/>
      <c r="B433" s="115"/>
      <c r="C433" s="115"/>
      <c r="D433" s="115"/>
      <c r="E433" s="115"/>
    </row>
    <row r="434" spans="1:5" ht="15" customHeight="1" x14ac:dyDescent="0.2">
      <c r="A434" s="115"/>
      <c r="B434" s="115"/>
      <c r="C434" s="115"/>
      <c r="D434" s="115"/>
      <c r="E434" s="115"/>
    </row>
    <row r="435" spans="1:5" ht="15" customHeight="1" x14ac:dyDescent="0.2">
      <c r="A435" s="115"/>
      <c r="B435" s="115"/>
      <c r="C435" s="115"/>
      <c r="D435" s="115"/>
      <c r="E435" s="115"/>
    </row>
    <row r="436" spans="1:5" ht="15" customHeight="1" x14ac:dyDescent="0.2">
      <c r="A436" s="115"/>
      <c r="B436" s="115"/>
      <c r="C436" s="115"/>
      <c r="D436" s="115"/>
      <c r="E436" s="115"/>
    </row>
    <row r="437" spans="1:5" ht="15" customHeight="1" x14ac:dyDescent="0.2">
      <c r="A437" s="32"/>
      <c r="B437" s="32"/>
      <c r="C437" s="32"/>
      <c r="D437" s="32"/>
      <c r="E437" s="32"/>
    </row>
    <row r="438" spans="1:5" ht="15" customHeight="1" x14ac:dyDescent="0.25">
      <c r="A438" s="3" t="s">
        <v>13</v>
      </c>
      <c r="B438" s="4"/>
      <c r="C438" s="4"/>
      <c r="D438" s="4"/>
      <c r="E438" s="4"/>
    </row>
    <row r="439" spans="1:5" ht="15" customHeight="1" x14ac:dyDescent="0.2">
      <c r="A439" s="5" t="s">
        <v>21</v>
      </c>
      <c r="B439" s="4"/>
      <c r="C439" s="4"/>
      <c r="D439" s="4"/>
      <c r="E439" s="6" t="s">
        <v>22</v>
      </c>
    </row>
    <row r="440" spans="1:5" ht="15" customHeight="1" x14ac:dyDescent="0.25">
      <c r="A440" s="7"/>
      <c r="B440" s="3"/>
      <c r="C440" s="4"/>
      <c r="D440" s="4"/>
      <c r="E440" s="8"/>
    </row>
    <row r="441" spans="1:5" ht="15" customHeight="1" x14ac:dyDescent="0.2">
      <c r="A441" s="64"/>
      <c r="B441" s="50"/>
      <c r="C441" s="9" t="s">
        <v>8</v>
      </c>
      <c r="D441" s="51" t="s">
        <v>26</v>
      </c>
      <c r="E441" s="9" t="s">
        <v>10</v>
      </c>
    </row>
    <row r="442" spans="1:5" ht="15" customHeight="1" x14ac:dyDescent="0.2">
      <c r="A442" s="74"/>
      <c r="B442" s="65"/>
      <c r="C442" s="45">
        <v>6409</v>
      </c>
      <c r="D442" s="60" t="s">
        <v>38</v>
      </c>
      <c r="E442" s="15">
        <v>-1500000</v>
      </c>
    </row>
    <row r="443" spans="1:5" ht="15" customHeight="1" x14ac:dyDescent="0.2">
      <c r="A443" s="76"/>
      <c r="B443" s="93"/>
      <c r="C443" s="17" t="s">
        <v>12</v>
      </c>
      <c r="D443" s="47"/>
      <c r="E443" s="48">
        <f>SUM(E442:E442)</f>
        <v>-1500000</v>
      </c>
    </row>
    <row r="444" spans="1:5" ht="15" customHeight="1" x14ac:dyDescent="0.2"/>
    <row r="445" spans="1:5" ht="15" customHeight="1" x14ac:dyDescent="0.25">
      <c r="A445" s="3" t="s">
        <v>13</v>
      </c>
      <c r="B445" s="4"/>
      <c r="C445" s="4"/>
      <c r="D445" s="23"/>
      <c r="E445" s="23"/>
    </row>
    <row r="446" spans="1:5" ht="15" customHeight="1" x14ac:dyDescent="0.2">
      <c r="A446" s="33" t="s">
        <v>65</v>
      </c>
      <c r="B446" s="77"/>
      <c r="C446" s="77"/>
      <c r="D446" s="77"/>
      <c r="E446" s="77" t="s">
        <v>66</v>
      </c>
    </row>
    <row r="447" spans="1:5" ht="15" customHeight="1" x14ac:dyDescent="0.25">
      <c r="A447" s="98"/>
      <c r="B447" s="99"/>
      <c r="C447" s="4"/>
      <c r="D447" s="7"/>
      <c r="E447" s="43"/>
    </row>
    <row r="448" spans="1:5" ht="15" customHeight="1" x14ac:dyDescent="0.2">
      <c r="A448" s="50"/>
      <c r="B448" s="50"/>
      <c r="C448" s="11" t="s">
        <v>8</v>
      </c>
      <c r="D448" s="35" t="s">
        <v>26</v>
      </c>
      <c r="E448" s="9" t="s">
        <v>10</v>
      </c>
    </row>
    <row r="449" spans="1:5" ht="15" customHeight="1" x14ac:dyDescent="0.2">
      <c r="A449" s="74"/>
      <c r="B449" s="57"/>
      <c r="C449" s="45">
        <v>4399</v>
      </c>
      <c r="D449" s="46" t="s">
        <v>80</v>
      </c>
      <c r="E449" s="15">
        <v>1500000</v>
      </c>
    </row>
    <row r="450" spans="1:5" ht="15" customHeight="1" x14ac:dyDescent="0.2">
      <c r="C450" s="39" t="s">
        <v>12</v>
      </c>
      <c r="D450" s="40"/>
      <c r="E450" s="41">
        <f>SUM(E449:E449)</f>
        <v>1500000</v>
      </c>
    </row>
    <row r="451" spans="1:5" ht="15" customHeight="1" x14ac:dyDescent="0.2"/>
    <row r="452" spans="1:5" ht="15" customHeight="1" x14ac:dyDescent="0.2"/>
    <row r="453" spans="1:5" ht="15" customHeight="1" x14ac:dyDescent="0.25">
      <c r="A453" s="1" t="s">
        <v>85</v>
      </c>
    </row>
    <row r="454" spans="1:5" ht="15" customHeight="1" x14ac:dyDescent="0.2">
      <c r="A454" s="114" t="s">
        <v>86</v>
      </c>
      <c r="B454" s="114"/>
      <c r="C454" s="114"/>
      <c r="D454" s="114"/>
      <c r="E454" s="114"/>
    </row>
    <row r="455" spans="1:5" ht="15" customHeight="1" x14ac:dyDescent="0.2">
      <c r="A455" s="114"/>
      <c r="B455" s="114"/>
      <c r="C455" s="114"/>
      <c r="D455" s="114"/>
      <c r="E455" s="114"/>
    </row>
    <row r="456" spans="1:5" ht="15" customHeight="1" x14ac:dyDescent="0.2">
      <c r="A456" s="115" t="s">
        <v>87</v>
      </c>
      <c r="B456" s="115"/>
      <c r="C456" s="115"/>
      <c r="D456" s="115"/>
      <c r="E456" s="115"/>
    </row>
    <row r="457" spans="1:5" ht="15" customHeight="1" x14ac:dyDescent="0.2">
      <c r="A457" s="115"/>
      <c r="B457" s="115"/>
      <c r="C457" s="115"/>
      <c r="D457" s="115"/>
      <c r="E457" s="115"/>
    </row>
    <row r="458" spans="1:5" ht="15" customHeight="1" x14ac:dyDescent="0.2">
      <c r="A458" s="115"/>
      <c r="B458" s="115"/>
      <c r="C458" s="115"/>
      <c r="D458" s="115"/>
      <c r="E458" s="115"/>
    </row>
    <row r="459" spans="1:5" ht="15" customHeight="1" x14ac:dyDescent="0.2">
      <c r="A459" s="115"/>
      <c r="B459" s="115"/>
      <c r="C459" s="115"/>
      <c r="D459" s="115"/>
      <c r="E459" s="115"/>
    </row>
    <row r="460" spans="1:5" ht="15" customHeight="1" x14ac:dyDescent="0.2">
      <c r="A460" s="115"/>
      <c r="B460" s="115"/>
      <c r="C460" s="115"/>
      <c r="D460" s="115"/>
      <c r="E460" s="115"/>
    </row>
    <row r="461" spans="1:5" ht="15" customHeight="1" x14ac:dyDescent="0.2">
      <c r="A461" s="115"/>
      <c r="B461" s="115"/>
      <c r="C461" s="115"/>
      <c r="D461" s="115"/>
      <c r="E461" s="115"/>
    </row>
    <row r="462" spans="1:5" ht="15" customHeight="1" x14ac:dyDescent="0.2">
      <c r="A462" s="115"/>
      <c r="B462" s="115"/>
      <c r="C462" s="115"/>
      <c r="D462" s="115"/>
      <c r="E462" s="115"/>
    </row>
    <row r="463" spans="1:5" ht="15" customHeight="1" x14ac:dyDescent="0.2">
      <c r="A463" s="115"/>
      <c r="B463" s="115"/>
      <c r="C463" s="115"/>
      <c r="D463" s="115"/>
      <c r="E463" s="115"/>
    </row>
    <row r="464" spans="1:5" ht="15" customHeight="1" x14ac:dyDescent="0.2">
      <c r="A464" s="115"/>
      <c r="B464" s="115"/>
      <c r="C464" s="115"/>
      <c r="D464" s="115"/>
      <c r="E464" s="115"/>
    </row>
    <row r="465" spans="1:5" ht="15" customHeight="1" x14ac:dyDescent="0.2">
      <c r="A465" s="32"/>
      <c r="B465" s="32"/>
      <c r="C465" s="32"/>
      <c r="D465" s="32"/>
      <c r="E465" s="32"/>
    </row>
    <row r="466" spans="1:5" ht="15" customHeight="1" x14ac:dyDescent="0.2">
      <c r="A466" s="32"/>
      <c r="B466" s="32"/>
      <c r="C466" s="32"/>
      <c r="D466" s="32"/>
      <c r="E466" s="32"/>
    </row>
    <row r="467" spans="1:5" ht="15" customHeight="1" x14ac:dyDescent="0.2">
      <c r="A467" s="32"/>
      <c r="B467" s="32"/>
      <c r="C467" s="32"/>
      <c r="D467" s="32"/>
      <c r="E467" s="32"/>
    </row>
    <row r="468" spans="1:5" ht="15" customHeight="1" x14ac:dyDescent="0.2">
      <c r="A468" s="32"/>
      <c r="B468" s="32"/>
      <c r="C468" s="32"/>
      <c r="D468" s="32"/>
      <c r="E468" s="32"/>
    </row>
    <row r="469" spans="1:5" ht="15" customHeight="1" x14ac:dyDescent="0.2">
      <c r="A469" s="32"/>
      <c r="B469" s="32"/>
      <c r="C469" s="32"/>
      <c r="D469" s="32"/>
      <c r="E469" s="32"/>
    </row>
    <row r="470" spans="1:5" ht="15" customHeight="1" x14ac:dyDescent="0.25">
      <c r="A470" s="3" t="s">
        <v>13</v>
      </c>
      <c r="B470" s="4"/>
      <c r="C470" s="4"/>
      <c r="D470" s="4"/>
      <c r="E470" s="4"/>
    </row>
    <row r="471" spans="1:5" ht="15" customHeight="1" x14ac:dyDescent="0.2">
      <c r="A471" s="5" t="s">
        <v>21</v>
      </c>
      <c r="B471" s="4"/>
      <c r="C471" s="4"/>
      <c r="D471" s="4"/>
      <c r="E471" s="6" t="s">
        <v>22</v>
      </c>
    </row>
    <row r="472" spans="1:5" ht="15" customHeight="1" x14ac:dyDescent="0.25">
      <c r="A472" s="7"/>
      <c r="B472" s="3"/>
      <c r="C472" s="4"/>
      <c r="D472" s="4"/>
      <c r="E472" s="8"/>
    </row>
    <row r="473" spans="1:5" ht="15" customHeight="1" x14ac:dyDescent="0.2">
      <c r="A473" s="64"/>
      <c r="B473" s="50"/>
      <c r="C473" s="9" t="s">
        <v>8</v>
      </c>
      <c r="D473" s="51" t="s">
        <v>26</v>
      </c>
      <c r="E473" s="9" t="s">
        <v>10</v>
      </c>
    </row>
    <row r="474" spans="1:5" ht="15" customHeight="1" x14ac:dyDescent="0.2">
      <c r="A474" s="74"/>
      <c r="B474" s="65"/>
      <c r="C474" s="45">
        <v>6409</v>
      </c>
      <c r="D474" s="60" t="s">
        <v>38</v>
      </c>
      <c r="E474" s="15">
        <v>-10000000</v>
      </c>
    </row>
    <row r="475" spans="1:5" ht="15" customHeight="1" x14ac:dyDescent="0.2">
      <c r="A475" s="76"/>
      <c r="B475" s="93"/>
      <c r="C475" s="17" t="s">
        <v>12</v>
      </c>
      <c r="D475" s="47"/>
      <c r="E475" s="48">
        <f>SUM(E474:E474)</f>
        <v>-10000000</v>
      </c>
    </row>
    <row r="476" spans="1:5" ht="15" customHeight="1" x14ac:dyDescent="0.2"/>
    <row r="477" spans="1:5" ht="15" customHeight="1" x14ac:dyDescent="0.25">
      <c r="A477" s="3" t="s">
        <v>13</v>
      </c>
      <c r="B477" s="4"/>
      <c r="C477" s="4"/>
      <c r="D477" s="23"/>
      <c r="E477" s="23"/>
    </row>
    <row r="478" spans="1:5" ht="15" customHeight="1" x14ac:dyDescent="0.2">
      <c r="A478" s="100" t="s">
        <v>88</v>
      </c>
      <c r="B478" s="4"/>
      <c r="C478" s="4"/>
      <c r="D478" s="4"/>
      <c r="E478" s="6" t="s">
        <v>89</v>
      </c>
    </row>
    <row r="479" spans="1:5" ht="15" customHeight="1" x14ac:dyDescent="0.25">
      <c r="A479" s="98"/>
      <c r="B479" s="99"/>
      <c r="C479" s="4"/>
      <c r="D479" s="7"/>
      <c r="E479" s="43"/>
    </row>
    <row r="480" spans="1:5" ht="15" customHeight="1" x14ac:dyDescent="0.2">
      <c r="A480" s="50"/>
      <c r="B480" s="50"/>
      <c r="C480" s="11" t="s">
        <v>8</v>
      </c>
      <c r="D480" s="35" t="s">
        <v>26</v>
      </c>
      <c r="E480" s="9" t="s">
        <v>10</v>
      </c>
    </row>
    <row r="481" spans="1:5" ht="15" customHeight="1" x14ac:dyDescent="0.2">
      <c r="A481" s="74"/>
      <c r="B481" s="57"/>
      <c r="C481" s="45">
        <v>2223</v>
      </c>
      <c r="D481" s="46" t="s">
        <v>80</v>
      </c>
      <c r="E481" s="15">
        <v>1000000</v>
      </c>
    </row>
    <row r="482" spans="1:5" ht="15" customHeight="1" x14ac:dyDescent="0.2">
      <c r="A482" s="74"/>
      <c r="B482" s="57"/>
      <c r="C482" s="45">
        <v>2219</v>
      </c>
      <c r="D482" s="46" t="s">
        <v>72</v>
      </c>
      <c r="E482" s="15">
        <v>9000000</v>
      </c>
    </row>
    <row r="483" spans="1:5" ht="15" customHeight="1" x14ac:dyDescent="0.2">
      <c r="C483" s="39" t="s">
        <v>12</v>
      </c>
      <c r="D483" s="40"/>
      <c r="E483" s="41">
        <f>SUM(E481:E482)</f>
        <v>10000000</v>
      </c>
    </row>
    <row r="484" spans="1:5" ht="15" customHeight="1" x14ac:dyDescent="0.2"/>
    <row r="485" spans="1:5" ht="15" customHeight="1" x14ac:dyDescent="0.2"/>
    <row r="486" spans="1:5" ht="15" customHeight="1" x14ac:dyDescent="0.25">
      <c r="A486" s="1" t="s">
        <v>90</v>
      </c>
    </row>
    <row r="487" spans="1:5" ht="15" customHeight="1" x14ac:dyDescent="0.2">
      <c r="A487" s="114" t="s">
        <v>91</v>
      </c>
      <c r="B487" s="114"/>
      <c r="C487" s="114"/>
      <c r="D487" s="114"/>
      <c r="E487" s="114"/>
    </row>
    <row r="488" spans="1:5" ht="15" customHeight="1" x14ac:dyDescent="0.2">
      <c r="A488" s="114"/>
      <c r="B488" s="114"/>
      <c r="C488" s="114"/>
      <c r="D488" s="114"/>
      <c r="E488" s="114"/>
    </row>
    <row r="489" spans="1:5" ht="15" customHeight="1" x14ac:dyDescent="0.2">
      <c r="A489" s="115" t="s">
        <v>92</v>
      </c>
      <c r="B489" s="115"/>
      <c r="C489" s="115"/>
      <c r="D489" s="115"/>
      <c r="E489" s="115"/>
    </row>
    <row r="490" spans="1:5" ht="15" customHeight="1" x14ac:dyDescent="0.2">
      <c r="A490" s="115"/>
      <c r="B490" s="115"/>
      <c r="C490" s="115"/>
      <c r="D490" s="115"/>
      <c r="E490" s="115"/>
    </row>
    <row r="491" spans="1:5" ht="15" customHeight="1" x14ac:dyDescent="0.2">
      <c r="A491" s="115"/>
      <c r="B491" s="115"/>
      <c r="C491" s="115"/>
      <c r="D491" s="115"/>
      <c r="E491" s="115"/>
    </row>
    <row r="492" spans="1:5" ht="15" customHeight="1" x14ac:dyDescent="0.2">
      <c r="A492" s="115"/>
      <c r="B492" s="115"/>
      <c r="C492" s="115"/>
      <c r="D492" s="115"/>
      <c r="E492" s="115"/>
    </row>
    <row r="493" spans="1:5" ht="15" customHeight="1" x14ac:dyDescent="0.2">
      <c r="A493" s="115"/>
      <c r="B493" s="115"/>
      <c r="C493" s="115"/>
      <c r="D493" s="115"/>
      <c r="E493" s="115"/>
    </row>
    <row r="494" spans="1:5" ht="15" customHeight="1" x14ac:dyDescent="0.2">
      <c r="A494" s="115"/>
      <c r="B494" s="115"/>
      <c r="C494" s="115"/>
      <c r="D494" s="115"/>
      <c r="E494" s="115"/>
    </row>
    <row r="495" spans="1:5" ht="15" customHeight="1" x14ac:dyDescent="0.2">
      <c r="A495" s="115"/>
      <c r="B495" s="115"/>
      <c r="C495" s="115"/>
      <c r="D495" s="115"/>
      <c r="E495" s="115"/>
    </row>
    <row r="496" spans="1:5" ht="15" customHeight="1" x14ac:dyDescent="0.2">
      <c r="A496" s="115"/>
      <c r="B496" s="115"/>
      <c r="C496" s="115"/>
      <c r="D496" s="115"/>
      <c r="E496" s="115"/>
    </row>
    <row r="497" spans="1:5" ht="15" customHeight="1" x14ac:dyDescent="0.2">
      <c r="A497" s="115"/>
      <c r="B497" s="115"/>
      <c r="C497" s="115"/>
      <c r="D497" s="115"/>
      <c r="E497" s="115"/>
    </row>
    <row r="498" spans="1:5" ht="15" customHeight="1" x14ac:dyDescent="0.2">
      <c r="A498" s="32"/>
      <c r="B498" s="32"/>
      <c r="C498" s="32"/>
      <c r="D498" s="32"/>
      <c r="E498" s="32"/>
    </row>
    <row r="499" spans="1:5" ht="15" customHeight="1" x14ac:dyDescent="0.25">
      <c r="A499" s="3" t="s">
        <v>13</v>
      </c>
      <c r="B499" s="4"/>
      <c r="C499" s="4"/>
      <c r="D499" s="4"/>
      <c r="E499" s="4"/>
    </row>
    <row r="500" spans="1:5" ht="15" customHeight="1" x14ac:dyDescent="0.2">
      <c r="A500" s="5" t="s">
        <v>21</v>
      </c>
      <c r="B500" s="4"/>
      <c r="C500" s="4"/>
      <c r="D500" s="4"/>
      <c r="E500" s="6" t="s">
        <v>22</v>
      </c>
    </row>
    <row r="501" spans="1:5" ht="15" customHeight="1" x14ac:dyDescent="0.25">
      <c r="A501" s="7"/>
      <c r="B501" s="3"/>
      <c r="C501" s="4"/>
      <c r="D501" s="4"/>
      <c r="E501" s="8"/>
    </row>
    <row r="502" spans="1:5" ht="15" customHeight="1" x14ac:dyDescent="0.2">
      <c r="A502" s="64"/>
      <c r="B502" s="50"/>
      <c r="C502" s="9" t="s">
        <v>8</v>
      </c>
      <c r="D502" s="51" t="s">
        <v>26</v>
      </c>
      <c r="E502" s="9" t="s">
        <v>10</v>
      </c>
    </row>
    <row r="503" spans="1:5" ht="15" customHeight="1" x14ac:dyDescent="0.2">
      <c r="A503" s="74"/>
      <c r="B503" s="65"/>
      <c r="C503" s="45">
        <v>6409</v>
      </c>
      <c r="D503" s="60" t="s">
        <v>38</v>
      </c>
      <c r="E503" s="15">
        <v>-29585000</v>
      </c>
    </row>
    <row r="504" spans="1:5" ht="15" customHeight="1" x14ac:dyDescent="0.2">
      <c r="A504" s="76"/>
      <c r="B504" s="93"/>
      <c r="C504" s="17" t="s">
        <v>12</v>
      </c>
      <c r="D504" s="47"/>
      <c r="E504" s="48">
        <f>SUM(E503:E503)</f>
        <v>-29585000</v>
      </c>
    </row>
    <row r="505" spans="1:5" ht="15" customHeight="1" x14ac:dyDescent="0.2"/>
    <row r="506" spans="1:5" ht="15" customHeight="1" x14ac:dyDescent="0.25">
      <c r="A506" s="3" t="s">
        <v>13</v>
      </c>
      <c r="B506" s="4"/>
      <c r="C506" s="4"/>
      <c r="D506" s="23"/>
      <c r="E506" s="23"/>
    </row>
    <row r="507" spans="1:5" ht="15" customHeight="1" x14ac:dyDescent="0.2">
      <c r="A507" s="5" t="s">
        <v>93</v>
      </c>
      <c r="B507" s="22"/>
      <c r="C507" s="22"/>
      <c r="D507" s="22"/>
      <c r="E507" s="26" t="s">
        <v>94</v>
      </c>
    </row>
    <row r="508" spans="1:5" ht="15" customHeight="1" x14ac:dyDescent="0.25">
      <c r="A508" s="98"/>
      <c r="B508" s="99"/>
      <c r="C508" s="4"/>
      <c r="D508" s="7"/>
      <c r="E508" s="43"/>
    </row>
    <row r="509" spans="1:5" ht="15" customHeight="1" x14ac:dyDescent="0.2">
      <c r="A509" s="50"/>
      <c r="B509" s="50"/>
      <c r="C509" s="11" t="s">
        <v>8</v>
      </c>
      <c r="D509" s="35" t="s">
        <v>26</v>
      </c>
      <c r="E509" s="9" t="s">
        <v>10</v>
      </c>
    </row>
    <row r="510" spans="1:5" ht="15" customHeight="1" x14ac:dyDescent="0.2">
      <c r="A510" s="74"/>
      <c r="B510" s="57"/>
      <c r="C510" s="45">
        <v>3419</v>
      </c>
      <c r="D510" s="46" t="s">
        <v>72</v>
      </c>
      <c r="E510" s="15">
        <v>300000</v>
      </c>
    </row>
    <row r="511" spans="1:5" ht="15" customHeight="1" x14ac:dyDescent="0.2">
      <c r="A511" s="74"/>
      <c r="B511" s="57"/>
      <c r="C511" s="45">
        <v>3315</v>
      </c>
      <c r="D511" s="46" t="s">
        <v>80</v>
      </c>
      <c r="E511" s="15">
        <v>27285000</v>
      </c>
    </row>
    <row r="512" spans="1:5" ht="15" customHeight="1" x14ac:dyDescent="0.2">
      <c r="A512" s="74"/>
      <c r="B512" s="57"/>
      <c r="C512" s="45">
        <v>3315</v>
      </c>
      <c r="D512" s="46" t="s">
        <v>72</v>
      </c>
      <c r="E512" s="15">
        <v>2000000</v>
      </c>
    </row>
    <row r="513" spans="1:5" ht="15" customHeight="1" x14ac:dyDescent="0.2">
      <c r="C513" s="39" t="s">
        <v>12</v>
      </c>
      <c r="D513" s="40"/>
      <c r="E513" s="41">
        <f>SUM(E510:E512)</f>
        <v>29585000</v>
      </c>
    </row>
    <row r="514" spans="1:5" ht="15" customHeight="1" x14ac:dyDescent="0.2"/>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1" t="s">
        <v>95</v>
      </c>
    </row>
    <row r="523" spans="1:5" ht="15" customHeight="1" x14ac:dyDescent="0.2">
      <c r="A523" s="117" t="s">
        <v>96</v>
      </c>
      <c r="B523" s="117"/>
      <c r="C523" s="117"/>
      <c r="D523" s="117"/>
      <c r="E523" s="117"/>
    </row>
    <row r="524" spans="1:5" ht="15" customHeight="1" x14ac:dyDescent="0.2">
      <c r="A524" s="117"/>
      <c r="B524" s="117"/>
      <c r="C524" s="117"/>
      <c r="D524" s="117"/>
      <c r="E524" s="117"/>
    </row>
    <row r="525" spans="1:5" ht="15" customHeight="1" x14ac:dyDescent="0.2">
      <c r="A525" s="116" t="s">
        <v>97</v>
      </c>
      <c r="B525" s="116"/>
      <c r="C525" s="116"/>
      <c r="D525" s="116"/>
      <c r="E525" s="116"/>
    </row>
    <row r="526" spans="1:5" ht="15" customHeight="1" x14ac:dyDescent="0.2">
      <c r="A526" s="116"/>
      <c r="B526" s="116"/>
      <c r="C526" s="116"/>
      <c r="D526" s="116"/>
      <c r="E526" s="116"/>
    </row>
    <row r="527" spans="1:5" ht="15" customHeight="1" x14ac:dyDescent="0.2">
      <c r="A527" s="116"/>
      <c r="B527" s="116"/>
      <c r="C527" s="116"/>
      <c r="D527" s="116"/>
      <c r="E527" s="116"/>
    </row>
    <row r="528" spans="1:5" ht="15" customHeight="1" x14ac:dyDescent="0.2">
      <c r="A528" s="116"/>
      <c r="B528" s="116"/>
      <c r="C528" s="116"/>
      <c r="D528" s="116"/>
      <c r="E528" s="116"/>
    </row>
    <row r="529" spans="1:5" ht="15" customHeight="1" x14ac:dyDescent="0.2">
      <c r="A529" s="116"/>
      <c r="B529" s="116"/>
      <c r="C529" s="116"/>
      <c r="D529" s="116"/>
      <c r="E529" s="116"/>
    </row>
    <row r="530" spans="1:5" ht="15" customHeight="1" x14ac:dyDescent="0.2">
      <c r="A530" s="116"/>
      <c r="B530" s="116"/>
      <c r="C530" s="116"/>
      <c r="D530" s="116"/>
      <c r="E530" s="116"/>
    </row>
    <row r="531" spans="1:5" ht="15" customHeight="1" x14ac:dyDescent="0.2">
      <c r="A531" s="116"/>
      <c r="B531" s="116"/>
      <c r="C531" s="116"/>
      <c r="D531" s="116"/>
      <c r="E531" s="116"/>
    </row>
    <row r="532" spans="1:5" ht="15" customHeight="1" x14ac:dyDescent="0.2">
      <c r="A532" s="116"/>
      <c r="B532" s="116"/>
      <c r="C532" s="116"/>
      <c r="D532" s="116"/>
      <c r="E532" s="116"/>
    </row>
    <row r="533" spans="1:5" ht="15" customHeight="1" x14ac:dyDescent="0.2">
      <c r="A533" s="116"/>
      <c r="B533" s="116"/>
      <c r="C533" s="116"/>
      <c r="D533" s="116"/>
      <c r="E533" s="116"/>
    </row>
    <row r="534" spans="1:5" ht="15" customHeight="1" x14ac:dyDescent="0.2">
      <c r="A534" s="116"/>
      <c r="B534" s="116"/>
      <c r="C534" s="116"/>
      <c r="D534" s="116"/>
      <c r="E534" s="116"/>
    </row>
    <row r="535" spans="1:5" ht="15" customHeight="1" x14ac:dyDescent="0.2">
      <c r="A535" s="49"/>
      <c r="B535" s="49"/>
      <c r="C535" s="49"/>
      <c r="D535" s="49"/>
      <c r="E535" s="49"/>
    </row>
    <row r="536" spans="1:5" ht="15" customHeight="1" x14ac:dyDescent="0.25">
      <c r="A536" s="3" t="s">
        <v>13</v>
      </c>
      <c r="B536" s="4"/>
      <c r="C536" s="4"/>
      <c r="D536" s="4"/>
      <c r="E536" s="4"/>
    </row>
    <row r="537" spans="1:5" ht="15" customHeight="1" x14ac:dyDescent="0.2">
      <c r="A537" s="5" t="s">
        <v>21</v>
      </c>
      <c r="B537" s="4"/>
      <c r="C537" s="4"/>
      <c r="D537" s="4"/>
      <c r="E537" s="6" t="s">
        <v>22</v>
      </c>
    </row>
    <row r="538" spans="1:5" ht="15" customHeight="1" x14ac:dyDescent="0.25">
      <c r="A538" s="7"/>
      <c r="B538" s="3"/>
      <c r="C538" s="4"/>
      <c r="D538" s="4"/>
      <c r="E538" s="8"/>
    </row>
    <row r="539" spans="1:5" ht="15" customHeight="1" x14ac:dyDescent="0.2">
      <c r="A539" s="64"/>
      <c r="B539" s="50"/>
      <c r="C539" s="9" t="s">
        <v>8</v>
      </c>
      <c r="D539" s="51" t="s">
        <v>26</v>
      </c>
      <c r="E539" s="9" t="s">
        <v>10</v>
      </c>
    </row>
    <row r="540" spans="1:5" ht="15" customHeight="1" x14ac:dyDescent="0.2">
      <c r="A540" s="74"/>
      <c r="B540" s="65"/>
      <c r="C540" s="45">
        <v>6409</v>
      </c>
      <c r="D540" s="46" t="s">
        <v>30</v>
      </c>
      <c r="E540" s="15">
        <v>-230772</v>
      </c>
    </row>
    <row r="541" spans="1:5" ht="15" customHeight="1" x14ac:dyDescent="0.2">
      <c r="A541" s="76"/>
      <c r="B541" s="93"/>
      <c r="C541" s="17" t="s">
        <v>12</v>
      </c>
      <c r="D541" s="47"/>
      <c r="E541" s="48">
        <f>SUM(E540:E540)</f>
        <v>-230772</v>
      </c>
    </row>
    <row r="542" spans="1:5" ht="15" customHeight="1" x14ac:dyDescent="0.2">
      <c r="A542" s="49"/>
      <c r="B542" s="49"/>
      <c r="C542" s="49"/>
      <c r="D542" s="49"/>
      <c r="E542" s="49"/>
    </row>
    <row r="543" spans="1:5" ht="15" customHeight="1" x14ac:dyDescent="0.25">
      <c r="A543" s="21" t="s">
        <v>13</v>
      </c>
      <c r="B543" s="22"/>
      <c r="C543" s="22"/>
      <c r="D543" s="22"/>
      <c r="E543" s="22"/>
    </row>
    <row r="544" spans="1:5" ht="15" customHeight="1" x14ac:dyDescent="0.2">
      <c r="A544" s="70" t="s">
        <v>33</v>
      </c>
      <c r="B544" s="22"/>
      <c r="C544" s="22"/>
      <c r="D544" s="22"/>
      <c r="E544" s="26" t="s">
        <v>76</v>
      </c>
    </row>
    <row r="545" spans="1:5" ht="15" customHeight="1" x14ac:dyDescent="0.2">
      <c r="A545" s="96"/>
      <c r="B545" s="97"/>
      <c r="C545" s="22"/>
      <c r="D545" s="22"/>
      <c r="E545" s="34"/>
    </row>
    <row r="546" spans="1:5" ht="15" customHeight="1" x14ac:dyDescent="0.2">
      <c r="A546" s="50"/>
      <c r="B546" s="50"/>
      <c r="C546" s="11" t="s">
        <v>8</v>
      </c>
      <c r="D546" s="35" t="s">
        <v>26</v>
      </c>
      <c r="E546" s="9" t="s">
        <v>10</v>
      </c>
    </row>
    <row r="547" spans="1:5" ht="15" customHeight="1" x14ac:dyDescent="0.2">
      <c r="A547" s="74"/>
      <c r="B547" s="57"/>
      <c r="C547" s="45">
        <v>3639</v>
      </c>
      <c r="D547" s="95" t="s">
        <v>80</v>
      </c>
      <c r="E547" s="15">
        <v>-39597675</v>
      </c>
    </row>
    <row r="548" spans="1:5" ht="15" customHeight="1" x14ac:dyDescent="0.2">
      <c r="A548" s="74"/>
      <c r="B548" s="57"/>
      <c r="C548" s="45">
        <v>2141</v>
      </c>
      <c r="D548" s="95" t="s">
        <v>38</v>
      </c>
      <c r="E548" s="15">
        <v>-86500</v>
      </c>
    </row>
    <row r="549" spans="1:5" ht="15" customHeight="1" x14ac:dyDescent="0.2">
      <c r="A549" s="74"/>
      <c r="B549" s="57"/>
      <c r="C549" s="45">
        <v>2141</v>
      </c>
      <c r="D549" s="95" t="s">
        <v>80</v>
      </c>
      <c r="E549" s="15">
        <v>2840000</v>
      </c>
    </row>
    <row r="550" spans="1:5" ht="15" customHeight="1" x14ac:dyDescent="0.2">
      <c r="A550" s="74"/>
      <c r="B550" s="57"/>
      <c r="C550" s="45">
        <v>2212</v>
      </c>
      <c r="D550" s="95" t="s">
        <v>80</v>
      </c>
      <c r="E550" s="15">
        <v>3818032</v>
      </c>
    </row>
    <row r="551" spans="1:5" ht="15" customHeight="1" x14ac:dyDescent="0.2">
      <c r="A551" s="74"/>
      <c r="B551" s="57"/>
      <c r="C551" s="45">
        <v>2219</v>
      </c>
      <c r="D551" s="95" t="s">
        <v>80</v>
      </c>
      <c r="E551" s="15">
        <v>2313783</v>
      </c>
    </row>
    <row r="552" spans="1:5" ht="15" customHeight="1" x14ac:dyDescent="0.2">
      <c r="A552" s="74"/>
      <c r="B552" s="57"/>
      <c r="C552" s="45">
        <v>3113</v>
      </c>
      <c r="D552" s="95" t="s">
        <v>80</v>
      </c>
      <c r="E552" s="15">
        <v>307304</v>
      </c>
    </row>
    <row r="553" spans="1:5" ht="15" customHeight="1" x14ac:dyDescent="0.2">
      <c r="A553" s="74"/>
      <c r="B553" s="57"/>
      <c r="C553" s="45">
        <v>3319</v>
      </c>
      <c r="D553" s="95" t="s">
        <v>80</v>
      </c>
      <c r="E553" s="15">
        <v>918183</v>
      </c>
    </row>
    <row r="554" spans="1:5" ht="15" customHeight="1" x14ac:dyDescent="0.2">
      <c r="A554" s="74"/>
      <c r="B554" s="57"/>
      <c r="C554" s="45">
        <v>3322</v>
      </c>
      <c r="D554" s="95" t="s">
        <v>80</v>
      </c>
      <c r="E554" s="15">
        <v>140388</v>
      </c>
    </row>
    <row r="555" spans="1:5" ht="15" customHeight="1" x14ac:dyDescent="0.2">
      <c r="A555" s="74"/>
      <c r="B555" s="57"/>
      <c r="C555" s="45">
        <v>3412</v>
      </c>
      <c r="D555" s="95" t="s">
        <v>80</v>
      </c>
      <c r="E555" s="15">
        <v>950000</v>
      </c>
    </row>
    <row r="556" spans="1:5" ht="15" customHeight="1" x14ac:dyDescent="0.2">
      <c r="A556" s="74"/>
      <c r="B556" s="57"/>
      <c r="C556" s="45">
        <v>3619</v>
      </c>
      <c r="D556" s="95" t="s">
        <v>80</v>
      </c>
      <c r="E556" s="15">
        <v>120000</v>
      </c>
    </row>
    <row r="557" spans="1:5" ht="15" customHeight="1" x14ac:dyDescent="0.2">
      <c r="A557" s="74"/>
      <c r="B557" s="57"/>
      <c r="C557" s="45">
        <v>3636</v>
      </c>
      <c r="D557" s="95" t="s">
        <v>80</v>
      </c>
      <c r="E557" s="15">
        <v>2500480</v>
      </c>
    </row>
    <row r="558" spans="1:5" ht="15" customHeight="1" x14ac:dyDescent="0.2">
      <c r="A558" s="74"/>
      <c r="B558" s="57"/>
      <c r="C558" s="45">
        <v>5512</v>
      </c>
      <c r="D558" s="95" t="s">
        <v>80</v>
      </c>
      <c r="E558" s="15">
        <v>710000</v>
      </c>
    </row>
    <row r="559" spans="1:5" ht="15" customHeight="1" x14ac:dyDescent="0.2">
      <c r="A559" s="74"/>
      <c r="B559" s="57"/>
      <c r="C559" s="45">
        <v>2212</v>
      </c>
      <c r="D559" s="95" t="s">
        <v>72</v>
      </c>
      <c r="E559" s="15">
        <v>1610000</v>
      </c>
    </row>
    <row r="560" spans="1:5" ht="15" customHeight="1" x14ac:dyDescent="0.2">
      <c r="A560" s="74"/>
      <c r="B560" s="57"/>
      <c r="C560" s="45">
        <v>2219</v>
      </c>
      <c r="D560" s="95" t="s">
        <v>72</v>
      </c>
      <c r="E560" s="15">
        <v>6748918</v>
      </c>
    </row>
    <row r="561" spans="1:5" ht="15" customHeight="1" x14ac:dyDescent="0.2">
      <c r="A561" s="74"/>
      <c r="B561" s="57"/>
      <c r="C561" s="45">
        <v>2310</v>
      </c>
      <c r="D561" s="95" t="s">
        <v>72</v>
      </c>
      <c r="E561" s="61">
        <v>321000</v>
      </c>
    </row>
    <row r="562" spans="1:5" ht="15" customHeight="1" x14ac:dyDescent="0.2">
      <c r="A562" s="74"/>
      <c r="B562" s="57"/>
      <c r="C562" s="45">
        <v>2321</v>
      </c>
      <c r="D562" s="95" t="s">
        <v>72</v>
      </c>
      <c r="E562" s="61">
        <v>486650</v>
      </c>
    </row>
    <row r="563" spans="1:5" ht="15" customHeight="1" x14ac:dyDescent="0.2">
      <c r="A563" s="74"/>
      <c r="B563" s="57"/>
      <c r="C563" s="45">
        <v>3111</v>
      </c>
      <c r="D563" s="95" t="s">
        <v>72</v>
      </c>
      <c r="E563" s="15">
        <v>500000</v>
      </c>
    </row>
    <row r="564" spans="1:5" ht="15" customHeight="1" x14ac:dyDescent="0.2">
      <c r="A564" s="74"/>
      <c r="B564" s="57"/>
      <c r="C564" s="45">
        <v>3319</v>
      </c>
      <c r="D564" s="95" t="s">
        <v>72</v>
      </c>
      <c r="E564" s="15">
        <v>1103912</v>
      </c>
    </row>
    <row r="565" spans="1:5" ht="15" customHeight="1" x14ac:dyDescent="0.2">
      <c r="A565" s="74"/>
      <c r="B565" s="57"/>
      <c r="C565" s="45">
        <v>3322</v>
      </c>
      <c r="D565" s="95" t="s">
        <v>72</v>
      </c>
      <c r="E565" s="15">
        <v>359612</v>
      </c>
    </row>
    <row r="566" spans="1:5" ht="15" customHeight="1" x14ac:dyDescent="0.2">
      <c r="A566" s="74"/>
      <c r="B566" s="57"/>
      <c r="C566" s="45">
        <v>3412</v>
      </c>
      <c r="D566" s="95" t="s">
        <v>72</v>
      </c>
      <c r="E566" s="15">
        <v>500000</v>
      </c>
    </row>
    <row r="567" spans="1:5" ht="15" customHeight="1" x14ac:dyDescent="0.2">
      <c r="A567" s="74"/>
      <c r="B567" s="57"/>
      <c r="C567" s="45">
        <v>3619</v>
      </c>
      <c r="D567" s="95" t="s">
        <v>72</v>
      </c>
      <c r="E567" s="15">
        <v>2309712</v>
      </c>
    </row>
    <row r="568" spans="1:5" ht="15" customHeight="1" x14ac:dyDescent="0.2">
      <c r="A568" s="74"/>
      <c r="B568" s="57"/>
      <c r="C568" s="45">
        <v>3631</v>
      </c>
      <c r="D568" s="95" t="s">
        <v>72</v>
      </c>
      <c r="E568" s="15">
        <v>6319258</v>
      </c>
    </row>
    <row r="569" spans="1:5" ht="15" customHeight="1" x14ac:dyDescent="0.2">
      <c r="A569" s="74"/>
      <c r="B569" s="57"/>
      <c r="C569" s="45">
        <v>3632</v>
      </c>
      <c r="D569" s="95" t="s">
        <v>72</v>
      </c>
      <c r="E569" s="15">
        <v>500000</v>
      </c>
    </row>
    <row r="570" spans="1:5" ht="15" customHeight="1" x14ac:dyDescent="0.2">
      <c r="A570" s="74"/>
      <c r="B570" s="57"/>
      <c r="C570" s="45">
        <v>3635</v>
      </c>
      <c r="D570" s="95" t="s">
        <v>72</v>
      </c>
      <c r="E570" s="15">
        <v>1477272</v>
      </c>
    </row>
    <row r="571" spans="1:5" ht="15" customHeight="1" x14ac:dyDescent="0.2">
      <c r="A571" s="74"/>
      <c r="B571" s="57"/>
      <c r="C571" s="45">
        <v>3636</v>
      </c>
      <c r="D571" s="95" t="s">
        <v>72</v>
      </c>
      <c r="E571" s="15">
        <v>2807963</v>
      </c>
    </row>
    <row r="572" spans="1:5" ht="15" customHeight="1" x14ac:dyDescent="0.2">
      <c r="A572" s="74"/>
      <c r="B572" s="57"/>
      <c r="C572" s="45">
        <v>3639</v>
      </c>
      <c r="D572" s="95" t="s">
        <v>72</v>
      </c>
      <c r="E572" s="61">
        <v>60000</v>
      </c>
    </row>
    <row r="573" spans="1:5" ht="15" customHeight="1" x14ac:dyDescent="0.2">
      <c r="A573" s="74"/>
      <c r="B573" s="57"/>
      <c r="C573" s="45">
        <v>3722</v>
      </c>
      <c r="D573" s="95" t="s">
        <v>72</v>
      </c>
      <c r="E573" s="61">
        <v>162480</v>
      </c>
    </row>
    <row r="574" spans="1:5" ht="15" customHeight="1" x14ac:dyDescent="0.2">
      <c r="A574" s="74"/>
      <c r="B574" s="57"/>
      <c r="C574" s="45">
        <v>5512</v>
      </c>
      <c r="D574" s="95" t="s">
        <v>72</v>
      </c>
      <c r="E574" s="15">
        <v>30000</v>
      </c>
    </row>
    <row r="575" spans="1:5" ht="15" customHeight="1" x14ac:dyDescent="0.2">
      <c r="C575" s="39" t="s">
        <v>12</v>
      </c>
      <c r="D575" s="40"/>
      <c r="E575" s="41">
        <f>SUM(E547:E574)</f>
        <v>230772</v>
      </c>
    </row>
    <row r="576" spans="1:5" ht="15" customHeight="1" x14ac:dyDescent="0.2"/>
    <row r="577" spans="1:5" ht="15" customHeight="1" x14ac:dyDescent="0.2"/>
    <row r="578" spans="1:5" ht="15" customHeight="1" x14ac:dyDescent="0.25">
      <c r="A578" s="1" t="s">
        <v>98</v>
      </c>
    </row>
    <row r="579" spans="1:5" ht="15" customHeight="1" x14ac:dyDescent="0.2">
      <c r="A579" s="114" t="s">
        <v>91</v>
      </c>
      <c r="B579" s="114"/>
      <c r="C579" s="114"/>
      <c r="D579" s="114"/>
      <c r="E579" s="114"/>
    </row>
    <row r="580" spans="1:5" ht="15" customHeight="1" x14ac:dyDescent="0.2">
      <c r="A580" s="114"/>
      <c r="B580" s="114"/>
      <c r="C580" s="114"/>
      <c r="D580" s="114"/>
      <c r="E580" s="114"/>
    </row>
    <row r="581" spans="1:5" ht="15" customHeight="1" x14ac:dyDescent="0.2">
      <c r="A581" s="115" t="s">
        <v>99</v>
      </c>
      <c r="B581" s="115"/>
      <c r="C581" s="115"/>
      <c r="D581" s="115"/>
      <c r="E581" s="115"/>
    </row>
    <row r="582" spans="1:5" ht="15" customHeight="1" x14ac:dyDescent="0.2">
      <c r="A582" s="115"/>
      <c r="B582" s="115"/>
      <c r="C582" s="115"/>
      <c r="D582" s="115"/>
      <c r="E582" s="115"/>
    </row>
    <row r="583" spans="1:5" ht="15" customHeight="1" x14ac:dyDescent="0.2">
      <c r="A583" s="115"/>
      <c r="B583" s="115"/>
      <c r="C583" s="115"/>
      <c r="D583" s="115"/>
      <c r="E583" s="115"/>
    </row>
    <row r="584" spans="1:5" ht="15" customHeight="1" x14ac:dyDescent="0.2">
      <c r="A584" s="115"/>
      <c r="B584" s="115"/>
      <c r="C584" s="115"/>
      <c r="D584" s="115"/>
      <c r="E584" s="115"/>
    </row>
    <row r="585" spans="1:5" ht="15" customHeight="1" x14ac:dyDescent="0.2">
      <c r="A585" s="115"/>
      <c r="B585" s="115"/>
      <c r="C585" s="115"/>
      <c r="D585" s="115"/>
      <c r="E585" s="115"/>
    </row>
    <row r="586" spans="1:5" ht="15" customHeight="1" x14ac:dyDescent="0.2">
      <c r="A586" s="115"/>
      <c r="B586" s="115"/>
      <c r="C586" s="115"/>
      <c r="D586" s="115"/>
      <c r="E586" s="115"/>
    </row>
    <row r="587" spans="1:5" ht="15" customHeight="1" x14ac:dyDescent="0.2">
      <c r="A587" s="115"/>
      <c r="B587" s="115"/>
      <c r="C587" s="115"/>
      <c r="D587" s="115"/>
      <c r="E587" s="115"/>
    </row>
    <row r="588" spans="1:5" ht="15" customHeight="1" x14ac:dyDescent="0.2">
      <c r="A588" s="32"/>
      <c r="B588" s="32"/>
      <c r="C588" s="32"/>
      <c r="D588" s="32"/>
      <c r="E588" s="32"/>
    </row>
    <row r="589" spans="1:5" ht="15" customHeight="1" x14ac:dyDescent="0.25">
      <c r="A589" s="3" t="s">
        <v>13</v>
      </c>
      <c r="B589" s="4"/>
      <c r="C589" s="4"/>
      <c r="D589" s="4"/>
      <c r="E589" s="4"/>
    </row>
    <row r="590" spans="1:5" ht="15" customHeight="1" x14ac:dyDescent="0.2">
      <c r="A590" s="5" t="s">
        <v>21</v>
      </c>
      <c r="B590" s="4"/>
      <c r="C590" s="4"/>
      <c r="D590" s="4"/>
      <c r="E590" s="6" t="s">
        <v>22</v>
      </c>
    </row>
    <row r="591" spans="1:5" ht="15" customHeight="1" x14ac:dyDescent="0.25">
      <c r="A591" s="7"/>
      <c r="B591" s="3"/>
      <c r="C591" s="4"/>
      <c r="D591" s="4"/>
      <c r="E591" s="8"/>
    </row>
    <row r="592" spans="1:5" ht="15" customHeight="1" x14ac:dyDescent="0.2">
      <c r="A592" s="64"/>
      <c r="B592" s="50"/>
      <c r="C592" s="9" t="s">
        <v>8</v>
      </c>
      <c r="D592" s="51" t="s">
        <v>26</v>
      </c>
      <c r="E592" s="9" t="s">
        <v>10</v>
      </c>
    </row>
    <row r="593" spans="1:5" ht="15" customHeight="1" x14ac:dyDescent="0.2">
      <c r="A593" s="74"/>
      <c r="B593" s="65"/>
      <c r="C593" s="45">
        <v>6409</v>
      </c>
      <c r="D593" s="46" t="s">
        <v>30</v>
      </c>
      <c r="E593" s="15">
        <v>-40000</v>
      </c>
    </row>
    <row r="594" spans="1:5" ht="15" customHeight="1" x14ac:dyDescent="0.2">
      <c r="A594" s="76"/>
      <c r="B594" s="93"/>
      <c r="C594" s="17" t="s">
        <v>12</v>
      </c>
      <c r="D594" s="47"/>
      <c r="E594" s="48">
        <f>SUM(E593:E593)</f>
        <v>-40000</v>
      </c>
    </row>
    <row r="595" spans="1:5" ht="15" customHeight="1" x14ac:dyDescent="0.2"/>
    <row r="596" spans="1:5" ht="15" customHeight="1" x14ac:dyDescent="0.25">
      <c r="A596" s="21" t="s">
        <v>13</v>
      </c>
      <c r="B596" s="22"/>
      <c r="C596" s="22"/>
      <c r="D596" s="22"/>
      <c r="E596" s="22"/>
    </row>
    <row r="597" spans="1:5" ht="15" customHeight="1" x14ac:dyDescent="0.2">
      <c r="A597" s="100" t="s">
        <v>93</v>
      </c>
      <c r="B597" s="4"/>
      <c r="C597" s="4"/>
      <c r="D597" s="4"/>
      <c r="E597" s="6" t="s">
        <v>94</v>
      </c>
    </row>
    <row r="598" spans="1:5" ht="15" customHeight="1" x14ac:dyDescent="0.2">
      <c r="A598" s="96"/>
      <c r="B598" s="97"/>
      <c r="C598" s="22"/>
      <c r="D598" s="22"/>
      <c r="E598" s="34"/>
    </row>
    <row r="599" spans="1:5" ht="15" customHeight="1" x14ac:dyDescent="0.2">
      <c r="A599" s="50"/>
      <c r="B599" s="50"/>
      <c r="C599" s="11" t="s">
        <v>8</v>
      </c>
      <c r="D599" s="35" t="s">
        <v>26</v>
      </c>
      <c r="E599" s="9" t="s">
        <v>10</v>
      </c>
    </row>
    <row r="600" spans="1:5" ht="15" customHeight="1" x14ac:dyDescent="0.2">
      <c r="A600" s="74"/>
      <c r="B600" s="57"/>
      <c r="C600" s="45">
        <v>3319</v>
      </c>
      <c r="D600" s="46" t="s">
        <v>36</v>
      </c>
      <c r="E600" s="15">
        <v>40000</v>
      </c>
    </row>
    <row r="601" spans="1:5" ht="15" customHeight="1" x14ac:dyDescent="0.2">
      <c r="C601" s="39" t="s">
        <v>12</v>
      </c>
      <c r="D601" s="40"/>
      <c r="E601" s="41">
        <f>SUM(E600:E600)</f>
        <v>40000</v>
      </c>
    </row>
    <row r="602" spans="1:5" ht="15" customHeight="1" x14ac:dyDescent="0.2"/>
    <row r="603" spans="1:5" ht="15" customHeight="1" x14ac:dyDescent="0.2"/>
    <row r="604" spans="1:5" ht="15" customHeight="1" x14ac:dyDescent="0.25">
      <c r="A604" s="1" t="s">
        <v>100</v>
      </c>
    </row>
    <row r="605" spans="1:5" ht="15" customHeight="1" x14ac:dyDescent="0.2">
      <c r="A605" s="114" t="s">
        <v>91</v>
      </c>
      <c r="B605" s="114"/>
      <c r="C605" s="114"/>
      <c r="D605" s="114"/>
      <c r="E605" s="114"/>
    </row>
    <row r="606" spans="1:5" ht="15" customHeight="1" x14ac:dyDescent="0.2">
      <c r="A606" s="114"/>
      <c r="B606" s="114"/>
      <c r="C606" s="114"/>
      <c r="D606" s="114"/>
      <c r="E606" s="114"/>
    </row>
    <row r="607" spans="1:5" ht="15" customHeight="1" x14ac:dyDescent="0.2">
      <c r="A607" s="115" t="s">
        <v>172</v>
      </c>
      <c r="B607" s="115"/>
      <c r="C607" s="115"/>
      <c r="D607" s="115"/>
      <c r="E607" s="115"/>
    </row>
    <row r="608" spans="1:5" ht="15" customHeight="1" x14ac:dyDescent="0.2">
      <c r="A608" s="115"/>
      <c r="B608" s="115"/>
      <c r="C608" s="115"/>
      <c r="D608" s="115"/>
      <c r="E608" s="115"/>
    </row>
    <row r="609" spans="1:5" ht="15" customHeight="1" x14ac:dyDescent="0.2">
      <c r="A609" s="115"/>
      <c r="B609" s="115"/>
      <c r="C609" s="115"/>
      <c r="D609" s="115"/>
      <c r="E609" s="115"/>
    </row>
    <row r="610" spans="1:5" ht="15" customHeight="1" x14ac:dyDescent="0.2">
      <c r="A610" s="115"/>
      <c r="B610" s="115"/>
      <c r="C610" s="115"/>
      <c r="D610" s="115"/>
      <c r="E610" s="115"/>
    </row>
    <row r="611" spans="1:5" ht="15" customHeight="1" x14ac:dyDescent="0.2">
      <c r="A611" s="115"/>
      <c r="B611" s="115"/>
      <c r="C611" s="115"/>
      <c r="D611" s="115"/>
      <c r="E611" s="115"/>
    </row>
    <row r="612" spans="1:5" ht="15" customHeight="1" x14ac:dyDescent="0.2">
      <c r="A612" s="115"/>
      <c r="B612" s="115"/>
      <c r="C612" s="115"/>
      <c r="D612" s="115"/>
      <c r="E612" s="115"/>
    </row>
    <row r="613" spans="1:5" ht="15" customHeight="1" x14ac:dyDescent="0.2">
      <c r="A613" s="32"/>
      <c r="B613" s="32"/>
      <c r="C613" s="32"/>
      <c r="D613" s="32"/>
      <c r="E613" s="32"/>
    </row>
    <row r="614" spans="1:5" ht="15" customHeight="1" x14ac:dyDescent="0.25">
      <c r="A614" s="3" t="s">
        <v>13</v>
      </c>
      <c r="B614" s="4"/>
      <c r="C614" s="4"/>
      <c r="D614" s="4"/>
      <c r="E614" s="4"/>
    </row>
    <row r="615" spans="1:5" ht="15" customHeight="1" x14ac:dyDescent="0.2">
      <c r="A615" s="5" t="s">
        <v>21</v>
      </c>
      <c r="B615" s="4"/>
      <c r="C615" s="4"/>
      <c r="D615" s="4"/>
      <c r="E615" s="6" t="s">
        <v>22</v>
      </c>
    </row>
    <row r="616" spans="1:5" ht="15" customHeight="1" x14ac:dyDescent="0.25">
      <c r="A616" s="7"/>
      <c r="B616" s="3"/>
      <c r="C616" s="4"/>
      <c r="D616" s="4"/>
      <c r="E616" s="8"/>
    </row>
    <row r="617" spans="1:5" ht="15" customHeight="1" x14ac:dyDescent="0.2">
      <c r="A617" s="64"/>
      <c r="B617" s="50"/>
      <c r="C617" s="9" t="s">
        <v>8</v>
      </c>
      <c r="D617" s="51" t="s">
        <v>26</v>
      </c>
      <c r="E617" s="9" t="s">
        <v>10</v>
      </c>
    </row>
    <row r="618" spans="1:5" ht="15" customHeight="1" x14ac:dyDescent="0.2">
      <c r="A618" s="74"/>
      <c r="B618" s="65"/>
      <c r="C618" s="45">
        <v>6409</v>
      </c>
      <c r="D618" s="46" t="s">
        <v>30</v>
      </c>
      <c r="E618" s="15">
        <v>-10000000</v>
      </c>
    </row>
    <row r="619" spans="1:5" ht="15" customHeight="1" x14ac:dyDescent="0.2">
      <c r="A619" s="76"/>
      <c r="B619" s="93"/>
      <c r="C619" s="17" t="s">
        <v>12</v>
      </c>
      <c r="D619" s="47"/>
      <c r="E619" s="48">
        <f>SUM(E618:E618)</f>
        <v>-10000000</v>
      </c>
    </row>
    <row r="620" spans="1:5" ht="15" customHeight="1" x14ac:dyDescent="0.2"/>
    <row r="621" spans="1:5" ht="15" customHeight="1" x14ac:dyDescent="0.2"/>
    <row r="622" spans="1:5" ht="15" customHeight="1" x14ac:dyDescent="0.2"/>
    <row r="623" spans="1:5" ht="15" customHeight="1" x14ac:dyDescent="0.2"/>
    <row r="624" spans="1:5" ht="15" customHeight="1" x14ac:dyDescent="0.2"/>
    <row r="625" spans="1:5" ht="15" customHeight="1" x14ac:dyDescent="0.2"/>
    <row r="626" spans="1:5" ht="15" customHeight="1" x14ac:dyDescent="0.25">
      <c r="A626" s="21" t="s">
        <v>13</v>
      </c>
      <c r="B626" s="22"/>
      <c r="C626" s="22"/>
      <c r="D626" s="22"/>
      <c r="E626" s="22"/>
    </row>
    <row r="627" spans="1:5" ht="15" customHeight="1" x14ac:dyDescent="0.2">
      <c r="A627" s="100" t="s">
        <v>93</v>
      </c>
      <c r="B627" s="4"/>
      <c r="C627" s="4"/>
      <c r="D627" s="4"/>
      <c r="E627" s="6" t="s">
        <v>94</v>
      </c>
    </row>
    <row r="628" spans="1:5" ht="15" customHeight="1" x14ac:dyDescent="0.2">
      <c r="A628" s="96"/>
      <c r="B628" s="97"/>
      <c r="C628" s="22"/>
      <c r="D628" s="22"/>
      <c r="E628" s="34"/>
    </row>
    <row r="629" spans="1:5" ht="15" customHeight="1" x14ac:dyDescent="0.2">
      <c r="A629" s="50"/>
      <c r="B629" s="50"/>
      <c r="C629" s="11" t="s">
        <v>8</v>
      </c>
      <c r="D629" s="35" t="s">
        <v>26</v>
      </c>
      <c r="E629" s="9" t="s">
        <v>10</v>
      </c>
    </row>
    <row r="630" spans="1:5" ht="15" customHeight="1" x14ac:dyDescent="0.2">
      <c r="A630" s="74"/>
      <c r="B630" s="57"/>
      <c r="C630" s="45">
        <v>3419</v>
      </c>
      <c r="D630" s="46" t="s">
        <v>36</v>
      </c>
      <c r="E630" s="15">
        <v>10000000</v>
      </c>
    </row>
    <row r="631" spans="1:5" ht="15" customHeight="1" x14ac:dyDescent="0.2">
      <c r="C631" s="39" t="s">
        <v>12</v>
      </c>
      <c r="D631" s="40"/>
      <c r="E631" s="41">
        <f>SUM(E630:E630)</f>
        <v>10000000</v>
      </c>
    </row>
    <row r="632" spans="1:5" ht="15" customHeight="1" x14ac:dyDescent="0.2"/>
    <row r="633" spans="1:5" ht="15" customHeight="1" x14ac:dyDescent="0.2"/>
    <row r="634" spans="1:5" ht="15" customHeight="1" x14ac:dyDescent="0.25">
      <c r="A634" s="1" t="s">
        <v>101</v>
      </c>
    </row>
    <row r="635" spans="1:5" ht="15" customHeight="1" x14ac:dyDescent="0.2">
      <c r="A635" s="117" t="s">
        <v>102</v>
      </c>
      <c r="B635" s="117"/>
      <c r="C635" s="117"/>
      <c r="D635" s="117"/>
      <c r="E635" s="117"/>
    </row>
    <row r="636" spans="1:5" ht="15" customHeight="1" x14ac:dyDescent="0.2">
      <c r="A636" s="117"/>
      <c r="B636" s="117"/>
      <c r="C636" s="117"/>
      <c r="D636" s="117"/>
      <c r="E636" s="117"/>
    </row>
    <row r="637" spans="1:5" ht="15" customHeight="1" x14ac:dyDescent="0.2">
      <c r="A637" s="115" t="s">
        <v>103</v>
      </c>
      <c r="B637" s="115"/>
      <c r="C637" s="115"/>
      <c r="D637" s="115"/>
      <c r="E637" s="115"/>
    </row>
    <row r="638" spans="1:5" ht="15" customHeight="1" x14ac:dyDescent="0.2">
      <c r="A638" s="115"/>
      <c r="B638" s="115"/>
      <c r="C638" s="115"/>
      <c r="D638" s="115"/>
      <c r="E638" s="115"/>
    </row>
    <row r="639" spans="1:5" ht="15" customHeight="1" x14ac:dyDescent="0.2">
      <c r="A639" s="115"/>
      <c r="B639" s="115"/>
      <c r="C639" s="115"/>
      <c r="D639" s="115"/>
      <c r="E639" s="115"/>
    </row>
    <row r="640" spans="1:5" ht="15" customHeight="1" x14ac:dyDescent="0.2">
      <c r="A640" s="115"/>
      <c r="B640" s="115"/>
      <c r="C640" s="115"/>
      <c r="D640" s="115"/>
      <c r="E640" s="115"/>
    </row>
    <row r="641" spans="1:5" ht="15" customHeight="1" x14ac:dyDescent="0.2">
      <c r="A641" s="115"/>
      <c r="B641" s="115"/>
      <c r="C641" s="115"/>
      <c r="D641" s="115"/>
      <c r="E641" s="115"/>
    </row>
    <row r="642" spans="1:5" ht="15" customHeight="1" x14ac:dyDescent="0.2">
      <c r="A642" s="115"/>
      <c r="B642" s="115"/>
      <c r="C642" s="115"/>
      <c r="D642" s="115"/>
      <c r="E642" s="115"/>
    </row>
    <row r="643" spans="1:5" ht="15" customHeight="1" x14ac:dyDescent="0.25">
      <c r="A643" s="101"/>
    </row>
    <row r="644" spans="1:5" ht="15" customHeight="1" x14ac:dyDescent="0.25">
      <c r="A644" s="21" t="s">
        <v>13</v>
      </c>
      <c r="B644" s="22"/>
      <c r="C644" s="22"/>
      <c r="D644" s="22"/>
      <c r="E644" s="22"/>
    </row>
    <row r="645" spans="1:5" ht="15" customHeight="1" x14ac:dyDescent="0.2">
      <c r="A645" s="33" t="s">
        <v>21</v>
      </c>
      <c r="B645" s="22"/>
      <c r="C645" s="22"/>
      <c r="D645" s="22"/>
      <c r="E645" s="26" t="s">
        <v>22</v>
      </c>
    </row>
    <row r="646" spans="1:5" ht="15" customHeight="1" x14ac:dyDescent="0.25">
      <c r="A646" s="21"/>
      <c r="B646" s="23"/>
      <c r="C646" s="22"/>
      <c r="D646" s="22"/>
      <c r="E646" s="34"/>
    </row>
    <row r="647" spans="1:5" ht="15" customHeight="1" x14ac:dyDescent="0.2">
      <c r="A647" s="50"/>
      <c r="B647" s="50"/>
      <c r="C647" s="11" t="s">
        <v>8</v>
      </c>
      <c r="D647" s="51" t="s">
        <v>26</v>
      </c>
      <c r="E647" s="36" t="s">
        <v>10</v>
      </c>
    </row>
    <row r="648" spans="1:5" ht="15" customHeight="1" x14ac:dyDescent="0.2">
      <c r="A648" s="52"/>
      <c r="B648" s="53"/>
      <c r="C648" s="66">
        <v>6409</v>
      </c>
      <c r="D648" s="46" t="s">
        <v>30</v>
      </c>
      <c r="E648" s="55">
        <v>-200020</v>
      </c>
    </row>
    <row r="649" spans="1:5" ht="15" customHeight="1" x14ac:dyDescent="0.2">
      <c r="A649" s="56"/>
      <c r="B649" s="57"/>
      <c r="C649" s="39" t="s">
        <v>12</v>
      </c>
      <c r="D649" s="40"/>
      <c r="E649" s="41">
        <f>SUM(E648:E648)</f>
        <v>-200020</v>
      </c>
    </row>
    <row r="650" spans="1:5" ht="15" customHeight="1" x14ac:dyDescent="0.2"/>
    <row r="651" spans="1:5" ht="15" customHeight="1" x14ac:dyDescent="0.25">
      <c r="A651" s="3" t="s">
        <v>13</v>
      </c>
      <c r="B651" s="4"/>
      <c r="C651" s="4"/>
      <c r="D651" s="23"/>
      <c r="E651" s="23"/>
    </row>
    <row r="652" spans="1:5" ht="15" customHeight="1" x14ac:dyDescent="0.2">
      <c r="A652" s="5" t="s">
        <v>40</v>
      </c>
      <c r="B652" s="4"/>
      <c r="C652" s="4"/>
      <c r="D652" s="4"/>
      <c r="E652" s="6" t="s">
        <v>104</v>
      </c>
    </row>
    <row r="653" spans="1:5" ht="15" customHeight="1" x14ac:dyDescent="0.2"/>
    <row r="654" spans="1:5" ht="15" customHeight="1" x14ac:dyDescent="0.2">
      <c r="C654" s="11" t="s">
        <v>8</v>
      </c>
      <c r="D654" s="35" t="s">
        <v>26</v>
      </c>
      <c r="E654" s="9" t="s">
        <v>10</v>
      </c>
    </row>
    <row r="655" spans="1:5" ht="15" customHeight="1" x14ac:dyDescent="0.2">
      <c r="C655" s="66">
        <v>6172</v>
      </c>
      <c r="D655" s="46" t="s">
        <v>36</v>
      </c>
      <c r="E655" s="72">
        <v>200020</v>
      </c>
    </row>
    <row r="656" spans="1:5" ht="15" customHeight="1" x14ac:dyDescent="0.2">
      <c r="C656" s="39" t="s">
        <v>12</v>
      </c>
      <c r="D656" s="40"/>
      <c r="E656" s="41">
        <f>SUM(E655:E655)</f>
        <v>200020</v>
      </c>
    </row>
    <row r="657" spans="1:5" ht="15" customHeight="1" x14ac:dyDescent="0.2"/>
    <row r="658" spans="1:5" ht="15" customHeight="1" x14ac:dyDescent="0.2"/>
    <row r="659" spans="1:5" ht="15" customHeight="1" x14ac:dyDescent="0.25">
      <c r="A659" s="1" t="s">
        <v>105</v>
      </c>
    </row>
    <row r="660" spans="1:5" ht="15" customHeight="1" x14ac:dyDescent="0.2">
      <c r="A660" s="117" t="s">
        <v>106</v>
      </c>
      <c r="B660" s="117"/>
      <c r="C660" s="117"/>
      <c r="D660" s="117"/>
      <c r="E660" s="117"/>
    </row>
    <row r="661" spans="1:5" ht="15" customHeight="1" x14ac:dyDescent="0.2">
      <c r="A661" s="117"/>
      <c r="B661" s="117"/>
      <c r="C661" s="117"/>
      <c r="D661" s="117"/>
      <c r="E661" s="117"/>
    </row>
    <row r="662" spans="1:5" ht="15" customHeight="1" x14ac:dyDescent="0.2">
      <c r="A662" s="115" t="s">
        <v>107</v>
      </c>
      <c r="B662" s="115"/>
      <c r="C662" s="115"/>
      <c r="D662" s="115"/>
      <c r="E662" s="115"/>
    </row>
    <row r="663" spans="1:5" ht="15" customHeight="1" x14ac:dyDescent="0.2">
      <c r="A663" s="115"/>
      <c r="B663" s="115"/>
      <c r="C663" s="115"/>
      <c r="D663" s="115"/>
      <c r="E663" s="115"/>
    </row>
    <row r="664" spans="1:5" ht="15" customHeight="1" x14ac:dyDescent="0.2">
      <c r="A664" s="115"/>
      <c r="B664" s="115"/>
      <c r="C664" s="115"/>
      <c r="D664" s="115"/>
      <c r="E664" s="115"/>
    </row>
    <row r="665" spans="1:5" ht="15" customHeight="1" x14ac:dyDescent="0.2">
      <c r="A665" s="115"/>
      <c r="B665" s="115"/>
      <c r="C665" s="115"/>
      <c r="D665" s="115"/>
      <c r="E665" s="115"/>
    </row>
    <row r="666" spans="1:5" ht="15" customHeight="1" x14ac:dyDescent="0.2">
      <c r="A666" s="115"/>
      <c r="B666" s="115"/>
      <c r="C666" s="115"/>
      <c r="D666" s="115"/>
      <c r="E666" s="115"/>
    </row>
    <row r="667" spans="1:5" ht="15" customHeight="1" x14ac:dyDescent="0.2">
      <c r="A667" s="115"/>
      <c r="B667" s="115"/>
      <c r="C667" s="115"/>
      <c r="D667" s="115"/>
      <c r="E667" s="115"/>
    </row>
    <row r="668" spans="1:5" ht="15" customHeight="1" x14ac:dyDescent="0.2">
      <c r="A668" s="115"/>
      <c r="B668" s="115"/>
      <c r="C668" s="115"/>
      <c r="D668" s="115"/>
      <c r="E668" s="115"/>
    </row>
    <row r="669" spans="1:5" ht="15" customHeight="1" x14ac:dyDescent="0.2">
      <c r="A669" s="115"/>
      <c r="B669" s="115"/>
      <c r="C669" s="115"/>
      <c r="D669" s="115"/>
      <c r="E669" s="115"/>
    </row>
    <row r="670" spans="1:5" ht="15" customHeight="1" x14ac:dyDescent="0.2">
      <c r="A670" s="115"/>
      <c r="B670" s="115"/>
      <c r="C670" s="115"/>
      <c r="D670" s="115"/>
      <c r="E670" s="115"/>
    </row>
    <row r="671" spans="1:5" ht="15" customHeight="1" x14ac:dyDescent="0.2">
      <c r="A671" s="32"/>
      <c r="B671" s="32"/>
      <c r="C671" s="32"/>
      <c r="D671" s="32"/>
      <c r="E671" s="32"/>
    </row>
    <row r="672" spans="1:5" ht="15" customHeight="1" x14ac:dyDescent="0.2">
      <c r="A672" s="32"/>
      <c r="B672" s="32"/>
      <c r="C672" s="32"/>
      <c r="D672" s="32"/>
      <c r="E672" s="32"/>
    </row>
    <row r="673" spans="1:5" ht="15" customHeight="1" x14ac:dyDescent="0.2">
      <c r="A673" s="32"/>
      <c r="B673" s="32"/>
      <c r="C673" s="32"/>
      <c r="D673" s="32"/>
      <c r="E673" s="32"/>
    </row>
    <row r="674" spans="1:5" ht="15" customHeight="1" x14ac:dyDescent="0.2">
      <c r="A674" s="32"/>
      <c r="B674" s="32"/>
      <c r="C674" s="32"/>
      <c r="D674" s="32"/>
      <c r="E674" s="32"/>
    </row>
    <row r="675" spans="1:5" ht="15" customHeight="1" x14ac:dyDescent="0.2">
      <c r="A675" s="32"/>
      <c r="B675" s="32"/>
      <c r="C675" s="32"/>
      <c r="D675" s="32"/>
      <c r="E675" s="32"/>
    </row>
    <row r="676" spans="1:5" ht="15" customHeight="1" x14ac:dyDescent="0.2">
      <c r="A676" s="32"/>
      <c r="B676" s="32"/>
      <c r="C676" s="32"/>
      <c r="D676" s="32"/>
      <c r="E676" s="32"/>
    </row>
    <row r="677" spans="1:5" ht="15" customHeight="1" x14ac:dyDescent="0.2">
      <c r="A677" s="32"/>
      <c r="B677" s="32"/>
      <c r="C677" s="32"/>
      <c r="D677" s="32"/>
      <c r="E677" s="32"/>
    </row>
    <row r="678" spans="1:5" ht="15" customHeight="1" x14ac:dyDescent="0.25">
      <c r="A678" s="21" t="s">
        <v>13</v>
      </c>
      <c r="B678" s="22"/>
      <c r="C678" s="22"/>
      <c r="D678" s="22"/>
      <c r="E678" s="23"/>
    </row>
    <row r="679" spans="1:5" ht="15" customHeight="1" x14ac:dyDescent="0.2">
      <c r="A679" s="33" t="s">
        <v>51</v>
      </c>
      <c r="B679" s="77"/>
      <c r="C679" s="77"/>
      <c r="D679" s="77"/>
      <c r="E679" s="23" t="s">
        <v>52</v>
      </c>
    </row>
    <row r="680" spans="1:5" ht="15" customHeight="1" x14ac:dyDescent="0.2"/>
    <row r="681" spans="1:5" ht="15" customHeight="1" x14ac:dyDescent="0.2">
      <c r="B681" s="9" t="s">
        <v>7</v>
      </c>
      <c r="C681" s="11" t="s">
        <v>8</v>
      </c>
      <c r="D681" s="78" t="s">
        <v>9</v>
      </c>
      <c r="E681" s="36" t="s">
        <v>10</v>
      </c>
    </row>
    <row r="682" spans="1:5" ht="15" customHeight="1" x14ac:dyDescent="0.2">
      <c r="B682" s="12">
        <v>10</v>
      </c>
      <c r="C682" s="45"/>
      <c r="D682" s="31" t="s">
        <v>54</v>
      </c>
      <c r="E682" s="15">
        <v>-180000</v>
      </c>
    </row>
    <row r="683" spans="1:5" ht="15" customHeight="1" x14ac:dyDescent="0.2">
      <c r="B683" s="79"/>
      <c r="C683" s="39" t="s">
        <v>12</v>
      </c>
      <c r="D683" s="80"/>
      <c r="E683" s="81">
        <f>SUM(E682:E682)</f>
        <v>-180000</v>
      </c>
    </row>
    <row r="684" spans="1:5" ht="15" customHeight="1" x14ac:dyDescent="0.2"/>
    <row r="685" spans="1:5" ht="15" customHeight="1" x14ac:dyDescent="0.25">
      <c r="A685" s="21" t="s">
        <v>13</v>
      </c>
      <c r="B685" s="22"/>
      <c r="C685" s="22"/>
      <c r="D685" s="22"/>
      <c r="E685" s="22"/>
    </row>
    <row r="686" spans="1:5" ht="15" customHeight="1" x14ac:dyDescent="0.2">
      <c r="A686" s="33" t="s">
        <v>21</v>
      </c>
      <c r="B686" s="22"/>
      <c r="C686" s="22"/>
      <c r="D686" s="22"/>
      <c r="E686" s="26" t="s">
        <v>22</v>
      </c>
    </row>
    <row r="687" spans="1:5" ht="15" customHeight="1" x14ac:dyDescent="0.25">
      <c r="A687" s="21"/>
      <c r="B687" s="23"/>
      <c r="C687" s="22"/>
      <c r="D687" s="22"/>
      <c r="E687" s="34"/>
    </row>
    <row r="688" spans="1:5" ht="15" customHeight="1" x14ac:dyDescent="0.2">
      <c r="A688" s="50"/>
      <c r="B688" s="50"/>
      <c r="C688" s="11" t="s">
        <v>8</v>
      </c>
      <c r="D688" s="51" t="s">
        <v>26</v>
      </c>
      <c r="E688" s="36" t="s">
        <v>10</v>
      </c>
    </row>
    <row r="689" spans="1:5" ht="15" customHeight="1" x14ac:dyDescent="0.2">
      <c r="A689" s="74"/>
      <c r="B689" s="53"/>
      <c r="C689" s="54">
        <v>6409</v>
      </c>
      <c r="D689" s="46" t="s">
        <v>30</v>
      </c>
      <c r="E689" s="55">
        <v>180000</v>
      </c>
    </row>
    <row r="690" spans="1:5" ht="15" customHeight="1" x14ac:dyDescent="0.2">
      <c r="A690" s="56"/>
      <c r="B690" s="57"/>
      <c r="C690" s="39" t="s">
        <v>12</v>
      </c>
      <c r="D690" s="40"/>
      <c r="E690" s="41">
        <f>E689</f>
        <v>180000</v>
      </c>
    </row>
    <row r="691" spans="1:5" ht="15" customHeight="1" x14ac:dyDescent="0.2"/>
    <row r="692" spans="1:5" ht="15" customHeight="1" x14ac:dyDescent="0.2"/>
    <row r="693" spans="1:5" ht="15" customHeight="1" x14ac:dyDescent="0.2"/>
    <row r="694" spans="1:5" ht="15" customHeight="1" x14ac:dyDescent="0.25">
      <c r="A694" s="1" t="s">
        <v>108</v>
      </c>
    </row>
    <row r="695" spans="1:5" ht="15" customHeight="1" x14ac:dyDescent="0.2">
      <c r="A695" s="117" t="s">
        <v>109</v>
      </c>
      <c r="B695" s="117"/>
      <c r="C695" s="117"/>
      <c r="D695" s="117"/>
      <c r="E695" s="117"/>
    </row>
    <row r="696" spans="1:5" ht="15" customHeight="1" x14ac:dyDescent="0.2">
      <c r="A696" s="117"/>
      <c r="B696" s="117"/>
      <c r="C696" s="117"/>
      <c r="D696" s="117"/>
      <c r="E696" s="117"/>
    </row>
    <row r="697" spans="1:5" ht="15" customHeight="1" x14ac:dyDescent="0.2">
      <c r="A697" s="115" t="s">
        <v>110</v>
      </c>
      <c r="B697" s="115"/>
      <c r="C697" s="115"/>
      <c r="D697" s="115"/>
      <c r="E697" s="115"/>
    </row>
    <row r="698" spans="1:5" ht="15" customHeight="1" x14ac:dyDescent="0.2">
      <c r="A698" s="115"/>
      <c r="B698" s="115"/>
      <c r="C698" s="115"/>
      <c r="D698" s="115"/>
      <c r="E698" s="115"/>
    </row>
    <row r="699" spans="1:5" ht="15" customHeight="1" x14ac:dyDescent="0.2">
      <c r="A699" s="115"/>
      <c r="B699" s="115"/>
      <c r="C699" s="115"/>
      <c r="D699" s="115"/>
      <c r="E699" s="115"/>
    </row>
    <row r="700" spans="1:5" ht="15" customHeight="1" x14ac:dyDescent="0.2">
      <c r="A700" s="115"/>
      <c r="B700" s="115"/>
      <c r="C700" s="115"/>
      <c r="D700" s="115"/>
      <c r="E700" s="115"/>
    </row>
    <row r="701" spans="1:5" ht="15" customHeight="1" x14ac:dyDescent="0.2">
      <c r="A701" s="115"/>
      <c r="B701" s="115"/>
      <c r="C701" s="115"/>
      <c r="D701" s="115"/>
      <c r="E701" s="115"/>
    </row>
    <row r="702" spans="1:5" ht="15" customHeight="1" x14ac:dyDescent="0.2">
      <c r="A702" s="115"/>
      <c r="B702" s="115"/>
      <c r="C702" s="115"/>
      <c r="D702" s="115"/>
      <c r="E702" s="115"/>
    </row>
    <row r="703" spans="1:5" ht="15" customHeight="1" x14ac:dyDescent="0.2">
      <c r="A703" s="115"/>
      <c r="B703" s="115"/>
      <c r="C703" s="115"/>
      <c r="D703" s="115"/>
      <c r="E703" s="115"/>
    </row>
    <row r="704" spans="1:5" ht="15" customHeight="1" x14ac:dyDescent="0.2">
      <c r="A704" s="115"/>
      <c r="B704" s="115"/>
      <c r="C704" s="115"/>
      <c r="D704" s="115"/>
      <c r="E704" s="115"/>
    </row>
    <row r="705" spans="1:5" ht="15" customHeight="1" x14ac:dyDescent="0.2">
      <c r="A705" s="23"/>
      <c r="B705" s="89"/>
      <c r="C705" s="23"/>
      <c r="D705" s="23"/>
      <c r="E705" s="23"/>
    </row>
    <row r="706" spans="1:5" ht="15" customHeight="1" x14ac:dyDescent="0.25">
      <c r="A706" s="3" t="s">
        <v>13</v>
      </c>
      <c r="B706" s="4"/>
      <c r="C706" s="4"/>
      <c r="D706" s="23"/>
      <c r="E706" s="23"/>
    </row>
    <row r="707" spans="1:5" ht="15" customHeight="1" x14ac:dyDescent="0.2">
      <c r="A707" s="5" t="s">
        <v>40</v>
      </c>
      <c r="B707" s="4"/>
      <c r="C707" s="4"/>
      <c r="D707" s="4"/>
      <c r="E707" s="6" t="s">
        <v>104</v>
      </c>
    </row>
    <row r="708" spans="1:5" ht="15" customHeight="1" x14ac:dyDescent="0.2">
      <c r="A708" s="7"/>
      <c r="B708" s="42"/>
      <c r="C708" s="4"/>
      <c r="D708" s="7"/>
      <c r="E708" s="43"/>
    </row>
    <row r="709" spans="1:5" ht="15" customHeight="1" x14ac:dyDescent="0.2">
      <c r="B709" s="9" t="s">
        <v>7</v>
      </c>
      <c r="C709" s="11" t="s">
        <v>8</v>
      </c>
      <c r="D709" s="35" t="s">
        <v>26</v>
      </c>
      <c r="E709" s="9" t="s">
        <v>10</v>
      </c>
    </row>
    <row r="710" spans="1:5" ht="15" customHeight="1" x14ac:dyDescent="0.2">
      <c r="B710" s="12">
        <v>13</v>
      </c>
      <c r="C710" s="45"/>
      <c r="D710" s="46" t="s">
        <v>43</v>
      </c>
      <c r="E710" s="15">
        <v>-50000</v>
      </c>
    </row>
    <row r="711" spans="1:5" ht="15" customHeight="1" x14ac:dyDescent="0.2">
      <c r="B711" s="102"/>
      <c r="C711" s="39" t="s">
        <v>12</v>
      </c>
      <c r="D711" s="40"/>
      <c r="E711" s="41">
        <f>SUM(E710:E710)</f>
        <v>-50000</v>
      </c>
    </row>
    <row r="712" spans="1:5" ht="15" customHeight="1" x14ac:dyDescent="0.2"/>
    <row r="713" spans="1:5" ht="15" customHeight="1" x14ac:dyDescent="0.2"/>
    <row r="714" spans="1:5" ht="15" customHeight="1" x14ac:dyDescent="0.25">
      <c r="A714" s="21" t="s">
        <v>13</v>
      </c>
      <c r="B714" s="22"/>
      <c r="C714" s="22"/>
      <c r="D714" s="22"/>
      <c r="E714" s="22"/>
    </row>
    <row r="715" spans="1:5" ht="15" customHeight="1" x14ac:dyDescent="0.2">
      <c r="A715" s="33" t="s">
        <v>51</v>
      </c>
      <c r="B715" s="77"/>
      <c r="C715" s="77"/>
      <c r="D715" s="77"/>
      <c r="E715" s="23" t="s">
        <v>52</v>
      </c>
    </row>
    <row r="716" spans="1:5" ht="15" customHeight="1" x14ac:dyDescent="0.25">
      <c r="A716" s="21"/>
      <c r="B716" s="23"/>
      <c r="C716" s="22"/>
      <c r="D716" s="22"/>
      <c r="E716" s="34"/>
    </row>
    <row r="717" spans="1:5" ht="15" customHeight="1" x14ac:dyDescent="0.2">
      <c r="A717" s="50"/>
      <c r="B717" s="9" t="s">
        <v>7</v>
      </c>
      <c r="C717" s="11" t="s">
        <v>8</v>
      </c>
      <c r="D717" s="78" t="s">
        <v>9</v>
      </c>
      <c r="E717" s="36" t="s">
        <v>10</v>
      </c>
    </row>
    <row r="718" spans="1:5" ht="15" customHeight="1" x14ac:dyDescent="0.2">
      <c r="A718" s="52"/>
      <c r="B718" s="37">
        <v>303</v>
      </c>
      <c r="C718" s="45"/>
      <c r="D718" s="31" t="s">
        <v>54</v>
      </c>
      <c r="E718" s="72">
        <v>50000</v>
      </c>
    </row>
    <row r="719" spans="1:5" ht="15" customHeight="1" x14ac:dyDescent="0.2">
      <c r="A719" s="56"/>
      <c r="B719" s="79"/>
      <c r="C719" s="39" t="s">
        <v>12</v>
      </c>
      <c r="D719" s="80"/>
      <c r="E719" s="81">
        <f>SUM(E718:E718)</f>
        <v>50000</v>
      </c>
    </row>
    <row r="720" spans="1:5" ht="15" customHeight="1" x14ac:dyDescent="0.2"/>
    <row r="721" spans="1:5" ht="15" customHeight="1" x14ac:dyDescent="0.2"/>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1" t="s">
        <v>111</v>
      </c>
    </row>
    <row r="731" spans="1:5" ht="15" customHeight="1" x14ac:dyDescent="0.2">
      <c r="A731" s="117" t="s">
        <v>109</v>
      </c>
      <c r="B731" s="117"/>
      <c r="C731" s="117"/>
      <c r="D731" s="117"/>
      <c r="E731" s="117"/>
    </row>
    <row r="732" spans="1:5" ht="15" customHeight="1" x14ac:dyDescent="0.2">
      <c r="A732" s="117"/>
      <c r="B732" s="117"/>
      <c r="C732" s="117"/>
      <c r="D732" s="117"/>
      <c r="E732" s="117"/>
    </row>
    <row r="733" spans="1:5" ht="15" customHeight="1" x14ac:dyDescent="0.2">
      <c r="A733" s="115" t="s">
        <v>112</v>
      </c>
      <c r="B733" s="115"/>
      <c r="C733" s="115"/>
      <c r="D733" s="115"/>
      <c r="E733" s="115"/>
    </row>
    <row r="734" spans="1:5" ht="15" customHeight="1" x14ac:dyDescent="0.2">
      <c r="A734" s="115"/>
      <c r="B734" s="115"/>
      <c r="C734" s="115"/>
      <c r="D734" s="115"/>
      <c r="E734" s="115"/>
    </row>
    <row r="735" spans="1:5" ht="15" customHeight="1" x14ac:dyDescent="0.2">
      <c r="A735" s="115"/>
      <c r="B735" s="115"/>
      <c r="C735" s="115"/>
      <c r="D735" s="115"/>
      <c r="E735" s="115"/>
    </row>
    <row r="736" spans="1:5" ht="15" customHeight="1" x14ac:dyDescent="0.2">
      <c r="A736" s="115"/>
      <c r="B736" s="115"/>
      <c r="C736" s="115"/>
      <c r="D736" s="115"/>
      <c r="E736" s="115"/>
    </row>
    <row r="737" spans="1:5" ht="15" customHeight="1" x14ac:dyDescent="0.2">
      <c r="A737" s="115"/>
      <c r="B737" s="115"/>
      <c r="C737" s="115"/>
      <c r="D737" s="115"/>
      <c r="E737" s="115"/>
    </row>
    <row r="738" spans="1:5" ht="15" customHeight="1" x14ac:dyDescent="0.2">
      <c r="A738" s="115"/>
      <c r="B738" s="115"/>
      <c r="C738" s="115"/>
      <c r="D738" s="115"/>
      <c r="E738" s="115"/>
    </row>
    <row r="739" spans="1:5" ht="15" customHeight="1" x14ac:dyDescent="0.2">
      <c r="A739" s="115"/>
      <c r="B739" s="115"/>
      <c r="C739" s="115"/>
      <c r="D739" s="115"/>
      <c r="E739" s="115"/>
    </row>
    <row r="740" spans="1:5" ht="15" customHeight="1" x14ac:dyDescent="0.2">
      <c r="A740" s="115"/>
      <c r="B740" s="115"/>
      <c r="C740" s="115"/>
      <c r="D740" s="115"/>
      <c r="E740" s="115"/>
    </row>
    <row r="741" spans="1:5" ht="15" customHeight="1" x14ac:dyDescent="0.2">
      <c r="A741" s="23"/>
      <c r="B741" s="89"/>
      <c r="C741" s="23"/>
      <c r="D741" s="23"/>
      <c r="E741" s="23"/>
    </row>
    <row r="742" spans="1:5" ht="15" customHeight="1" x14ac:dyDescent="0.25">
      <c r="A742" s="3" t="s">
        <v>13</v>
      </c>
      <c r="B742" s="4"/>
      <c r="C742" s="4"/>
      <c r="D742" s="23"/>
      <c r="E742" s="23"/>
    </row>
    <row r="743" spans="1:5" ht="15" customHeight="1" x14ac:dyDescent="0.2">
      <c r="A743" s="5" t="s">
        <v>40</v>
      </c>
      <c r="B743" s="22"/>
      <c r="C743" s="22"/>
      <c r="D743" s="22"/>
      <c r="E743" s="26" t="s">
        <v>113</v>
      </c>
    </row>
    <row r="744" spans="1:5" ht="15" customHeight="1" x14ac:dyDescent="0.2">
      <c r="A744" s="7"/>
      <c r="B744" s="42"/>
      <c r="C744" s="4"/>
      <c r="D744" s="7"/>
      <c r="E744" s="43"/>
    </row>
    <row r="745" spans="1:5" ht="15" customHeight="1" x14ac:dyDescent="0.2">
      <c r="B745" s="50"/>
      <c r="C745" s="9" t="s">
        <v>8</v>
      </c>
      <c r="D745" s="51" t="s">
        <v>26</v>
      </c>
      <c r="E745" s="9" t="s">
        <v>10</v>
      </c>
    </row>
    <row r="746" spans="1:5" ht="15" customHeight="1" x14ac:dyDescent="0.2">
      <c r="B746" s="68"/>
      <c r="C746" s="45">
        <v>3522</v>
      </c>
      <c r="D746" s="46" t="s">
        <v>43</v>
      </c>
      <c r="E746" s="15">
        <v>-131587.5</v>
      </c>
    </row>
    <row r="747" spans="1:5" ht="15" customHeight="1" x14ac:dyDescent="0.2">
      <c r="B747" s="69"/>
      <c r="C747" s="17" t="s">
        <v>12</v>
      </c>
      <c r="D747" s="47"/>
      <c r="E747" s="48">
        <f>SUM(E746:E746)</f>
        <v>-131587.5</v>
      </c>
    </row>
    <row r="748" spans="1:5" ht="15" customHeight="1" x14ac:dyDescent="0.2"/>
    <row r="749" spans="1:5" ht="15" customHeight="1" x14ac:dyDescent="0.25">
      <c r="A749" s="21" t="s">
        <v>13</v>
      </c>
      <c r="B749" s="22"/>
      <c r="C749" s="22"/>
      <c r="D749" s="22"/>
      <c r="E749" s="22"/>
    </row>
    <row r="750" spans="1:5" ht="15" customHeight="1" x14ac:dyDescent="0.2">
      <c r="A750" s="33" t="s">
        <v>51</v>
      </c>
      <c r="B750" s="77"/>
      <c r="C750" s="77"/>
      <c r="D750" s="77"/>
      <c r="E750" s="23" t="s">
        <v>52</v>
      </c>
    </row>
    <row r="751" spans="1:5" ht="15" customHeight="1" x14ac:dyDescent="0.25">
      <c r="A751" s="21"/>
      <c r="B751" s="23"/>
      <c r="C751" s="22"/>
      <c r="D751" s="22"/>
      <c r="E751" s="34"/>
    </row>
    <row r="752" spans="1:5" ht="15" customHeight="1" x14ac:dyDescent="0.2">
      <c r="A752" s="50"/>
      <c r="B752" s="9" t="s">
        <v>7</v>
      </c>
      <c r="C752" s="11" t="s">
        <v>8</v>
      </c>
      <c r="D752" s="78" t="s">
        <v>9</v>
      </c>
      <c r="E752" s="36" t="s">
        <v>10</v>
      </c>
    </row>
    <row r="753" spans="1:5" ht="15" customHeight="1" x14ac:dyDescent="0.2">
      <c r="A753" s="52"/>
      <c r="B753" s="37">
        <v>303</v>
      </c>
      <c r="C753" s="45"/>
      <c r="D753" s="31" t="s">
        <v>114</v>
      </c>
      <c r="E753" s="72">
        <v>131587.5</v>
      </c>
    </row>
    <row r="754" spans="1:5" ht="15" customHeight="1" x14ac:dyDescent="0.2">
      <c r="A754" s="56"/>
      <c r="B754" s="79"/>
      <c r="C754" s="39" t="s">
        <v>12</v>
      </c>
      <c r="D754" s="80"/>
      <c r="E754" s="81">
        <f>SUM(E753:E753)</f>
        <v>131587.5</v>
      </c>
    </row>
    <row r="755" spans="1:5" ht="15" customHeight="1" x14ac:dyDescent="0.2"/>
    <row r="756" spans="1:5" ht="15" customHeight="1" x14ac:dyDescent="0.2"/>
    <row r="757" spans="1:5" ht="15" customHeight="1" x14ac:dyDescent="0.25">
      <c r="A757" s="1" t="s">
        <v>115</v>
      </c>
    </row>
    <row r="758" spans="1:5" ht="15" customHeight="1" x14ac:dyDescent="0.2">
      <c r="A758" s="117" t="s">
        <v>116</v>
      </c>
      <c r="B758" s="117"/>
      <c r="C758" s="117"/>
      <c r="D758" s="117"/>
      <c r="E758" s="117"/>
    </row>
    <row r="759" spans="1:5" ht="15" customHeight="1" x14ac:dyDescent="0.2">
      <c r="A759" s="117"/>
      <c r="B759" s="117"/>
      <c r="C759" s="117"/>
      <c r="D759" s="117"/>
      <c r="E759" s="117"/>
    </row>
    <row r="760" spans="1:5" ht="15" customHeight="1" x14ac:dyDescent="0.2">
      <c r="A760" s="115" t="s">
        <v>173</v>
      </c>
      <c r="B760" s="115"/>
      <c r="C760" s="115"/>
      <c r="D760" s="115"/>
      <c r="E760" s="115"/>
    </row>
    <row r="761" spans="1:5" ht="15" customHeight="1" x14ac:dyDescent="0.2">
      <c r="A761" s="115"/>
      <c r="B761" s="115"/>
      <c r="C761" s="115"/>
      <c r="D761" s="115"/>
      <c r="E761" s="115"/>
    </row>
    <row r="762" spans="1:5" ht="15" customHeight="1" x14ac:dyDescent="0.2">
      <c r="A762" s="115"/>
      <c r="B762" s="115"/>
      <c r="C762" s="115"/>
      <c r="D762" s="115"/>
      <c r="E762" s="115"/>
    </row>
    <row r="763" spans="1:5" ht="15" customHeight="1" x14ac:dyDescent="0.2">
      <c r="A763" s="115"/>
      <c r="B763" s="115"/>
      <c r="C763" s="115"/>
      <c r="D763" s="115"/>
      <c r="E763" s="115"/>
    </row>
    <row r="764" spans="1:5" ht="15" customHeight="1" x14ac:dyDescent="0.2">
      <c r="A764" s="115"/>
      <c r="B764" s="115"/>
      <c r="C764" s="115"/>
      <c r="D764" s="115"/>
      <c r="E764" s="115"/>
    </row>
    <row r="765" spans="1:5" ht="15" customHeight="1" x14ac:dyDescent="0.2">
      <c r="A765" s="115"/>
      <c r="B765" s="115"/>
      <c r="C765" s="115"/>
      <c r="D765" s="115"/>
      <c r="E765" s="115"/>
    </row>
    <row r="766" spans="1:5" ht="15" customHeight="1" x14ac:dyDescent="0.2">
      <c r="A766" s="32"/>
      <c r="B766" s="32"/>
      <c r="C766" s="32"/>
      <c r="D766" s="32"/>
      <c r="E766" s="32"/>
    </row>
    <row r="767" spans="1:5" ht="15" customHeight="1" x14ac:dyDescent="0.25">
      <c r="A767" s="21" t="s">
        <v>13</v>
      </c>
      <c r="B767" s="22"/>
      <c r="C767" s="22"/>
      <c r="D767" s="22"/>
      <c r="E767" s="23"/>
    </row>
    <row r="768" spans="1:5" ht="15" customHeight="1" x14ac:dyDescent="0.2">
      <c r="A768" s="33" t="s">
        <v>70</v>
      </c>
      <c r="B768" s="22"/>
      <c r="C768" s="22"/>
      <c r="D768" s="22"/>
      <c r="E768" s="26" t="s">
        <v>71</v>
      </c>
    </row>
    <row r="769" spans="1:5" ht="15" customHeight="1" x14ac:dyDescent="0.2">
      <c r="A769" s="33"/>
      <c r="B769" s="23"/>
      <c r="C769" s="22"/>
      <c r="D769" s="22"/>
      <c r="E769" s="34"/>
    </row>
    <row r="770" spans="1:5" ht="15" customHeight="1" x14ac:dyDescent="0.2">
      <c r="A770" s="50"/>
      <c r="B770" s="50"/>
      <c r="C770" s="11" t="s">
        <v>8</v>
      </c>
      <c r="D770" s="51" t="s">
        <v>26</v>
      </c>
      <c r="E770" s="9" t="s">
        <v>10</v>
      </c>
    </row>
    <row r="771" spans="1:5" ht="15" customHeight="1" x14ac:dyDescent="0.2">
      <c r="A771" s="52"/>
      <c r="B771" s="53"/>
      <c r="C771" s="66">
        <v>2143</v>
      </c>
      <c r="D771" s="46" t="s">
        <v>36</v>
      </c>
      <c r="E771" s="72">
        <v>-324510</v>
      </c>
    </row>
    <row r="772" spans="1:5" ht="15" customHeight="1" x14ac:dyDescent="0.2">
      <c r="A772" s="52"/>
      <c r="B772" s="53"/>
      <c r="C772" s="66">
        <v>6113</v>
      </c>
      <c r="D772" s="46" t="s">
        <v>36</v>
      </c>
      <c r="E772" s="72">
        <v>-175490</v>
      </c>
    </row>
    <row r="773" spans="1:5" ht="15" customHeight="1" x14ac:dyDescent="0.2">
      <c r="A773" s="52"/>
      <c r="B773" s="53"/>
      <c r="C773" s="66">
        <v>2143</v>
      </c>
      <c r="D773" s="95" t="s">
        <v>36</v>
      </c>
      <c r="E773" s="72">
        <f>250000+74510+175490</f>
        <v>500000</v>
      </c>
    </row>
    <row r="774" spans="1:5" ht="15" customHeight="1" x14ac:dyDescent="0.2">
      <c r="A774" s="73"/>
      <c r="B774" s="73"/>
      <c r="C774" s="39" t="s">
        <v>12</v>
      </c>
      <c r="D774" s="95"/>
      <c r="E774" s="41">
        <f>SUM(E771:E773)</f>
        <v>0</v>
      </c>
    </row>
    <row r="775" spans="1:5" ht="15" customHeight="1" x14ac:dyDescent="0.2"/>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1" t="s">
        <v>117</v>
      </c>
    </row>
    <row r="783" spans="1:5" ht="15" customHeight="1" x14ac:dyDescent="0.2">
      <c r="A783" s="117" t="s">
        <v>116</v>
      </c>
      <c r="B783" s="117"/>
      <c r="C783" s="117"/>
      <c r="D783" s="117"/>
      <c r="E783" s="117"/>
    </row>
    <row r="784" spans="1:5" ht="15" customHeight="1" x14ac:dyDescent="0.2">
      <c r="A784" s="117"/>
      <c r="B784" s="117"/>
      <c r="C784" s="117"/>
      <c r="D784" s="117"/>
      <c r="E784" s="117"/>
    </row>
    <row r="785" spans="1:5" ht="15" customHeight="1" x14ac:dyDescent="0.2">
      <c r="A785" s="115" t="s">
        <v>118</v>
      </c>
      <c r="B785" s="115"/>
      <c r="C785" s="115"/>
      <c r="D785" s="115"/>
      <c r="E785" s="115"/>
    </row>
    <row r="786" spans="1:5" ht="15" customHeight="1" x14ac:dyDescent="0.2">
      <c r="A786" s="115"/>
      <c r="B786" s="115"/>
      <c r="C786" s="115"/>
      <c r="D786" s="115"/>
      <c r="E786" s="115"/>
    </row>
    <row r="787" spans="1:5" ht="15" customHeight="1" x14ac:dyDescent="0.2">
      <c r="A787" s="115"/>
      <c r="B787" s="115"/>
      <c r="C787" s="115"/>
      <c r="D787" s="115"/>
      <c r="E787" s="115"/>
    </row>
    <row r="788" spans="1:5" ht="15" customHeight="1" x14ac:dyDescent="0.2">
      <c r="A788" s="115"/>
      <c r="B788" s="115"/>
      <c r="C788" s="115"/>
      <c r="D788" s="115"/>
      <c r="E788" s="115"/>
    </row>
    <row r="789" spans="1:5" ht="15" customHeight="1" x14ac:dyDescent="0.2">
      <c r="A789" s="115"/>
      <c r="B789" s="115"/>
      <c r="C789" s="115"/>
      <c r="D789" s="115"/>
      <c r="E789" s="115"/>
    </row>
    <row r="790" spans="1:5" ht="15" customHeight="1" x14ac:dyDescent="0.2">
      <c r="A790" s="115"/>
      <c r="B790" s="115"/>
      <c r="C790" s="115"/>
      <c r="D790" s="115"/>
      <c r="E790" s="115"/>
    </row>
    <row r="791" spans="1:5" ht="15" customHeight="1" x14ac:dyDescent="0.2">
      <c r="A791" s="32"/>
      <c r="B791" s="32"/>
      <c r="C791" s="32"/>
      <c r="D791" s="32"/>
      <c r="E791" s="32"/>
    </row>
    <row r="792" spans="1:5" ht="15" customHeight="1" x14ac:dyDescent="0.25">
      <c r="A792" s="21" t="s">
        <v>13</v>
      </c>
      <c r="B792" s="22"/>
      <c r="C792" s="22"/>
      <c r="D792" s="22"/>
      <c r="E792" s="23"/>
    </row>
    <row r="793" spans="1:5" ht="15" customHeight="1" x14ac:dyDescent="0.2">
      <c r="A793" s="33" t="s">
        <v>70</v>
      </c>
      <c r="B793" s="22"/>
      <c r="C793" s="22"/>
      <c r="D793" s="22"/>
      <c r="E793" s="26" t="s">
        <v>71</v>
      </c>
    </row>
    <row r="794" spans="1:5" ht="15" customHeight="1" x14ac:dyDescent="0.2">
      <c r="A794" s="33"/>
      <c r="B794" s="23"/>
      <c r="C794" s="22"/>
      <c r="D794" s="22"/>
      <c r="E794" s="34"/>
    </row>
    <row r="795" spans="1:5" ht="15" customHeight="1" x14ac:dyDescent="0.2">
      <c r="A795" s="50"/>
      <c r="B795" s="50"/>
      <c r="C795" s="11" t="s">
        <v>8</v>
      </c>
      <c r="D795" s="51" t="s">
        <v>26</v>
      </c>
      <c r="E795" s="9" t="s">
        <v>10</v>
      </c>
    </row>
    <row r="796" spans="1:5" ht="15" customHeight="1" x14ac:dyDescent="0.2">
      <c r="A796" s="52"/>
      <c r="B796" s="53"/>
      <c r="C796" s="66">
        <v>5213</v>
      </c>
      <c r="D796" s="46" t="s">
        <v>30</v>
      </c>
      <c r="E796" s="72">
        <v>-80000</v>
      </c>
    </row>
    <row r="797" spans="1:5" ht="15" customHeight="1" x14ac:dyDescent="0.2">
      <c r="A797" s="52"/>
      <c r="B797" s="53"/>
      <c r="C797" s="66">
        <v>5512</v>
      </c>
      <c r="D797" s="95" t="s">
        <v>80</v>
      </c>
      <c r="E797" s="72">
        <v>80000</v>
      </c>
    </row>
    <row r="798" spans="1:5" ht="15" customHeight="1" x14ac:dyDescent="0.2">
      <c r="A798" s="73"/>
      <c r="B798" s="73"/>
      <c r="C798" s="39" t="s">
        <v>12</v>
      </c>
      <c r="D798" s="95"/>
      <c r="E798" s="41">
        <f>SUM(E796:E797)</f>
        <v>0</v>
      </c>
    </row>
    <row r="799" spans="1:5" ht="15" customHeight="1" x14ac:dyDescent="0.25">
      <c r="A799" s="1"/>
    </row>
    <row r="800" spans="1:5" ht="15" customHeight="1" x14ac:dyDescent="0.25">
      <c r="A800" s="1"/>
    </row>
    <row r="801" spans="1:5" ht="15" customHeight="1" x14ac:dyDescent="0.25">
      <c r="A801" s="1" t="s">
        <v>119</v>
      </c>
    </row>
    <row r="802" spans="1:5" ht="15" customHeight="1" x14ac:dyDescent="0.2">
      <c r="A802" s="117" t="s">
        <v>116</v>
      </c>
      <c r="B802" s="117"/>
      <c r="C802" s="117"/>
      <c r="D802" s="117"/>
      <c r="E802" s="117"/>
    </row>
    <row r="803" spans="1:5" ht="15" customHeight="1" x14ac:dyDescent="0.2">
      <c r="A803" s="117"/>
      <c r="B803" s="117"/>
      <c r="C803" s="117"/>
      <c r="D803" s="117"/>
      <c r="E803" s="117"/>
    </row>
    <row r="804" spans="1:5" ht="15" customHeight="1" x14ac:dyDescent="0.2">
      <c r="A804" s="115" t="s">
        <v>120</v>
      </c>
      <c r="B804" s="115"/>
      <c r="C804" s="115"/>
      <c r="D804" s="115"/>
      <c r="E804" s="115"/>
    </row>
    <row r="805" spans="1:5" ht="15" customHeight="1" x14ac:dyDescent="0.2">
      <c r="A805" s="115"/>
      <c r="B805" s="115"/>
      <c r="C805" s="115"/>
      <c r="D805" s="115"/>
      <c r="E805" s="115"/>
    </row>
    <row r="806" spans="1:5" ht="15" customHeight="1" x14ac:dyDescent="0.2">
      <c r="A806" s="115"/>
      <c r="B806" s="115"/>
      <c r="C806" s="115"/>
      <c r="D806" s="115"/>
      <c r="E806" s="115"/>
    </row>
    <row r="807" spans="1:5" ht="15" customHeight="1" x14ac:dyDescent="0.2">
      <c r="A807" s="115"/>
      <c r="B807" s="115"/>
      <c r="C807" s="115"/>
      <c r="D807" s="115"/>
      <c r="E807" s="115"/>
    </row>
    <row r="808" spans="1:5" ht="15" customHeight="1" x14ac:dyDescent="0.2">
      <c r="A808" s="115"/>
      <c r="B808" s="115"/>
      <c r="C808" s="115"/>
      <c r="D808" s="115"/>
      <c r="E808" s="115"/>
    </row>
    <row r="809" spans="1:5" ht="15" customHeight="1" x14ac:dyDescent="0.2">
      <c r="A809" s="115"/>
      <c r="B809" s="115"/>
      <c r="C809" s="115"/>
      <c r="D809" s="115"/>
      <c r="E809" s="115"/>
    </row>
    <row r="810" spans="1:5" ht="15" customHeight="1" x14ac:dyDescent="0.2">
      <c r="A810" s="115"/>
      <c r="B810" s="115"/>
      <c r="C810" s="115"/>
      <c r="D810" s="115"/>
      <c r="E810" s="115"/>
    </row>
    <row r="811" spans="1:5" ht="15" customHeight="1" x14ac:dyDescent="0.2">
      <c r="A811" s="22"/>
      <c r="B811" s="96"/>
      <c r="C811" s="103"/>
      <c r="D811" s="22"/>
      <c r="E811" s="104"/>
    </row>
    <row r="812" spans="1:5" ht="15" customHeight="1" x14ac:dyDescent="0.25">
      <c r="A812" s="21" t="s">
        <v>13</v>
      </c>
      <c r="B812" s="22"/>
      <c r="C812" s="22"/>
      <c r="D812" s="22"/>
      <c r="E812" s="23"/>
    </row>
    <row r="813" spans="1:5" ht="15" customHeight="1" x14ac:dyDescent="0.2">
      <c r="A813" s="33" t="s">
        <v>70</v>
      </c>
      <c r="B813" s="22"/>
      <c r="C813" s="22"/>
      <c r="D813" s="22"/>
      <c r="E813" s="26" t="s">
        <v>71</v>
      </c>
    </row>
    <row r="814" spans="1:5" ht="15" customHeight="1" x14ac:dyDescent="0.2">
      <c r="A814" s="33"/>
      <c r="B814" s="23"/>
      <c r="C814" s="22"/>
      <c r="D814" s="22"/>
      <c r="E814" s="34"/>
    </row>
    <row r="815" spans="1:5" ht="15" customHeight="1" x14ac:dyDescent="0.2">
      <c r="A815" s="50"/>
      <c r="B815" s="50"/>
      <c r="C815" s="11" t="s">
        <v>8</v>
      </c>
      <c r="D815" s="51" t="s">
        <v>26</v>
      </c>
      <c r="E815" s="9" t="s">
        <v>10</v>
      </c>
    </row>
    <row r="816" spans="1:5" ht="15" customHeight="1" x14ac:dyDescent="0.2">
      <c r="A816" s="52"/>
      <c r="B816" s="53"/>
      <c r="C816" s="66">
        <v>5213</v>
      </c>
      <c r="D816" s="46" t="s">
        <v>30</v>
      </c>
      <c r="E816" s="72">
        <v>-1726100</v>
      </c>
    </row>
    <row r="817" spans="1:5" ht="15" customHeight="1" x14ac:dyDescent="0.2">
      <c r="A817" s="52"/>
      <c r="B817" s="53"/>
      <c r="C817" s="66">
        <v>5512</v>
      </c>
      <c r="D817" s="105" t="s">
        <v>80</v>
      </c>
      <c r="E817" s="72">
        <f>-1732100</f>
        <v>-1732100</v>
      </c>
    </row>
    <row r="818" spans="1:5" ht="15" customHeight="1" x14ac:dyDescent="0.2">
      <c r="A818" s="52"/>
      <c r="B818" s="53"/>
      <c r="C818" s="66">
        <v>5512</v>
      </c>
      <c r="D818" s="105" t="s">
        <v>80</v>
      </c>
      <c r="E818" s="72">
        <v>1726100</v>
      </c>
    </row>
    <row r="819" spans="1:5" ht="15" customHeight="1" x14ac:dyDescent="0.2">
      <c r="A819" s="52"/>
      <c r="B819" s="53"/>
      <c r="C819" s="66">
        <v>5512</v>
      </c>
      <c r="D819" s="46" t="s">
        <v>72</v>
      </c>
      <c r="E819" s="72">
        <v>1732100</v>
      </c>
    </row>
    <row r="820" spans="1:5" ht="15" customHeight="1" x14ac:dyDescent="0.2">
      <c r="A820" s="73"/>
      <c r="B820" s="73"/>
      <c r="C820" s="39" t="s">
        <v>12</v>
      </c>
      <c r="D820" s="95"/>
      <c r="E820" s="41">
        <f>SUM(E816:E819)</f>
        <v>0</v>
      </c>
    </row>
    <row r="821" spans="1:5" ht="15" customHeight="1" x14ac:dyDescent="0.2"/>
    <row r="822" spans="1:5" ht="15" customHeight="1" x14ac:dyDescent="0.2"/>
    <row r="823" spans="1:5" ht="15" customHeight="1" x14ac:dyDescent="0.25">
      <c r="A823" s="1" t="s">
        <v>121</v>
      </c>
    </row>
    <row r="824" spans="1:5" ht="15" customHeight="1" x14ac:dyDescent="0.2">
      <c r="A824" s="117" t="s">
        <v>116</v>
      </c>
      <c r="B824" s="117"/>
      <c r="C824" s="117"/>
      <c r="D824" s="117"/>
      <c r="E824" s="117"/>
    </row>
    <row r="825" spans="1:5" ht="15" customHeight="1" x14ac:dyDescent="0.2">
      <c r="A825" s="117"/>
      <c r="B825" s="117"/>
      <c r="C825" s="117"/>
      <c r="D825" s="117"/>
      <c r="E825" s="117"/>
    </row>
    <row r="826" spans="1:5" ht="15" customHeight="1" x14ac:dyDescent="0.2">
      <c r="A826" s="119" t="s">
        <v>122</v>
      </c>
      <c r="B826" s="119"/>
      <c r="C826" s="119"/>
      <c r="D826" s="119"/>
      <c r="E826" s="119"/>
    </row>
    <row r="827" spans="1:5" ht="15" customHeight="1" x14ac:dyDescent="0.2">
      <c r="A827" s="119"/>
      <c r="B827" s="119"/>
      <c r="C827" s="119"/>
      <c r="D827" s="119"/>
      <c r="E827" s="119"/>
    </row>
    <row r="828" spans="1:5" ht="15" customHeight="1" x14ac:dyDescent="0.2">
      <c r="A828" s="119"/>
      <c r="B828" s="119"/>
      <c r="C828" s="119"/>
      <c r="D828" s="119"/>
      <c r="E828" s="119"/>
    </row>
    <row r="829" spans="1:5" ht="15" customHeight="1" x14ac:dyDescent="0.2">
      <c r="A829" s="119"/>
      <c r="B829" s="119"/>
      <c r="C829" s="119"/>
      <c r="D829" s="119"/>
      <c r="E829" s="119"/>
    </row>
    <row r="830" spans="1:5" ht="15" customHeight="1" x14ac:dyDescent="0.2">
      <c r="A830" s="119"/>
      <c r="B830" s="119"/>
      <c r="C830" s="119"/>
      <c r="D830" s="119"/>
      <c r="E830" s="119"/>
    </row>
    <row r="831" spans="1:5" ht="15" customHeight="1" x14ac:dyDescent="0.2">
      <c r="A831" s="119"/>
      <c r="B831" s="119"/>
      <c r="C831" s="119"/>
      <c r="D831" s="119"/>
      <c r="E831" s="119"/>
    </row>
    <row r="832" spans="1:5" ht="15" customHeight="1" x14ac:dyDescent="0.2">
      <c r="A832" s="119"/>
      <c r="B832" s="119"/>
      <c r="C832" s="119"/>
      <c r="D832" s="119"/>
      <c r="E832" s="119"/>
    </row>
    <row r="833" spans="1:5" ht="15" customHeight="1" x14ac:dyDescent="0.2"/>
    <row r="834" spans="1:5" ht="15" customHeight="1" x14ac:dyDescent="0.25">
      <c r="A834" s="21" t="s">
        <v>13</v>
      </c>
      <c r="B834" s="22"/>
      <c r="C834" s="22"/>
      <c r="D834" s="22"/>
      <c r="E834" s="22"/>
    </row>
    <row r="835" spans="1:5" ht="15" customHeight="1" x14ac:dyDescent="0.2">
      <c r="A835" s="33" t="s">
        <v>70</v>
      </c>
      <c r="B835" s="22"/>
      <c r="C835" s="22"/>
      <c r="D835" s="22"/>
      <c r="E835" s="26" t="s">
        <v>71</v>
      </c>
    </row>
    <row r="836" spans="1:5" ht="15" customHeight="1" x14ac:dyDescent="0.25">
      <c r="B836" s="21"/>
      <c r="C836" s="22"/>
      <c r="D836" s="22"/>
      <c r="E836" s="34"/>
    </row>
    <row r="837" spans="1:5" ht="15" customHeight="1" x14ac:dyDescent="0.2">
      <c r="B837" s="50"/>
      <c r="C837" s="11" t="s">
        <v>8</v>
      </c>
      <c r="D837" s="35" t="s">
        <v>26</v>
      </c>
      <c r="E837" s="36" t="s">
        <v>10</v>
      </c>
    </row>
    <row r="838" spans="1:5" ht="15" customHeight="1" x14ac:dyDescent="0.2">
      <c r="B838" s="50"/>
      <c r="C838" s="59">
        <v>2143</v>
      </c>
      <c r="D838" s="106" t="s">
        <v>123</v>
      </c>
      <c r="E838" s="107">
        <v>-525000</v>
      </c>
    </row>
    <row r="839" spans="1:5" ht="15" customHeight="1" x14ac:dyDescent="0.2">
      <c r="B839" s="50"/>
      <c r="C839" s="59">
        <v>2143</v>
      </c>
      <c r="D839" s="106" t="s">
        <v>124</v>
      </c>
      <c r="E839" s="107">
        <f>75000+50000+100000+100000+100000+100000</f>
        <v>525000</v>
      </c>
    </row>
    <row r="840" spans="1:5" ht="15" customHeight="1" x14ac:dyDescent="0.2">
      <c r="B840" s="108"/>
      <c r="C840" s="39" t="s">
        <v>12</v>
      </c>
      <c r="D840" s="40"/>
      <c r="E840" s="41">
        <f>SUM(E838:E839)</f>
        <v>0</v>
      </c>
    </row>
    <row r="841" spans="1:5" ht="15" customHeight="1" x14ac:dyDescent="0.2"/>
    <row r="842" spans="1:5" ht="15" customHeight="1" x14ac:dyDescent="0.2"/>
    <row r="843" spans="1:5" ht="15" customHeight="1" x14ac:dyDescent="0.25">
      <c r="A843" s="1" t="s">
        <v>125</v>
      </c>
    </row>
    <row r="844" spans="1:5" ht="15" customHeight="1" x14ac:dyDescent="0.2">
      <c r="A844" s="117" t="s">
        <v>116</v>
      </c>
      <c r="B844" s="117"/>
      <c r="C844" s="117"/>
      <c r="D844" s="117"/>
      <c r="E844" s="117"/>
    </row>
    <row r="845" spans="1:5" ht="15" customHeight="1" x14ac:dyDescent="0.2">
      <c r="A845" s="117"/>
      <c r="B845" s="117"/>
      <c r="C845" s="117"/>
      <c r="D845" s="117"/>
      <c r="E845" s="117"/>
    </row>
    <row r="846" spans="1:5" ht="15" customHeight="1" x14ac:dyDescent="0.2">
      <c r="A846" s="119" t="s">
        <v>126</v>
      </c>
      <c r="B846" s="119"/>
      <c r="C846" s="119"/>
      <c r="D846" s="119"/>
      <c r="E846" s="119"/>
    </row>
    <row r="847" spans="1:5" ht="15" customHeight="1" x14ac:dyDescent="0.2">
      <c r="A847" s="119"/>
      <c r="B847" s="119"/>
      <c r="C847" s="119"/>
      <c r="D847" s="119"/>
      <c r="E847" s="119"/>
    </row>
    <row r="848" spans="1:5" ht="15" customHeight="1" x14ac:dyDescent="0.2">
      <c r="A848" s="119"/>
      <c r="B848" s="119"/>
      <c r="C848" s="119"/>
      <c r="D848" s="119"/>
      <c r="E848" s="119"/>
    </row>
    <row r="849" spans="1:5" ht="15" customHeight="1" x14ac:dyDescent="0.2">
      <c r="A849" s="119"/>
      <c r="B849" s="119"/>
      <c r="C849" s="119"/>
      <c r="D849" s="119"/>
      <c r="E849" s="119"/>
    </row>
    <row r="850" spans="1:5" ht="15" customHeight="1" x14ac:dyDescent="0.2">
      <c r="A850" s="119"/>
      <c r="B850" s="119"/>
      <c r="C850" s="119"/>
      <c r="D850" s="119"/>
      <c r="E850" s="119"/>
    </row>
    <row r="851" spans="1:5" ht="15" customHeight="1" x14ac:dyDescent="0.2">
      <c r="A851" s="119"/>
      <c r="B851" s="119"/>
      <c r="C851" s="119"/>
      <c r="D851" s="119"/>
      <c r="E851" s="119"/>
    </row>
    <row r="852" spans="1:5" ht="15" customHeight="1" x14ac:dyDescent="0.2">
      <c r="A852" s="119"/>
      <c r="B852" s="119"/>
      <c r="C852" s="119"/>
      <c r="D852" s="119"/>
      <c r="E852" s="119"/>
    </row>
    <row r="853" spans="1:5" ht="15" customHeight="1" x14ac:dyDescent="0.2">
      <c r="A853" s="119"/>
      <c r="B853" s="119"/>
      <c r="C853" s="119"/>
      <c r="D853" s="119"/>
      <c r="E853" s="119"/>
    </row>
    <row r="854" spans="1:5" ht="15" customHeight="1" x14ac:dyDescent="0.2"/>
    <row r="855" spans="1:5" ht="15" customHeight="1" x14ac:dyDescent="0.25">
      <c r="A855" s="21" t="s">
        <v>13</v>
      </c>
      <c r="B855" s="22"/>
      <c r="C855" s="22"/>
      <c r="D855" s="22"/>
      <c r="E855" s="22"/>
    </row>
    <row r="856" spans="1:5" ht="15" customHeight="1" x14ac:dyDescent="0.2">
      <c r="A856" s="33" t="s">
        <v>70</v>
      </c>
      <c r="B856" s="22"/>
      <c r="C856" s="22"/>
      <c r="D856" s="22"/>
      <c r="E856" s="26" t="s">
        <v>71</v>
      </c>
    </row>
    <row r="857" spans="1:5" ht="15" customHeight="1" x14ac:dyDescent="0.25">
      <c r="B857" s="21"/>
      <c r="C857" s="22"/>
      <c r="D857" s="22"/>
      <c r="E857" s="34"/>
    </row>
    <row r="858" spans="1:5" ht="15" customHeight="1" x14ac:dyDescent="0.2">
      <c r="B858" s="50"/>
      <c r="C858" s="11" t="s">
        <v>8</v>
      </c>
      <c r="D858" s="35" t="s">
        <v>26</v>
      </c>
      <c r="E858" s="36" t="s">
        <v>10</v>
      </c>
    </row>
    <row r="859" spans="1:5" ht="15" customHeight="1" x14ac:dyDescent="0.2">
      <c r="B859" s="50"/>
      <c r="C859" s="59">
        <v>2143</v>
      </c>
      <c r="D859" s="106" t="s">
        <v>123</v>
      </c>
      <c r="E859" s="107">
        <v>-300000</v>
      </c>
    </row>
    <row r="860" spans="1:5" ht="15" customHeight="1" x14ac:dyDescent="0.2">
      <c r="B860" s="50"/>
      <c r="C860" s="59">
        <v>2143</v>
      </c>
      <c r="D860" s="106" t="s">
        <v>124</v>
      </c>
      <c r="E860" s="107">
        <f>30000+30000+30000+30000+30000+30000+30000+30000+30000</f>
        <v>270000</v>
      </c>
    </row>
    <row r="861" spans="1:5" ht="15" customHeight="1" x14ac:dyDescent="0.2">
      <c r="B861" s="108"/>
      <c r="C861" s="39" t="s">
        <v>12</v>
      </c>
      <c r="D861" s="40"/>
      <c r="E861" s="41">
        <f>SUM(E859:E860)</f>
        <v>-30000</v>
      </c>
    </row>
    <row r="862" spans="1:5" ht="15" customHeight="1" x14ac:dyDescent="0.2"/>
    <row r="863" spans="1:5" ht="15" customHeight="1" x14ac:dyDescent="0.2">
      <c r="B863" s="11" t="s">
        <v>7</v>
      </c>
      <c r="C863" s="11" t="s">
        <v>8</v>
      </c>
      <c r="D863" s="35" t="s">
        <v>9</v>
      </c>
      <c r="E863" s="9" t="s">
        <v>10</v>
      </c>
    </row>
    <row r="864" spans="1:5" ht="15" customHeight="1" x14ac:dyDescent="0.2">
      <c r="B864" s="109" t="s">
        <v>127</v>
      </c>
      <c r="C864" s="11"/>
      <c r="D864" s="105" t="s">
        <v>54</v>
      </c>
      <c r="E864" s="94">
        <v>30000</v>
      </c>
    </row>
    <row r="865" spans="1:5" ht="15" customHeight="1" x14ac:dyDescent="0.2">
      <c r="B865" s="109"/>
      <c r="C865" s="39" t="s">
        <v>12</v>
      </c>
      <c r="D865" s="40"/>
      <c r="E865" s="41">
        <f>SUM(E864:E864)</f>
        <v>30000</v>
      </c>
    </row>
    <row r="866" spans="1:5" ht="15" customHeight="1" x14ac:dyDescent="0.2"/>
    <row r="867" spans="1:5" ht="15" customHeight="1" x14ac:dyDescent="0.2"/>
    <row r="868" spans="1:5" ht="15" customHeight="1" x14ac:dyDescent="0.25">
      <c r="A868" s="1" t="s">
        <v>128</v>
      </c>
    </row>
    <row r="869" spans="1:5" ht="15" customHeight="1" x14ac:dyDescent="0.2">
      <c r="A869" s="117" t="s">
        <v>116</v>
      </c>
      <c r="B869" s="117"/>
      <c r="C869" s="117"/>
      <c r="D869" s="117"/>
      <c r="E869" s="117"/>
    </row>
    <row r="870" spans="1:5" ht="15" customHeight="1" x14ac:dyDescent="0.2">
      <c r="A870" s="117"/>
      <c r="B870" s="117"/>
      <c r="C870" s="117"/>
      <c r="D870" s="117"/>
      <c r="E870" s="117"/>
    </row>
    <row r="871" spans="1:5" ht="15" customHeight="1" x14ac:dyDescent="0.2">
      <c r="A871" s="119" t="s">
        <v>129</v>
      </c>
      <c r="B871" s="119"/>
      <c r="C871" s="119"/>
      <c r="D871" s="119"/>
      <c r="E871" s="119"/>
    </row>
    <row r="872" spans="1:5" ht="15" customHeight="1" x14ac:dyDescent="0.2">
      <c r="A872" s="119"/>
      <c r="B872" s="119"/>
      <c r="C872" s="119"/>
      <c r="D872" s="119"/>
      <c r="E872" s="119"/>
    </row>
    <row r="873" spans="1:5" ht="15" customHeight="1" x14ac:dyDescent="0.2">
      <c r="A873" s="119"/>
      <c r="B873" s="119"/>
      <c r="C873" s="119"/>
      <c r="D873" s="119"/>
      <c r="E873" s="119"/>
    </row>
    <row r="874" spans="1:5" ht="15" customHeight="1" x14ac:dyDescent="0.2">
      <c r="A874" s="119"/>
      <c r="B874" s="119"/>
      <c r="C874" s="119"/>
      <c r="D874" s="119"/>
      <c r="E874" s="119"/>
    </row>
    <row r="875" spans="1:5" ht="15" customHeight="1" x14ac:dyDescent="0.2">
      <c r="A875" s="119"/>
      <c r="B875" s="119"/>
      <c r="C875" s="119"/>
      <c r="D875" s="119"/>
      <c r="E875" s="119"/>
    </row>
    <row r="876" spans="1:5" ht="15" customHeight="1" x14ac:dyDescent="0.2">
      <c r="A876" s="119"/>
      <c r="B876" s="119"/>
      <c r="C876" s="119"/>
      <c r="D876" s="119"/>
      <c r="E876" s="119"/>
    </row>
    <row r="877" spans="1:5" ht="15" customHeight="1" x14ac:dyDescent="0.2">
      <c r="A877" s="119"/>
      <c r="B877" s="119"/>
      <c r="C877" s="119"/>
      <c r="D877" s="119"/>
      <c r="E877" s="119"/>
    </row>
    <row r="878" spans="1:5" ht="15" customHeight="1" x14ac:dyDescent="0.2">
      <c r="A878" s="119"/>
      <c r="B878" s="119"/>
      <c r="C878" s="119"/>
      <c r="D878" s="119"/>
      <c r="E878" s="119"/>
    </row>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21" t="s">
        <v>13</v>
      </c>
      <c r="B886" s="22"/>
      <c r="C886" s="22"/>
      <c r="D886" s="22"/>
      <c r="E886" s="22"/>
    </row>
    <row r="887" spans="1:5" ht="15" customHeight="1" x14ac:dyDescent="0.2">
      <c r="A887" s="33" t="s">
        <v>70</v>
      </c>
      <c r="B887" s="22"/>
      <c r="C887" s="22"/>
      <c r="D887" s="22"/>
      <c r="E887" s="26" t="s">
        <v>71</v>
      </c>
    </row>
    <row r="888" spans="1:5" ht="15" customHeight="1" x14ac:dyDescent="0.25">
      <c r="B888" s="21"/>
      <c r="C888" s="22"/>
      <c r="D888" s="22"/>
      <c r="E888" s="34"/>
    </row>
    <row r="889" spans="1:5" ht="15" customHeight="1" x14ac:dyDescent="0.2">
      <c r="B889" s="50"/>
      <c r="C889" s="11" t="s">
        <v>8</v>
      </c>
      <c r="D889" s="35" t="s">
        <v>26</v>
      </c>
      <c r="E889" s="36" t="s">
        <v>10</v>
      </c>
    </row>
    <row r="890" spans="1:5" ht="15" customHeight="1" x14ac:dyDescent="0.2">
      <c r="B890" s="50"/>
      <c r="C890" s="59">
        <v>2143</v>
      </c>
      <c r="D890" s="106" t="s">
        <v>123</v>
      </c>
      <c r="E890" s="107">
        <v>-160000</v>
      </c>
    </row>
    <row r="891" spans="1:5" ht="15" customHeight="1" x14ac:dyDescent="0.2">
      <c r="B891" s="50"/>
      <c r="C891" s="59">
        <v>2143</v>
      </c>
      <c r="D891" s="106" t="s">
        <v>124</v>
      </c>
      <c r="E891" s="107">
        <f>20000+20000+20000+20000+20000+20000+20000+20000</f>
        <v>160000</v>
      </c>
    </row>
    <row r="892" spans="1:5" ht="15" customHeight="1" x14ac:dyDescent="0.2">
      <c r="B892" s="108"/>
      <c r="C892" s="39" t="s">
        <v>12</v>
      </c>
      <c r="D892" s="40"/>
      <c r="E892" s="41">
        <f>SUM(E890:E891)</f>
        <v>0</v>
      </c>
    </row>
    <row r="893" spans="1:5" ht="15" customHeight="1" x14ac:dyDescent="0.2"/>
    <row r="894" spans="1:5" ht="15" customHeight="1" x14ac:dyDescent="0.2"/>
    <row r="895" spans="1:5" ht="15" customHeight="1" x14ac:dyDescent="0.25">
      <c r="A895" s="1" t="s">
        <v>130</v>
      </c>
    </row>
    <row r="896" spans="1:5" ht="15" customHeight="1" x14ac:dyDescent="0.2">
      <c r="A896" s="117" t="s">
        <v>116</v>
      </c>
      <c r="B896" s="117"/>
      <c r="C896" s="117"/>
      <c r="D896" s="117"/>
      <c r="E896" s="117"/>
    </row>
    <row r="897" spans="1:5" ht="15" customHeight="1" x14ac:dyDescent="0.2">
      <c r="A897" s="117"/>
      <c r="B897" s="117"/>
      <c r="C897" s="117"/>
      <c r="D897" s="117"/>
      <c r="E897" s="117"/>
    </row>
    <row r="898" spans="1:5" ht="15" customHeight="1" x14ac:dyDescent="0.2">
      <c r="A898" s="115" t="s">
        <v>131</v>
      </c>
      <c r="B898" s="115"/>
      <c r="C898" s="115"/>
      <c r="D898" s="115"/>
      <c r="E898" s="115"/>
    </row>
    <row r="899" spans="1:5" ht="15" customHeight="1" x14ac:dyDescent="0.2">
      <c r="A899" s="115"/>
      <c r="B899" s="115"/>
      <c r="C899" s="115"/>
      <c r="D899" s="115"/>
      <c r="E899" s="115"/>
    </row>
    <row r="900" spans="1:5" ht="15" customHeight="1" x14ac:dyDescent="0.2">
      <c r="A900" s="115"/>
      <c r="B900" s="115"/>
      <c r="C900" s="115"/>
      <c r="D900" s="115"/>
      <c r="E900" s="115"/>
    </row>
    <row r="901" spans="1:5" ht="15" customHeight="1" x14ac:dyDescent="0.2">
      <c r="A901" s="115"/>
      <c r="B901" s="115"/>
      <c r="C901" s="115"/>
      <c r="D901" s="115"/>
      <c r="E901" s="115"/>
    </row>
    <row r="902" spans="1:5" ht="15" customHeight="1" x14ac:dyDescent="0.2">
      <c r="A902" s="115"/>
      <c r="B902" s="115"/>
      <c r="C902" s="115"/>
      <c r="D902" s="115"/>
      <c r="E902" s="115"/>
    </row>
    <row r="903" spans="1:5" ht="15" customHeight="1" x14ac:dyDescent="0.2">
      <c r="A903" s="115"/>
      <c r="B903" s="115"/>
      <c r="C903" s="115"/>
      <c r="D903" s="115"/>
      <c r="E903" s="115"/>
    </row>
    <row r="904" spans="1:5" ht="15" customHeight="1" x14ac:dyDescent="0.2">
      <c r="A904" s="115"/>
      <c r="B904" s="115"/>
      <c r="C904" s="115"/>
      <c r="D904" s="115"/>
      <c r="E904" s="115"/>
    </row>
    <row r="905" spans="1:5" ht="15" customHeight="1" x14ac:dyDescent="0.2">
      <c r="A905" s="115"/>
      <c r="B905" s="115"/>
      <c r="C905" s="115"/>
      <c r="D905" s="115"/>
      <c r="E905" s="115"/>
    </row>
    <row r="906" spans="1:5" ht="15" customHeight="1" x14ac:dyDescent="0.2"/>
    <row r="907" spans="1:5" ht="15" customHeight="1" x14ac:dyDescent="0.25">
      <c r="A907" s="21" t="s">
        <v>13</v>
      </c>
      <c r="B907" s="22"/>
      <c r="C907" s="22"/>
      <c r="D907" s="22"/>
      <c r="E907" s="23"/>
    </row>
    <row r="908" spans="1:5" ht="15" customHeight="1" x14ac:dyDescent="0.2">
      <c r="A908" s="70" t="s">
        <v>70</v>
      </c>
      <c r="B908" s="4"/>
      <c r="C908" s="4"/>
      <c r="D908" s="4"/>
      <c r="E908" s="6" t="s">
        <v>71</v>
      </c>
    </row>
    <row r="909" spans="1:5" ht="15" customHeight="1" x14ac:dyDescent="0.2"/>
    <row r="910" spans="1:5" ht="15" customHeight="1" x14ac:dyDescent="0.2">
      <c r="A910" s="50"/>
      <c r="B910" s="50"/>
      <c r="C910" s="11" t="s">
        <v>8</v>
      </c>
      <c r="D910" s="51" t="s">
        <v>26</v>
      </c>
      <c r="E910" s="9" t="s">
        <v>10</v>
      </c>
    </row>
    <row r="911" spans="1:5" ht="15" customHeight="1" x14ac:dyDescent="0.2">
      <c r="A911" s="52"/>
      <c r="B911" s="53"/>
      <c r="C911" s="66">
        <v>2143</v>
      </c>
      <c r="D911" s="95" t="s">
        <v>80</v>
      </c>
      <c r="E911" s="72">
        <v>-150000</v>
      </c>
    </row>
    <row r="912" spans="1:5" ht="15" customHeight="1" x14ac:dyDescent="0.2">
      <c r="A912" s="52"/>
      <c r="B912" s="53"/>
      <c r="C912" s="66">
        <v>2143</v>
      </c>
      <c r="D912" s="46" t="s">
        <v>72</v>
      </c>
      <c r="E912" s="72">
        <v>150000</v>
      </c>
    </row>
    <row r="913" spans="1:5" ht="15" customHeight="1" x14ac:dyDescent="0.2">
      <c r="A913" s="73"/>
      <c r="B913" s="73"/>
      <c r="C913" s="39" t="s">
        <v>12</v>
      </c>
      <c r="D913" s="95"/>
      <c r="E913" s="41">
        <f>SUM(E911:E912)</f>
        <v>0</v>
      </c>
    </row>
    <row r="914" spans="1:5" ht="15" customHeight="1" x14ac:dyDescent="0.2"/>
    <row r="915" spans="1:5" ht="15" customHeight="1" x14ac:dyDescent="0.2"/>
    <row r="916" spans="1:5" ht="15" customHeight="1" x14ac:dyDescent="0.25">
      <c r="A916" s="1" t="s">
        <v>132</v>
      </c>
    </row>
    <row r="917" spans="1:5" ht="15" customHeight="1" x14ac:dyDescent="0.2">
      <c r="A917" s="117" t="s">
        <v>133</v>
      </c>
      <c r="B917" s="117"/>
      <c r="C917" s="117"/>
      <c r="D917" s="117"/>
      <c r="E917" s="117"/>
    </row>
    <row r="918" spans="1:5" ht="15" customHeight="1" x14ac:dyDescent="0.2">
      <c r="A918" s="117"/>
      <c r="B918" s="117"/>
      <c r="C918" s="117"/>
      <c r="D918" s="117"/>
      <c r="E918" s="117"/>
    </row>
    <row r="919" spans="1:5" ht="15" customHeight="1" x14ac:dyDescent="0.2">
      <c r="A919" s="115" t="s">
        <v>134</v>
      </c>
      <c r="B919" s="115"/>
      <c r="C919" s="115"/>
      <c r="D919" s="115"/>
      <c r="E919" s="115"/>
    </row>
    <row r="920" spans="1:5" ht="15" customHeight="1" x14ac:dyDescent="0.2">
      <c r="A920" s="115"/>
      <c r="B920" s="115"/>
      <c r="C920" s="115"/>
      <c r="D920" s="115"/>
      <c r="E920" s="115"/>
    </row>
    <row r="921" spans="1:5" ht="15" customHeight="1" x14ac:dyDescent="0.2">
      <c r="A921" s="115"/>
      <c r="B921" s="115"/>
      <c r="C921" s="115"/>
      <c r="D921" s="115"/>
      <c r="E921" s="115"/>
    </row>
    <row r="922" spans="1:5" ht="15" customHeight="1" x14ac:dyDescent="0.2">
      <c r="A922" s="115"/>
      <c r="B922" s="115"/>
      <c r="C922" s="115"/>
      <c r="D922" s="115"/>
      <c r="E922" s="115"/>
    </row>
    <row r="923" spans="1:5" ht="15" customHeight="1" x14ac:dyDescent="0.2">
      <c r="A923" s="115"/>
      <c r="B923" s="115"/>
      <c r="C923" s="115"/>
      <c r="D923" s="115"/>
      <c r="E923" s="115"/>
    </row>
    <row r="924" spans="1:5" ht="15" customHeight="1" x14ac:dyDescent="0.2"/>
    <row r="925" spans="1:5" ht="15" customHeight="1" x14ac:dyDescent="0.25">
      <c r="A925" s="21" t="s">
        <v>13</v>
      </c>
      <c r="B925" s="22"/>
      <c r="C925" s="22"/>
      <c r="D925" s="22"/>
      <c r="E925" s="22"/>
    </row>
    <row r="926" spans="1:5" ht="15" customHeight="1" x14ac:dyDescent="0.2">
      <c r="A926" s="33" t="s">
        <v>21</v>
      </c>
      <c r="B926" s="22"/>
      <c r="C926" s="22"/>
      <c r="D926" s="22"/>
      <c r="E926" s="26" t="s">
        <v>22</v>
      </c>
    </row>
    <row r="927" spans="1:5" ht="15" customHeight="1" x14ac:dyDescent="0.25">
      <c r="A927" s="21"/>
      <c r="B927" s="23"/>
      <c r="C927" s="22"/>
      <c r="D927" s="22"/>
      <c r="E927" s="34"/>
    </row>
    <row r="928" spans="1:5" ht="15" customHeight="1" x14ac:dyDescent="0.2">
      <c r="A928" s="50"/>
      <c r="B928" s="50"/>
      <c r="C928" s="11" t="s">
        <v>8</v>
      </c>
      <c r="D928" s="51" t="s">
        <v>26</v>
      </c>
      <c r="E928" s="36" t="s">
        <v>10</v>
      </c>
    </row>
    <row r="929" spans="1:5" ht="15" customHeight="1" x14ac:dyDescent="0.2">
      <c r="A929" s="74"/>
      <c r="B929" s="53"/>
      <c r="C929" s="54">
        <v>6409</v>
      </c>
      <c r="D929" s="46" t="s">
        <v>30</v>
      </c>
      <c r="E929" s="55">
        <v>-2000000</v>
      </c>
    </row>
    <row r="930" spans="1:5" ht="15" customHeight="1" x14ac:dyDescent="0.2">
      <c r="A930" s="74"/>
      <c r="B930" s="53"/>
      <c r="C930" s="45">
        <v>6409</v>
      </c>
      <c r="D930" s="60" t="s">
        <v>38</v>
      </c>
      <c r="E930" s="55">
        <v>2000000</v>
      </c>
    </row>
    <row r="931" spans="1:5" ht="15" customHeight="1" x14ac:dyDescent="0.2">
      <c r="A931" s="56"/>
      <c r="B931" s="57"/>
      <c r="C931" s="39" t="s">
        <v>12</v>
      </c>
      <c r="D931" s="40"/>
      <c r="E931" s="41">
        <f>SUM(E929:E930)</f>
        <v>0</v>
      </c>
    </row>
    <row r="932" spans="1:5" ht="15" customHeight="1" x14ac:dyDescent="0.25">
      <c r="A932" s="1"/>
    </row>
    <row r="933" spans="1:5" ht="15" customHeight="1" x14ac:dyDescent="0.25">
      <c r="A933" s="1"/>
    </row>
    <row r="934" spans="1:5" ht="15" customHeight="1" x14ac:dyDescent="0.25">
      <c r="A934" s="1"/>
    </row>
    <row r="935" spans="1:5" ht="15" customHeight="1" x14ac:dyDescent="0.25">
      <c r="A935" s="1"/>
    </row>
    <row r="936" spans="1:5" ht="15" customHeight="1" x14ac:dyDescent="0.25">
      <c r="A936" s="1"/>
    </row>
    <row r="937" spans="1:5" ht="15" customHeight="1" x14ac:dyDescent="0.25">
      <c r="A937" s="1"/>
    </row>
    <row r="938" spans="1:5" ht="15" customHeight="1" x14ac:dyDescent="0.25">
      <c r="A938" s="1" t="s">
        <v>135</v>
      </c>
    </row>
    <row r="939" spans="1:5" ht="15" customHeight="1" x14ac:dyDescent="0.2">
      <c r="A939" s="117" t="s">
        <v>136</v>
      </c>
      <c r="B939" s="117"/>
      <c r="C939" s="117"/>
      <c r="D939" s="117"/>
      <c r="E939" s="117"/>
    </row>
    <row r="940" spans="1:5" ht="15" customHeight="1" x14ac:dyDescent="0.2">
      <c r="A940" s="117"/>
      <c r="B940" s="117"/>
      <c r="C940" s="117"/>
      <c r="D940" s="117"/>
      <c r="E940" s="117"/>
    </row>
    <row r="941" spans="1:5" ht="15" customHeight="1" x14ac:dyDescent="0.2">
      <c r="A941" s="115" t="s">
        <v>137</v>
      </c>
      <c r="B941" s="115"/>
      <c r="C941" s="115"/>
      <c r="D941" s="115"/>
      <c r="E941" s="115"/>
    </row>
    <row r="942" spans="1:5" ht="15" customHeight="1" x14ac:dyDescent="0.2">
      <c r="A942" s="115"/>
      <c r="B942" s="115"/>
      <c r="C942" s="115"/>
      <c r="D942" s="115"/>
      <c r="E942" s="115"/>
    </row>
    <row r="943" spans="1:5" ht="15" customHeight="1" x14ac:dyDescent="0.2">
      <c r="A943" s="115"/>
      <c r="B943" s="115"/>
      <c r="C943" s="115"/>
      <c r="D943" s="115"/>
      <c r="E943" s="115"/>
    </row>
    <row r="944" spans="1:5" ht="15" customHeight="1" x14ac:dyDescent="0.2">
      <c r="A944" s="115"/>
      <c r="B944" s="115"/>
      <c r="C944" s="115"/>
      <c r="D944" s="115"/>
      <c r="E944" s="115"/>
    </row>
    <row r="945" spans="1:5" ht="15" customHeight="1" x14ac:dyDescent="0.2">
      <c r="A945" s="115"/>
      <c r="B945" s="115"/>
      <c r="C945" s="115"/>
      <c r="D945" s="115"/>
      <c r="E945" s="115"/>
    </row>
    <row r="946" spans="1:5" ht="15" customHeight="1" x14ac:dyDescent="0.2">
      <c r="A946" s="115"/>
      <c r="B946" s="115"/>
      <c r="C946" s="115"/>
      <c r="D946" s="115"/>
      <c r="E946" s="115"/>
    </row>
    <row r="947" spans="1:5" ht="15" customHeight="1" x14ac:dyDescent="0.2">
      <c r="A947" s="115"/>
      <c r="B947" s="115"/>
      <c r="C947" s="115"/>
      <c r="D947" s="115"/>
      <c r="E947" s="115"/>
    </row>
    <row r="948" spans="1:5" ht="15" customHeight="1" x14ac:dyDescent="0.2">
      <c r="A948" s="115"/>
      <c r="B948" s="115"/>
      <c r="C948" s="115"/>
      <c r="D948" s="115"/>
      <c r="E948" s="115"/>
    </row>
    <row r="949" spans="1:5" ht="15" customHeight="1" x14ac:dyDescent="0.2"/>
    <row r="950" spans="1:5" ht="15" customHeight="1" x14ac:dyDescent="0.25">
      <c r="A950" s="21" t="s">
        <v>13</v>
      </c>
      <c r="B950" s="22"/>
      <c r="C950" s="22"/>
      <c r="D950" s="22"/>
      <c r="E950" s="23"/>
    </row>
    <row r="951" spans="1:5" ht="15" customHeight="1" x14ac:dyDescent="0.2">
      <c r="A951" s="5" t="s">
        <v>5</v>
      </c>
      <c r="B951" s="22"/>
      <c r="C951" s="22"/>
      <c r="D951" s="22"/>
      <c r="E951" s="26" t="s">
        <v>6</v>
      </c>
    </row>
    <row r="952" spans="1:5" ht="15" customHeight="1" x14ac:dyDescent="0.2">
      <c r="B952" s="97"/>
      <c r="C952" s="22"/>
      <c r="D952" s="22"/>
      <c r="E952" s="34"/>
    </row>
    <row r="953" spans="1:5" ht="15" customHeight="1" x14ac:dyDescent="0.2">
      <c r="B953" s="50"/>
      <c r="C953" s="11" t="s">
        <v>8</v>
      </c>
      <c r="D953" s="35" t="s">
        <v>26</v>
      </c>
      <c r="E953" s="36" t="s">
        <v>10</v>
      </c>
    </row>
    <row r="954" spans="1:5" ht="15" customHeight="1" x14ac:dyDescent="0.2">
      <c r="B954" s="68"/>
      <c r="C954" s="66">
        <v>3299</v>
      </c>
      <c r="D954" s="46" t="s">
        <v>38</v>
      </c>
      <c r="E954" s="107">
        <v>-6500000</v>
      </c>
    </row>
    <row r="955" spans="1:5" ht="15" customHeight="1" x14ac:dyDescent="0.2">
      <c r="B955" s="68"/>
      <c r="C955" s="66">
        <v>3299</v>
      </c>
      <c r="D955" s="95" t="s">
        <v>80</v>
      </c>
      <c r="E955" s="107">
        <v>6500000</v>
      </c>
    </row>
    <row r="956" spans="1:5" ht="15" customHeight="1" x14ac:dyDescent="0.2">
      <c r="B956" s="68"/>
      <c r="C956" s="39" t="s">
        <v>12</v>
      </c>
      <c r="D956" s="40"/>
      <c r="E956" s="41">
        <f>SUM(E954:E955)</f>
        <v>0</v>
      </c>
    </row>
    <row r="957" spans="1:5" ht="15" customHeight="1" x14ac:dyDescent="0.2"/>
    <row r="958" spans="1:5" ht="15" customHeight="1" x14ac:dyDescent="0.2"/>
    <row r="959" spans="1:5" ht="15" customHeight="1" x14ac:dyDescent="0.25">
      <c r="A959" s="1" t="s">
        <v>138</v>
      </c>
    </row>
    <row r="960" spans="1:5" ht="15" customHeight="1" x14ac:dyDescent="0.2">
      <c r="A960" s="117" t="s">
        <v>136</v>
      </c>
      <c r="B960" s="117"/>
      <c r="C960" s="117"/>
      <c r="D960" s="117"/>
      <c r="E960" s="117"/>
    </row>
    <row r="961" spans="1:5" ht="15" customHeight="1" x14ac:dyDescent="0.2">
      <c r="A961" s="117"/>
      <c r="B961" s="117"/>
      <c r="C961" s="117"/>
      <c r="D961" s="117"/>
      <c r="E961" s="117"/>
    </row>
    <row r="962" spans="1:5" ht="15" customHeight="1" x14ac:dyDescent="0.2">
      <c r="A962" s="115" t="s">
        <v>139</v>
      </c>
      <c r="B962" s="115"/>
      <c r="C962" s="115"/>
      <c r="D962" s="115"/>
      <c r="E962" s="115"/>
    </row>
    <row r="963" spans="1:5" ht="15" customHeight="1" x14ac:dyDescent="0.2">
      <c r="A963" s="115"/>
      <c r="B963" s="115"/>
      <c r="C963" s="115"/>
      <c r="D963" s="115"/>
      <c r="E963" s="115"/>
    </row>
    <row r="964" spans="1:5" ht="15" customHeight="1" x14ac:dyDescent="0.2">
      <c r="A964" s="115"/>
      <c r="B964" s="115"/>
      <c r="C964" s="115"/>
      <c r="D964" s="115"/>
      <c r="E964" s="115"/>
    </row>
    <row r="965" spans="1:5" ht="15" customHeight="1" x14ac:dyDescent="0.2">
      <c r="A965" s="115"/>
      <c r="B965" s="115"/>
      <c r="C965" s="115"/>
      <c r="D965" s="115"/>
      <c r="E965" s="115"/>
    </row>
    <row r="966" spans="1:5" ht="15" customHeight="1" x14ac:dyDescent="0.2">
      <c r="A966" s="115"/>
      <c r="B966" s="115"/>
      <c r="C966" s="115"/>
      <c r="D966" s="115"/>
      <c r="E966" s="115"/>
    </row>
    <row r="967" spans="1:5" ht="15" customHeight="1" x14ac:dyDescent="0.2">
      <c r="A967" s="115"/>
      <c r="B967" s="115"/>
      <c r="C967" s="115"/>
      <c r="D967" s="115"/>
      <c r="E967" s="115"/>
    </row>
    <row r="968" spans="1:5" ht="15" customHeight="1" x14ac:dyDescent="0.2">
      <c r="A968" s="115"/>
      <c r="B968" s="115"/>
      <c r="C968" s="115"/>
      <c r="D968" s="115"/>
      <c r="E968" s="115"/>
    </row>
    <row r="969" spans="1:5" ht="15" customHeight="1" x14ac:dyDescent="0.2">
      <c r="A969" s="32"/>
      <c r="B969" s="32"/>
      <c r="C969" s="32"/>
      <c r="D969" s="32"/>
      <c r="E969" s="32"/>
    </row>
    <row r="970" spans="1:5" ht="15" customHeight="1" x14ac:dyDescent="0.25">
      <c r="A970" s="3" t="s">
        <v>13</v>
      </c>
      <c r="B970" s="4"/>
      <c r="C970" s="4"/>
      <c r="D970" s="4"/>
      <c r="E970" s="7"/>
    </row>
    <row r="971" spans="1:5" ht="15" customHeight="1" x14ac:dyDescent="0.2">
      <c r="A971" s="5" t="s">
        <v>5</v>
      </c>
      <c r="B971" s="4"/>
      <c r="C971" s="4"/>
      <c r="D971" s="4"/>
      <c r="E971" s="6" t="s">
        <v>6</v>
      </c>
    </row>
    <row r="972" spans="1:5" ht="15" customHeight="1" x14ac:dyDescent="0.2"/>
    <row r="973" spans="1:5" ht="15" customHeight="1" x14ac:dyDescent="0.2">
      <c r="C973" s="11" t="s">
        <v>8</v>
      </c>
      <c r="D973" s="51" t="s">
        <v>26</v>
      </c>
      <c r="E973" s="9" t="s">
        <v>10</v>
      </c>
    </row>
    <row r="974" spans="1:5" ht="15" customHeight="1" x14ac:dyDescent="0.2">
      <c r="C974" s="66">
        <v>3429</v>
      </c>
      <c r="D974" s="60" t="s">
        <v>38</v>
      </c>
      <c r="E974" s="72">
        <v>-113000</v>
      </c>
    </row>
    <row r="975" spans="1:5" ht="15" customHeight="1" x14ac:dyDescent="0.2">
      <c r="C975" s="66">
        <v>3429</v>
      </c>
      <c r="D975" s="60" t="s">
        <v>38</v>
      </c>
      <c r="E975" s="72">
        <v>10000</v>
      </c>
    </row>
    <row r="976" spans="1:5" ht="15" customHeight="1" x14ac:dyDescent="0.2">
      <c r="C976" s="66">
        <v>3429</v>
      </c>
      <c r="D976" s="95" t="s">
        <v>80</v>
      </c>
      <c r="E976" s="72">
        <f>15000+22000+22000</f>
        <v>59000</v>
      </c>
    </row>
    <row r="977" spans="1:5" ht="15" customHeight="1" x14ac:dyDescent="0.2">
      <c r="C977" s="39" t="s">
        <v>12</v>
      </c>
      <c r="D977" s="95"/>
      <c r="E977" s="41">
        <f>SUM(E974:E976)</f>
        <v>-44000</v>
      </c>
    </row>
    <row r="978" spans="1:5" ht="15" customHeight="1" x14ac:dyDescent="0.2"/>
    <row r="979" spans="1:5" ht="15" customHeight="1" x14ac:dyDescent="0.2">
      <c r="B979" s="9" t="s">
        <v>7</v>
      </c>
      <c r="C979" s="9" t="s">
        <v>8</v>
      </c>
      <c r="D979" s="10" t="s">
        <v>9</v>
      </c>
      <c r="E979" s="9" t="s">
        <v>10</v>
      </c>
    </row>
    <row r="980" spans="1:5" ht="15" customHeight="1" x14ac:dyDescent="0.2">
      <c r="B980" s="110">
        <v>520</v>
      </c>
      <c r="C980" s="29"/>
      <c r="D980" s="31" t="s">
        <v>54</v>
      </c>
      <c r="E980" s="15">
        <v>44000</v>
      </c>
    </row>
    <row r="981" spans="1:5" ht="15" customHeight="1" x14ac:dyDescent="0.2">
      <c r="B981" s="30"/>
      <c r="C981" s="17" t="s">
        <v>12</v>
      </c>
      <c r="D981" s="18"/>
      <c r="E981" s="19">
        <f>SUM(E980:E980)</f>
        <v>44000</v>
      </c>
    </row>
    <row r="982" spans="1:5" ht="15" customHeight="1" x14ac:dyDescent="0.2"/>
    <row r="983" spans="1:5" ht="15" customHeight="1" x14ac:dyDescent="0.2"/>
    <row r="984" spans="1:5" ht="15" customHeight="1" x14ac:dyDescent="0.2"/>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1" t="s">
        <v>140</v>
      </c>
    </row>
    <row r="991" spans="1:5" ht="15" customHeight="1" x14ac:dyDescent="0.2">
      <c r="A991" s="117" t="s">
        <v>136</v>
      </c>
      <c r="B991" s="117"/>
      <c r="C991" s="117"/>
      <c r="D991" s="117"/>
      <c r="E991" s="117"/>
    </row>
    <row r="992" spans="1:5" ht="15" customHeight="1" x14ac:dyDescent="0.2">
      <c r="A992" s="117"/>
      <c r="B992" s="117"/>
      <c r="C992" s="117"/>
      <c r="D992" s="117"/>
      <c r="E992" s="117"/>
    </row>
    <row r="993" spans="1:5" ht="15" customHeight="1" x14ac:dyDescent="0.2">
      <c r="A993" s="115" t="s">
        <v>141</v>
      </c>
      <c r="B993" s="115"/>
      <c r="C993" s="115"/>
      <c r="D993" s="115"/>
      <c r="E993" s="115"/>
    </row>
    <row r="994" spans="1:5" ht="15" customHeight="1" x14ac:dyDescent="0.2">
      <c r="A994" s="115"/>
      <c r="B994" s="115"/>
      <c r="C994" s="115"/>
      <c r="D994" s="115"/>
      <c r="E994" s="115"/>
    </row>
    <row r="995" spans="1:5" ht="15" customHeight="1" x14ac:dyDescent="0.2">
      <c r="A995" s="115"/>
      <c r="B995" s="115"/>
      <c r="C995" s="115"/>
      <c r="D995" s="115"/>
      <c r="E995" s="115"/>
    </row>
    <row r="996" spans="1:5" ht="15" customHeight="1" x14ac:dyDescent="0.2">
      <c r="A996" s="115"/>
      <c r="B996" s="115"/>
      <c r="C996" s="115"/>
      <c r="D996" s="115"/>
      <c r="E996" s="115"/>
    </row>
    <row r="997" spans="1:5" ht="15" customHeight="1" x14ac:dyDescent="0.2">
      <c r="A997" s="115"/>
      <c r="B997" s="115"/>
      <c r="C997" s="115"/>
      <c r="D997" s="115"/>
      <c r="E997" s="115"/>
    </row>
    <row r="998" spans="1:5" ht="15" customHeight="1" x14ac:dyDescent="0.2">
      <c r="A998" s="115"/>
      <c r="B998" s="115"/>
      <c r="C998" s="115"/>
      <c r="D998" s="115"/>
      <c r="E998" s="115"/>
    </row>
    <row r="999" spans="1:5" ht="15" customHeight="1" x14ac:dyDescent="0.2"/>
    <row r="1000" spans="1:5" ht="15" customHeight="1" x14ac:dyDescent="0.25">
      <c r="A1000" s="3" t="s">
        <v>13</v>
      </c>
      <c r="B1000" s="4"/>
      <c r="C1000" s="4"/>
      <c r="D1000" s="4"/>
      <c r="E1000" s="7"/>
    </row>
    <row r="1001" spans="1:5" ht="15" customHeight="1" x14ac:dyDescent="0.2">
      <c r="A1001" s="5" t="s">
        <v>5</v>
      </c>
      <c r="B1001" s="4"/>
      <c r="C1001" s="4"/>
      <c r="D1001" s="4"/>
      <c r="E1001" s="6" t="s">
        <v>6</v>
      </c>
    </row>
    <row r="1002" spans="1:5" ht="15" customHeight="1" x14ac:dyDescent="0.2"/>
    <row r="1003" spans="1:5" ht="15" customHeight="1" x14ac:dyDescent="0.2">
      <c r="C1003" s="11" t="s">
        <v>8</v>
      </c>
      <c r="D1003" s="10" t="s">
        <v>26</v>
      </c>
      <c r="E1003" s="9" t="s">
        <v>10</v>
      </c>
    </row>
    <row r="1004" spans="1:5" ht="15" customHeight="1" x14ac:dyDescent="0.2">
      <c r="C1004" s="66">
        <v>3299</v>
      </c>
      <c r="D1004" s="46" t="s">
        <v>35</v>
      </c>
      <c r="E1004" s="72">
        <v>-30000</v>
      </c>
    </row>
    <row r="1005" spans="1:5" ht="15" customHeight="1" x14ac:dyDescent="0.2">
      <c r="C1005" s="66">
        <v>3299</v>
      </c>
      <c r="D1005" s="46" t="s">
        <v>36</v>
      </c>
      <c r="E1005" s="72">
        <v>30000</v>
      </c>
    </row>
    <row r="1006" spans="1:5" ht="15" customHeight="1" x14ac:dyDescent="0.2">
      <c r="C1006" s="39" t="s">
        <v>12</v>
      </c>
      <c r="D1006" s="40"/>
      <c r="E1006" s="41">
        <f>SUM(E1004:E1005)</f>
        <v>0</v>
      </c>
    </row>
    <row r="1007" spans="1:5" ht="15" customHeight="1" x14ac:dyDescent="0.2"/>
    <row r="1008" spans="1:5" ht="15" customHeight="1" x14ac:dyDescent="0.2"/>
    <row r="1009" spans="1:5" ht="15" customHeight="1" x14ac:dyDescent="0.25">
      <c r="A1009" s="1" t="s">
        <v>142</v>
      </c>
    </row>
    <row r="1010" spans="1:5" ht="15" customHeight="1" x14ac:dyDescent="0.2">
      <c r="A1010" s="117" t="s">
        <v>143</v>
      </c>
      <c r="B1010" s="117"/>
      <c r="C1010" s="117"/>
      <c r="D1010" s="117"/>
      <c r="E1010" s="117"/>
    </row>
    <row r="1011" spans="1:5" ht="15" customHeight="1" x14ac:dyDescent="0.2">
      <c r="A1011" s="117"/>
      <c r="B1011" s="117"/>
      <c r="C1011" s="117"/>
      <c r="D1011" s="117"/>
      <c r="E1011" s="117"/>
    </row>
    <row r="1012" spans="1:5" ht="15" customHeight="1" x14ac:dyDescent="0.2">
      <c r="A1012" s="115" t="s">
        <v>144</v>
      </c>
      <c r="B1012" s="115"/>
      <c r="C1012" s="115"/>
      <c r="D1012" s="115"/>
      <c r="E1012" s="115"/>
    </row>
    <row r="1013" spans="1:5" ht="15" customHeight="1" x14ac:dyDescent="0.2">
      <c r="A1013" s="115"/>
      <c r="B1013" s="115"/>
      <c r="C1013" s="115"/>
      <c r="D1013" s="115"/>
      <c r="E1013" s="115"/>
    </row>
    <row r="1014" spans="1:5" ht="15" customHeight="1" x14ac:dyDescent="0.2">
      <c r="A1014" s="115"/>
      <c r="B1014" s="115"/>
      <c r="C1014" s="115"/>
      <c r="D1014" s="115"/>
      <c r="E1014" s="115"/>
    </row>
    <row r="1015" spans="1:5" ht="15" customHeight="1" x14ac:dyDescent="0.2">
      <c r="A1015" s="115"/>
      <c r="B1015" s="115"/>
      <c r="C1015" s="115"/>
      <c r="D1015" s="115"/>
      <c r="E1015" s="115"/>
    </row>
    <row r="1016" spans="1:5" ht="15" customHeight="1" x14ac:dyDescent="0.2">
      <c r="A1016" s="115"/>
      <c r="B1016" s="115"/>
      <c r="C1016" s="115"/>
      <c r="D1016" s="115"/>
      <c r="E1016" s="115"/>
    </row>
    <row r="1017" spans="1:5" ht="15" customHeight="1" x14ac:dyDescent="0.2">
      <c r="A1017" s="115"/>
      <c r="B1017" s="115"/>
      <c r="C1017" s="115"/>
      <c r="D1017" s="115"/>
      <c r="E1017" s="115"/>
    </row>
    <row r="1018" spans="1:5" ht="15" customHeight="1" x14ac:dyDescent="0.2"/>
    <row r="1019" spans="1:5" ht="15" customHeight="1" x14ac:dyDescent="0.25">
      <c r="A1019" s="21" t="s">
        <v>13</v>
      </c>
      <c r="B1019" s="22"/>
      <c r="C1019" s="22"/>
      <c r="D1019" s="22"/>
      <c r="E1019" s="23"/>
    </row>
    <row r="1020" spans="1:5" ht="15" customHeight="1" x14ac:dyDescent="0.2">
      <c r="A1020" s="5" t="s">
        <v>88</v>
      </c>
      <c r="B1020" s="4"/>
      <c r="C1020" s="4"/>
      <c r="D1020" s="4"/>
      <c r="E1020" s="6" t="s">
        <v>89</v>
      </c>
    </row>
    <row r="1021" spans="1:5" ht="15" customHeight="1" x14ac:dyDescent="0.2"/>
    <row r="1022" spans="1:5" ht="15" customHeight="1" x14ac:dyDescent="0.2">
      <c r="C1022" s="11" t="s">
        <v>8</v>
      </c>
      <c r="D1022" s="35" t="s">
        <v>26</v>
      </c>
      <c r="E1022" s="9" t="s">
        <v>10</v>
      </c>
    </row>
    <row r="1023" spans="1:5" ht="15" customHeight="1" x14ac:dyDescent="0.2">
      <c r="C1023" s="45">
        <v>2212</v>
      </c>
      <c r="D1023" s="46" t="s">
        <v>36</v>
      </c>
      <c r="E1023" s="15">
        <v>-29989</v>
      </c>
    </row>
    <row r="1024" spans="1:5" ht="15" customHeight="1" x14ac:dyDescent="0.2">
      <c r="C1024" s="45">
        <v>2223</v>
      </c>
      <c r="D1024" s="46" t="s">
        <v>36</v>
      </c>
      <c r="E1024" s="15">
        <v>29989</v>
      </c>
    </row>
    <row r="1025" spans="1:5" ht="15" customHeight="1" x14ac:dyDescent="0.2">
      <c r="C1025" s="39" t="s">
        <v>12</v>
      </c>
      <c r="D1025" s="40"/>
      <c r="E1025" s="41">
        <f>SUM(E1023:E1024)</f>
        <v>0</v>
      </c>
    </row>
    <row r="1026" spans="1:5" ht="15" customHeight="1" x14ac:dyDescent="0.2"/>
    <row r="1027" spans="1:5" ht="15" customHeight="1" x14ac:dyDescent="0.2"/>
    <row r="1028" spans="1:5" ht="15" customHeight="1" x14ac:dyDescent="0.25">
      <c r="A1028" s="1" t="s">
        <v>145</v>
      </c>
    </row>
    <row r="1029" spans="1:5" ht="15" customHeight="1" x14ac:dyDescent="0.2">
      <c r="A1029" s="117" t="s">
        <v>143</v>
      </c>
      <c r="B1029" s="117"/>
      <c r="C1029" s="117"/>
      <c r="D1029" s="117"/>
      <c r="E1029" s="117"/>
    </row>
    <row r="1030" spans="1:5" ht="15" customHeight="1" x14ac:dyDescent="0.2">
      <c r="A1030" s="117"/>
      <c r="B1030" s="117"/>
      <c r="C1030" s="117"/>
      <c r="D1030" s="117"/>
      <c r="E1030" s="117"/>
    </row>
    <row r="1031" spans="1:5" ht="15" customHeight="1" x14ac:dyDescent="0.2">
      <c r="A1031" s="115" t="s">
        <v>146</v>
      </c>
      <c r="B1031" s="115"/>
      <c r="C1031" s="115"/>
      <c r="D1031" s="115"/>
      <c r="E1031" s="115"/>
    </row>
    <row r="1032" spans="1:5" ht="15" customHeight="1" x14ac:dyDescent="0.2">
      <c r="A1032" s="115"/>
      <c r="B1032" s="115"/>
      <c r="C1032" s="115"/>
      <c r="D1032" s="115"/>
      <c r="E1032" s="115"/>
    </row>
    <row r="1033" spans="1:5" ht="15" customHeight="1" x14ac:dyDescent="0.2">
      <c r="A1033" s="115"/>
      <c r="B1033" s="115"/>
      <c r="C1033" s="115"/>
      <c r="D1033" s="115"/>
      <c r="E1033" s="115"/>
    </row>
    <row r="1034" spans="1:5" ht="15" customHeight="1" x14ac:dyDescent="0.2">
      <c r="A1034" s="115"/>
      <c r="B1034" s="115"/>
      <c r="C1034" s="115"/>
      <c r="D1034" s="115"/>
      <c r="E1034" s="115"/>
    </row>
    <row r="1035" spans="1:5" ht="15" customHeight="1" x14ac:dyDescent="0.2">
      <c r="A1035" s="115"/>
      <c r="B1035" s="115"/>
      <c r="C1035" s="115"/>
      <c r="D1035" s="115"/>
      <c r="E1035" s="115"/>
    </row>
    <row r="1036" spans="1:5" ht="15" customHeight="1" x14ac:dyDescent="0.2">
      <c r="A1036" s="115"/>
      <c r="B1036" s="115"/>
      <c r="C1036" s="115"/>
      <c r="D1036" s="115"/>
      <c r="E1036" s="115"/>
    </row>
    <row r="1037" spans="1:5" ht="15" customHeight="1" x14ac:dyDescent="0.2">
      <c r="A1037" s="115"/>
      <c r="B1037" s="115"/>
      <c r="C1037" s="115"/>
      <c r="D1037" s="115"/>
      <c r="E1037" s="115"/>
    </row>
    <row r="1038" spans="1:5" ht="15" customHeight="1" x14ac:dyDescent="0.2">
      <c r="A1038" s="115"/>
      <c r="B1038" s="115"/>
      <c r="C1038" s="115"/>
      <c r="D1038" s="115"/>
      <c r="E1038" s="115"/>
    </row>
    <row r="1039" spans="1:5" ht="15" customHeight="1" x14ac:dyDescent="0.2"/>
    <row r="1040" spans="1:5" ht="15" customHeight="1" x14ac:dyDescent="0.2"/>
    <row r="1041" spans="1:5" ht="15" customHeight="1" x14ac:dyDescent="0.2"/>
    <row r="1042" spans="1:5" ht="15" customHeight="1" x14ac:dyDescent="0.25">
      <c r="A1042" s="21" t="s">
        <v>13</v>
      </c>
      <c r="B1042" s="22"/>
      <c r="C1042" s="22"/>
      <c r="D1042" s="22"/>
      <c r="E1042" s="23"/>
    </row>
    <row r="1043" spans="1:5" ht="15" customHeight="1" x14ac:dyDescent="0.2">
      <c r="A1043" s="5" t="s">
        <v>88</v>
      </c>
      <c r="B1043" s="4"/>
      <c r="C1043" s="4"/>
      <c r="D1043" s="4"/>
      <c r="E1043" s="6" t="s">
        <v>89</v>
      </c>
    </row>
    <row r="1044" spans="1:5" ht="15" customHeight="1" x14ac:dyDescent="0.2"/>
    <row r="1045" spans="1:5" ht="15" customHeight="1" x14ac:dyDescent="0.2">
      <c r="C1045" s="11" t="s">
        <v>8</v>
      </c>
      <c r="D1045" s="35" t="s">
        <v>26</v>
      </c>
      <c r="E1045" s="9" t="s">
        <v>10</v>
      </c>
    </row>
    <row r="1046" spans="1:5" ht="15" customHeight="1" x14ac:dyDescent="0.2">
      <c r="C1046" s="45">
        <v>2223</v>
      </c>
      <c r="D1046" s="46" t="s">
        <v>72</v>
      </c>
      <c r="E1046" s="15">
        <v>-1186219.49</v>
      </c>
    </row>
    <row r="1047" spans="1:5" ht="15" customHeight="1" x14ac:dyDescent="0.2">
      <c r="C1047" s="45">
        <v>2223</v>
      </c>
      <c r="D1047" s="95" t="s">
        <v>80</v>
      </c>
      <c r="E1047" s="15">
        <f>63749.35+70000+524763.38+527706.76</f>
        <v>1186219.49</v>
      </c>
    </row>
    <row r="1048" spans="1:5" ht="15" customHeight="1" x14ac:dyDescent="0.2">
      <c r="C1048" s="39" t="s">
        <v>12</v>
      </c>
      <c r="D1048" s="40"/>
      <c r="E1048" s="41">
        <f>SUM(E1046:E1047)</f>
        <v>0</v>
      </c>
    </row>
    <row r="1049" spans="1:5" ht="15" customHeight="1" x14ac:dyDescent="0.2"/>
    <row r="1050" spans="1:5" ht="15" customHeight="1" x14ac:dyDescent="0.2"/>
    <row r="1051" spans="1:5" ht="15" customHeight="1" x14ac:dyDescent="0.25">
      <c r="A1051" s="1" t="s">
        <v>147</v>
      </c>
    </row>
    <row r="1052" spans="1:5" ht="15" customHeight="1" x14ac:dyDescent="0.2">
      <c r="A1052" s="117" t="s">
        <v>148</v>
      </c>
      <c r="B1052" s="117"/>
      <c r="C1052" s="117"/>
      <c r="D1052" s="117"/>
      <c r="E1052" s="117"/>
    </row>
    <row r="1053" spans="1:5" ht="15" customHeight="1" x14ac:dyDescent="0.2">
      <c r="A1053" s="117"/>
      <c r="B1053" s="117"/>
      <c r="C1053" s="117"/>
      <c r="D1053" s="117"/>
      <c r="E1053" s="117"/>
    </row>
    <row r="1054" spans="1:5" ht="15" customHeight="1" x14ac:dyDescent="0.2">
      <c r="A1054" s="115" t="s">
        <v>149</v>
      </c>
      <c r="B1054" s="115"/>
      <c r="C1054" s="115"/>
      <c r="D1054" s="115"/>
      <c r="E1054" s="115"/>
    </row>
    <row r="1055" spans="1:5" ht="15" customHeight="1" x14ac:dyDescent="0.2">
      <c r="A1055" s="115"/>
      <c r="B1055" s="115"/>
      <c r="C1055" s="115"/>
      <c r="D1055" s="115"/>
      <c r="E1055" s="115"/>
    </row>
    <row r="1056" spans="1:5" ht="15" customHeight="1" x14ac:dyDescent="0.2">
      <c r="A1056" s="115"/>
      <c r="B1056" s="115"/>
      <c r="C1056" s="115"/>
      <c r="D1056" s="115"/>
      <c r="E1056" s="115"/>
    </row>
    <row r="1057" spans="1:5" ht="15" customHeight="1" x14ac:dyDescent="0.2">
      <c r="A1057" s="115"/>
      <c r="B1057" s="115"/>
      <c r="C1057" s="115"/>
      <c r="D1057" s="115"/>
      <c r="E1057" s="115"/>
    </row>
    <row r="1058" spans="1:5" ht="15" customHeight="1" x14ac:dyDescent="0.2">
      <c r="A1058" s="115"/>
      <c r="B1058" s="115"/>
      <c r="C1058" s="115"/>
      <c r="D1058" s="115"/>
      <c r="E1058" s="115"/>
    </row>
    <row r="1059" spans="1:5" ht="15" customHeight="1" x14ac:dyDescent="0.2">
      <c r="A1059" s="115"/>
      <c r="B1059" s="115"/>
      <c r="C1059" s="115"/>
      <c r="D1059" s="115"/>
      <c r="E1059" s="115"/>
    </row>
    <row r="1060" spans="1:5" ht="15" customHeight="1" x14ac:dyDescent="0.2">
      <c r="A1060" s="115"/>
      <c r="B1060" s="115"/>
      <c r="C1060" s="115"/>
      <c r="D1060" s="115"/>
      <c r="E1060" s="115"/>
    </row>
    <row r="1061" spans="1:5" ht="15" customHeight="1" x14ac:dyDescent="0.2">
      <c r="A1061" s="115"/>
      <c r="B1061" s="115"/>
      <c r="C1061" s="115"/>
      <c r="D1061" s="115"/>
      <c r="E1061" s="115"/>
    </row>
    <row r="1062" spans="1:5" ht="15" customHeight="1" x14ac:dyDescent="0.2"/>
    <row r="1063" spans="1:5" ht="15" customHeight="1" x14ac:dyDescent="0.25">
      <c r="A1063" s="21" t="s">
        <v>13</v>
      </c>
      <c r="B1063" s="22"/>
      <c r="C1063" s="22"/>
      <c r="D1063" s="22"/>
      <c r="E1063" s="23"/>
    </row>
    <row r="1064" spans="1:5" ht="15" customHeight="1" x14ac:dyDescent="0.2">
      <c r="A1064" s="5" t="s">
        <v>93</v>
      </c>
      <c r="B1064" s="22"/>
      <c r="C1064" s="22"/>
      <c r="D1064" s="22"/>
      <c r="E1064" s="26" t="s">
        <v>94</v>
      </c>
    </row>
    <row r="1065" spans="1:5" ht="15" customHeight="1" x14ac:dyDescent="0.2">
      <c r="A1065" s="33"/>
      <c r="B1065" s="23"/>
      <c r="C1065" s="22"/>
      <c r="D1065" s="22"/>
      <c r="E1065" s="34"/>
    </row>
    <row r="1066" spans="1:5" ht="15" customHeight="1" x14ac:dyDescent="0.2">
      <c r="A1066" s="50"/>
      <c r="B1066" s="50"/>
      <c r="C1066" s="11" t="s">
        <v>8</v>
      </c>
      <c r="D1066" s="51" t="s">
        <v>26</v>
      </c>
      <c r="E1066" s="36" t="s">
        <v>10</v>
      </c>
    </row>
    <row r="1067" spans="1:5" ht="15" customHeight="1" x14ac:dyDescent="0.2">
      <c r="A1067" s="50"/>
      <c r="B1067" s="50"/>
      <c r="C1067" s="45">
        <v>3319</v>
      </c>
      <c r="D1067" s="60" t="s">
        <v>38</v>
      </c>
      <c r="E1067" s="94">
        <v>-10550000</v>
      </c>
    </row>
    <row r="1068" spans="1:5" ht="15" customHeight="1" x14ac:dyDescent="0.2">
      <c r="A1068" s="50"/>
      <c r="B1068" s="50"/>
      <c r="C1068" s="45">
        <v>3322</v>
      </c>
      <c r="D1068" s="60" t="s">
        <v>38</v>
      </c>
      <c r="E1068" s="94">
        <f>600000+600000</f>
        <v>1200000</v>
      </c>
    </row>
    <row r="1069" spans="1:5" ht="15" customHeight="1" x14ac:dyDescent="0.2">
      <c r="A1069" s="50"/>
      <c r="B1069" s="50"/>
      <c r="C1069" s="45">
        <v>3330</v>
      </c>
      <c r="D1069" s="60" t="s">
        <v>38</v>
      </c>
      <c r="E1069" s="94">
        <v>4815000</v>
      </c>
    </row>
    <row r="1070" spans="1:5" ht="15" customHeight="1" x14ac:dyDescent="0.2">
      <c r="A1070" s="50"/>
      <c r="B1070" s="50"/>
      <c r="C1070" s="45">
        <v>3322</v>
      </c>
      <c r="D1070" s="95" t="s">
        <v>80</v>
      </c>
      <c r="E1070" s="94">
        <v>2935000</v>
      </c>
    </row>
    <row r="1071" spans="1:5" ht="15" customHeight="1" x14ac:dyDescent="0.2">
      <c r="A1071" s="50"/>
      <c r="B1071" s="50"/>
      <c r="C1071" s="45">
        <v>3322</v>
      </c>
      <c r="D1071" s="46" t="s">
        <v>37</v>
      </c>
      <c r="E1071" s="94">
        <v>1600000</v>
      </c>
    </row>
    <row r="1072" spans="1:5" ht="15" customHeight="1" x14ac:dyDescent="0.2">
      <c r="A1072" s="73"/>
      <c r="B1072" s="73"/>
      <c r="C1072" s="39" t="s">
        <v>12</v>
      </c>
      <c r="D1072" s="40"/>
      <c r="E1072" s="41">
        <f>SUM(E1067:E1071)</f>
        <v>0</v>
      </c>
    </row>
    <row r="1073" spans="1:5" ht="15" customHeight="1" x14ac:dyDescent="0.2"/>
    <row r="1074" spans="1:5" ht="15" customHeight="1" x14ac:dyDescent="0.2"/>
    <row r="1075" spans="1:5" ht="15" customHeight="1" x14ac:dyDescent="0.25">
      <c r="A1075" s="1" t="s">
        <v>150</v>
      </c>
    </row>
    <row r="1076" spans="1:5" ht="15" customHeight="1" x14ac:dyDescent="0.2">
      <c r="A1076" s="117" t="s">
        <v>148</v>
      </c>
      <c r="B1076" s="117"/>
      <c r="C1076" s="117"/>
      <c r="D1076" s="117"/>
      <c r="E1076" s="117"/>
    </row>
    <row r="1077" spans="1:5" ht="15" customHeight="1" x14ac:dyDescent="0.2">
      <c r="A1077" s="117"/>
      <c r="B1077" s="117"/>
      <c r="C1077" s="117"/>
      <c r="D1077" s="117"/>
      <c r="E1077" s="117"/>
    </row>
    <row r="1078" spans="1:5" ht="15" customHeight="1" x14ac:dyDescent="0.2">
      <c r="A1078" s="115" t="s">
        <v>151</v>
      </c>
      <c r="B1078" s="115"/>
      <c r="C1078" s="115"/>
      <c r="D1078" s="115"/>
      <c r="E1078" s="115"/>
    </row>
    <row r="1079" spans="1:5" ht="15" customHeight="1" x14ac:dyDescent="0.2">
      <c r="A1079" s="115"/>
      <c r="B1079" s="115"/>
      <c r="C1079" s="115"/>
      <c r="D1079" s="115"/>
      <c r="E1079" s="115"/>
    </row>
    <row r="1080" spans="1:5" ht="15" customHeight="1" x14ac:dyDescent="0.2">
      <c r="A1080" s="115"/>
      <c r="B1080" s="115"/>
      <c r="C1080" s="115"/>
      <c r="D1080" s="115"/>
      <c r="E1080" s="115"/>
    </row>
    <row r="1081" spans="1:5" ht="15" customHeight="1" x14ac:dyDescent="0.2">
      <c r="A1081" s="115"/>
      <c r="B1081" s="115"/>
      <c r="C1081" s="115"/>
      <c r="D1081" s="115"/>
      <c r="E1081" s="115"/>
    </row>
    <row r="1082" spans="1:5" ht="15" customHeight="1" x14ac:dyDescent="0.2">
      <c r="A1082" s="115"/>
      <c r="B1082" s="115"/>
      <c r="C1082" s="115"/>
      <c r="D1082" s="115"/>
      <c r="E1082" s="115"/>
    </row>
    <row r="1083" spans="1:5" ht="15" customHeight="1" x14ac:dyDescent="0.2">
      <c r="A1083" s="115"/>
      <c r="B1083" s="115"/>
      <c r="C1083" s="115"/>
      <c r="D1083" s="115"/>
      <c r="E1083" s="115"/>
    </row>
    <row r="1084" spans="1:5" ht="15" customHeight="1" x14ac:dyDescent="0.2">
      <c r="A1084" s="115"/>
      <c r="B1084" s="115"/>
      <c r="C1084" s="115"/>
      <c r="D1084" s="115"/>
      <c r="E1084" s="115"/>
    </row>
    <row r="1085" spans="1:5" ht="15" customHeight="1" x14ac:dyDescent="0.2">
      <c r="A1085" s="115"/>
      <c r="B1085" s="115"/>
      <c r="C1085" s="115"/>
      <c r="D1085" s="115"/>
      <c r="E1085" s="115"/>
    </row>
    <row r="1086" spans="1:5" ht="15" customHeight="1" x14ac:dyDescent="0.2">
      <c r="A1086" s="115"/>
      <c r="B1086" s="115"/>
      <c r="C1086" s="115"/>
      <c r="D1086" s="115"/>
      <c r="E1086" s="115"/>
    </row>
    <row r="1087" spans="1:5" ht="15" customHeight="1" x14ac:dyDescent="0.2"/>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21" t="s">
        <v>13</v>
      </c>
      <c r="B1094" s="22"/>
      <c r="C1094" s="22"/>
      <c r="D1094" s="22"/>
      <c r="E1094" s="23"/>
    </row>
    <row r="1095" spans="1:5" ht="15" customHeight="1" x14ac:dyDescent="0.2">
      <c r="A1095" s="5" t="s">
        <v>93</v>
      </c>
      <c r="B1095" s="22"/>
      <c r="C1095" s="22"/>
      <c r="D1095" s="22"/>
      <c r="E1095" s="26" t="s">
        <v>94</v>
      </c>
    </row>
    <row r="1096" spans="1:5" ht="15" customHeight="1" x14ac:dyDescent="0.2">
      <c r="A1096" s="33"/>
      <c r="B1096" s="23"/>
      <c r="C1096" s="22"/>
      <c r="D1096" s="22"/>
      <c r="E1096" s="34"/>
    </row>
    <row r="1097" spans="1:5" ht="15" customHeight="1" x14ac:dyDescent="0.2">
      <c r="A1097" s="50"/>
      <c r="B1097" s="50"/>
      <c r="C1097" s="11" t="s">
        <v>8</v>
      </c>
      <c r="D1097" s="51" t="s">
        <v>26</v>
      </c>
      <c r="E1097" s="36" t="s">
        <v>10</v>
      </c>
    </row>
    <row r="1098" spans="1:5" ht="15" customHeight="1" x14ac:dyDescent="0.2">
      <c r="A1098" s="50"/>
      <c r="B1098" s="50"/>
      <c r="C1098" s="45">
        <v>3319</v>
      </c>
      <c r="D1098" s="60" t="s">
        <v>38</v>
      </c>
      <c r="E1098" s="94">
        <v>-1300000</v>
      </c>
    </row>
    <row r="1099" spans="1:5" ht="15" customHeight="1" x14ac:dyDescent="0.2">
      <c r="A1099" s="50"/>
      <c r="B1099" s="50"/>
      <c r="C1099" s="45">
        <v>3319</v>
      </c>
      <c r="D1099" s="60" t="s">
        <v>38</v>
      </c>
      <c r="E1099" s="94">
        <v>-300000</v>
      </c>
    </row>
    <row r="1100" spans="1:5" ht="15" customHeight="1" x14ac:dyDescent="0.2">
      <c r="A1100" s="50"/>
      <c r="B1100" s="50"/>
      <c r="C1100" s="45">
        <v>3319</v>
      </c>
      <c r="D1100" s="60" t="s">
        <v>38</v>
      </c>
      <c r="E1100" s="94">
        <v>300000</v>
      </c>
    </row>
    <row r="1101" spans="1:5" ht="15" customHeight="1" x14ac:dyDescent="0.2">
      <c r="A1101" s="50"/>
      <c r="B1101" s="50"/>
      <c r="C1101" s="45">
        <v>3326</v>
      </c>
      <c r="D1101" s="60" t="s">
        <v>38</v>
      </c>
      <c r="E1101" s="94">
        <f>75000+225000</f>
        <v>300000</v>
      </c>
    </row>
    <row r="1102" spans="1:5" ht="15" customHeight="1" x14ac:dyDescent="0.2">
      <c r="A1102" s="50"/>
      <c r="B1102" s="50"/>
      <c r="C1102" s="45">
        <v>3326</v>
      </c>
      <c r="D1102" s="95" t="s">
        <v>80</v>
      </c>
      <c r="E1102" s="94">
        <v>930000</v>
      </c>
    </row>
    <row r="1103" spans="1:5" ht="15" customHeight="1" x14ac:dyDescent="0.2">
      <c r="A1103" s="50"/>
      <c r="B1103" s="50"/>
      <c r="C1103" s="45">
        <v>3326</v>
      </c>
      <c r="D1103" s="46" t="s">
        <v>37</v>
      </c>
      <c r="E1103" s="94">
        <v>70000</v>
      </c>
    </row>
    <row r="1104" spans="1:5" ht="15" customHeight="1" x14ac:dyDescent="0.2">
      <c r="A1104" s="73"/>
      <c r="B1104" s="73"/>
      <c r="C1104" s="39" t="s">
        <v>12</v>
      </c>
      <c r="D1104" s="40"/>
      <c r="E1104" s="41">
        <f>SUM(E1098:E1103)</f>
        <v>0</v>
      </c>
    </row>
    <row r="1105" spans="1:5" ht="15" customHeight="1" x14ac:dyDescent="0.2"/>
    <row r="1106" spans="1:5" ht="15" customHeight="1" x14ac:dyDescent="0.2"/>
    <row r="1107" spans="1:5" ht="15" customHeight="1" x14ac:dyDescent="0.25">
      <c r="A1107" s="1" t="s">
        <v>152</v>
      </c>
    </row>
    <row r="1108" spans="1:5" ht="15" customHeight="1" x14ac:dyDescent="0.2">
      <c r="A1108" s="117" t="s">
        <v>148</v>
      </c>
      <c r="B1108" s="117"/>
      <c r="C1108" s="117"/>
      <c r="D1108" s="117"/>
      <c r="E1108" s="117"/>
    </row>
    <row r="1109" spans="1:5" ht="15" customHeight="1" x14ac:dyDescent="0.2">
      <c r="A1109" s="117"/>
      <c r="B1109" s="117"/>
      <c r="C1109" s="117"/>
      <c r="D1109" s="117"/>
      <c r="E1109" s="117"/>
    </row>
    <row r="1110" spans="1:5" ht="15" customHeight="1" x14ac:dyDescent="0.2">
      <c r="A1110" s="115" t="s">
        <v>153</v>
      </c>
      <c r="B1110" s="115"/>
      <c r="C1110" s="115"/>
      <c r="D1110" s="115"/>
      <c r="E1110" s="115"/>
    </row>
    <row r="1111" spans="1:5" ht="15" customHeight="1" x14ac:dyDescent="0.2">
      <c r="A1111" s="115"/>
      <c r="B1111" s="115"/>
      <c r="C1111" s="115"/>
      <c r="D1111" s="115"/>
      <c r="E1111" s="115"/>
    </row>
    <row r="1112" spans="1:5" ht="15" customHeight="1" x14ac:dyDescent="0.2">
      <c r="A1112" s="115"/>
      <c r="B1112" s="115"/>
      <c r="C1112" s="115"/>
      <c r="D1112" s="115"/>
      <c r="E1112" s="115"/>
    </row>
    <row r="1113" spans="1:5" ht="15" customHeight="1" x14ac:dyDescent="0.2">
      <c r="A1113" s="115"/>
      <c r="B1113" s="115"/>
      <c r="C1113" s="115"/>
      <c r="D1113" s="115"/>
      <c r="E1113" s="115"/>
    </row>
    <row r="1114" spans="1:5" ht="15" customHeight="1" x14ac:dyDescent="0.2">
      <c r="A1114" s="115"/>
      <c r="B1114" s="115"/>
      <c r="C1114" s="115"/>
      <c r="D1114" s="115"/>
      <c r="E1114" s="115"/>
    </row>
    <row r="1115" spans="1:5" ht="15" customHeight="1" x14ac:dyDescent="0.2">
      <c r="A1115" s="115"/>
      <c r="B1115" s="115"/>
      <c r="C1115" s="115"/>
      <c r="D1115" s="115"/>
      <c r="E1115" s="115"/>
    </row>
    <row r="1116" spans="1:5" ht="15" customHeight="1" x14ac:dyDescent="0.2">
      <c r="A1116" s="115"/>
      <c r="B1116" s="115"/>
      <c r="C1116" s="115"/>
      <c r="D1116" s="115"/>
      <c r="E1116" s="115"/>
    </row>
    <row r="1117" spans="1:5" ht="15" customHeight="1" x14ac:dyDescent="0.2">
      <c r="A1117" s="115"/>
      <c r="B1117" s="115"/>
      <c r="C1117" s="115"/>
      <c r="D1117" s="115"/>
      <c r="E1117" s="115"/>
    </row>
    <row r="1118" spans="1:5" ht="15" customHeight="1" x14ac:dyDescent="0.2">
      <c r="A1118" s="115"/>
      <c r="B1118" s="115"/>
      <c r="C1118" s="115"/>
      <c r="D1118" s="115"/>
      <c r="E1118" s="115"/>
    </row>
    <row r="1119" spans="1:5" ht="15" customHeight="1" x14ac:dyDescent="0.2"/>
    <row r="1120" spans="1:5" ht="15" customHeight="1" x14ac:dyDescent="0.25">
      <c r="A1120" s="21" t="s">
        <v>13</v>
      </c>
      <c r="B1120" s="22"/>
      <c r="C1120" s="22"/>
      <c r="D1120" s="22"/>
      <c r="E1120" s="23"/>
    </row>
    <row r="1121" spans="1:5" ht="15" customHeight="1" x14ac:dyDescent="0.2">
      <c r="A1121" s="5" t="s">
        <v>93</v>
      </c>
      <c r="B1121" s="22"/>
      <c r="C1121" s="22"/>
      <c r="D1121" s="22"/>
      <c r="E1121" s="26" t="s">
        <v>94</v>
      </c>
    </row>
    <row r="1122" spans="1:5" ht="15" customHeight="1" x14ac:dyDescent="0.2">
      <c r="A1122" s="33"/>
      <c r="B1122" s="23"/>
      <c r="C1122" s="22"/>
      <c r="D1122" s="22"/>
      <c r="E1122" s="34"/>
    </row>
    <row r="1123" spans="1:5" ht="15" customHeight="1" x14ac:dyDescent="0.2">
      <c r="A1123" s="50"/>
      <c r="B1123" s="50"/>
      <c r="C1123" s="11" t="s">
        <v>8</v>
      </c>
      <c r="D1123" s="51" t="s">
        <v>26</v>
      </c>
      <c r="E1123" s="36" t="s">
        <v>10</v>
      </c>
    </row>
    <row r="1124" spans="1:5" ht="15" customHeight="1" x14ac:dyDescent="0.2">
      <c r="A1124" s="50"/>
      <c r="B1124" s="50"/>
      <c r="C1124" s="45">
        <v>3319</v>
      </c>
      <c r="D1124" s="60" t="s">
        <v>38</v>
      </c>
      <c r="E1124" s="94">
        <v>-1200000</v>
      </c>
    </row>
    <row r="1125" spans="1:5" ht="15" customHeight="1" x14ac:dyDescent="0.2">
      <c r="A1125" s="50"/>
      <c r="B1125" s="50"/>
      <c r="C1125" s="45">
        <v>3326</v>
      </c>
      <c r="D1125" s="60" t="s">
        <v>38</v>
      </c>
      <c r="E1125" s="94">
        <v>250000</v>
      </c>
    </row>
    <row r="1126" spans="1:5" ht="15" customHeight="1" x14ac:dyDescent="0.2">
      <c r="A1126" s="50"/>
      <c r="B1126" s="50"/>
      <c r="C1126" s="45">
        <v>3326</v>
      </c>
      <c r="D1126" s="95" t="s">
        <v>80</v>
      </c>
      <c r="E1126" s="94">
        <v>45000</v>
      </c>
    </row>
    <row r="1127" spans="1:5" ht="15" customHeight="1" x14ac:dyDescent="0.2">
      <c r="A1127" s="50"/>
      <c r="B1127" s="50"/>
      <c r="C1127" s="45">
        <v>3326</v>
      </c>
      <c r="D1127" s="46" t="s">
        <v>37</v>
      </c>
      <c r="E1127" s="94">
        <v>905000</v>
      </c>
    </row>
    <row r="1128" spans="1:5" ht="15" customHeight="1" x14ac:dyDescent="0.2">
      <c r="A1128" s="73"/>
      <c r="B1128" s="73"/>
      <c r="C1128" s="39" t="s">
        <v>12</v>
      </c>
      <c r="D1128" s="40"/>
      <c r="E1128" s="41">
        <f>SUM(E1124:E1127)</f>
        <v>0</v>
      </c>
    </row>
    <row r="1129" spans="1:5" ht="15" customHeight="1" x14ac:dyDescent="0.2"/>
    <row r="1130" spans="1:5" ht="15" customHeight="1" x14ac:dyDescent="0.2"/>
    <row r="1131" spans="1:5" ht="15" customHeight="1" x14ac:dyDescent="0.25">
      <c r="A1131" s="1" t="s">
        <v>154</v>
      </c>
    </row>
    <row r="1132" spans="1:5" ht="15" customHeight="1" x14ac:dyDescent="0.2">
      <c r="A1132" s="117" t="s">
        <v>148</v>
      </c>
      <c r="B1132" s="117"/>
      <c r="C1132" s="117"/>
      <c r="D1132" s="117"/>
      <c r="E1132" s="117"/>
    </row>
    <row r="1133" spans="1:5" ht="15" customHeight="1" x14ac:dyDescent="0.2">
      <c r="A1133" s="117"/>
      <c r="B1133" s="117"/>
      <c r="C1133" s="117"/>
      <c r="D1133" s="117"/>
      <c r="E1133" s="117"/>
    </row>
    <row r="1134" spans="1:5" ht="15" customHeight="1" x14ac:dyDescent="0.2">
      <c r="A1134" s="115" t="s">
        <v>155</v>
      </c>
      <c r="B1134" s="115"/>
      <c r="C1134" s="115"/>
      <c r="D1134" s="115"/>
      <c r="E1134" s="115"/>
    </row>
    <row r="1135" spans="1:5" ht="15" customHeight="1" x14ac:dyDescent="0.2">
      <c r="A1135" s="115"/>
      <c r="B1135" s="115"/>
      <c r="C1135" s="115"/>
      <c r="D1135" s="115"/>
      <c r="E1135" s="115"/>
    </row>
    <row r="1136" spans="1:5" ht="15" customHeight="1" x14ac:dyDescent="0.2">
      <c r="A1136" s="115"/>
      <c r="B1136" s="115"/>
      <c r="C1136" s="115"/>
      <c r="D1136" s="115"/>
      <c r="E1136" s="115"/>
    </row>
    <row r="1137" spans="1:5" ht="15" customHeight="1" x14ac:dyDescent="0.2">
      <c r="A1137" s="115"/>
      <c r="B1137" s="115"/>
      <c r="C1137" s="115"/>
      <c r="D1137" s="115"/>
      <c r="E1137" s="115"/>
    </row>
    <row r="1138" spans="1:5" ht="15" customHeight="1" x14ac:dyDescent="0.2">
      <c r="A1138" s="115"/>
      <c r="B1138" s="115"/>
      <c r="C1138" s="115"/>
      <c r="D1138" s="115"/>
      <c r="E1138" s="115"/>
    </row>
    <row r="1139" spans="1:5" ht="15" customHeight="1" x14ac:dyDescent="0.2">
      <c r="A1139" s="115"/>
      <c r="B1139" s="115"/>
      <c r="C1139" s="115"/>
      <c r="D1139" s="115"/>
      <c r="E1139" s="115"/>
    </row>
    <row r="1140" spans="1:5" ht="15" customHeight="1" x14ac:dyDescent="0.2">
      <c r="A1140" s="115"/>
      <c r="B1140" s="115"/>
      <c r="C1140" s="115"/>
      <c r="D1140" s="115"/>
      <c r="E1140" s="115"/>
    </row>
    <row r="1141" spans="1:5" ht="15" customHeight="1" x14ac:dyDescent="0.2">
      <c r="A1141" s="115"/>
      <c r="B1141" s="115"/>
      <c r="C1141" s="115"/>
      <c r="D1141" s="115"/>
      <c r="E1141" s="115"/>
    </row>
    <row r="1142" spans="1:5" ht="15" customHeight="1" x14ac:dyDescent="0.2"/>
    <row r="1143" spans="1:5" ht="15" customHeight="1" x14ac:dyDescent="0.2"/>
    <row r="1144" spans="1:5" ht="15" customHeight="1" x14ac:dyDescent="0.2"/>
    <row r="1145" spans="1:5" ht="15" customHeight="1" x14ac:dyDescent="0.2"/>
    <row r="1146" spans="1:5" ht="15" customHeight="1" x14ac:dyDescent="0.25">
      <c r="A1146" s="21" t="s">
        <v>13</v>
      </c>
      <c r="B1146" s="22"/>
      <c r="C1146" s="22"/>
      <c r="D1146" s="22"/>
      <c r="E1146" s="23"/>
    </row>
    <row r="1147" spans="1:5" ht="15" customHeight="1" x14ac:dyDescent="0.2">
      <c r="A1147" s="5" t="s">
        <v>93</v>
      </c>
      <c r="B1147" s="22"/>
      <c r="C1147" s="22"/>
      <c r="D1147" s="22"/>
      <c r="E1147" s="26" t="s">
        <v>94</v>
      </c>
    </row>
    <row r="1148" spans="1:5" ht="15" customHeight="1" x14ac:dyDescent="0.2">
      <c r="A1148" s="33"/>
      <c r="B1148" s="23"/>
      <c r="C1148" s="22"/>
      <c r="D1148" s="22"/>
      <c r="E1148" s="34"/>
    </row>
    <row r="1149" spans="1:5" ht="15" customHeight="1" x14ac:dyDescent="0.2">
      <c r="A1149" s="50"/>
      <c r="B1149" s="50"/>
      <c r="C1149" s="11" t="s">
        <v>8</v>
      </c>
      <c r="D1149" s="51" t="s">
        <v>26</v>
      </c>
      <c r="E1149" s="36" t="s">
        <v>10</v>
      </c>
    </row>
    <row r="1150" spans="1:5" ht="15" customHeight="1" x14ac:dyDescent="0.2">
      <c r="A1150" s="50"/>
      <c r="B1150" s="50"/>
      <c r="C1150" s="45">
        <v>3319</v>
      </c>
      <c r="D1150" s="60" t="s">
        <v>38</v>
      </c>
      <c r="E1150" s="15">
        <v>-11900000</v>
      </c>
    </row>
    <row r="1151" spans="1:5" ht="15" customHeight="1" x14ac:dyDescent="0.2">
      <c r="A1151" s="50"/>
      <c r="B1151" s="50"/>
      <c r="C1151" s="45">
        <v>3311</v>
      </c>
      <c r="D1151" s="60" t="s">
        <v>38</v>
      </c>
      <c r="E1151" s="15">
        <v>1005000</v>
      </c>
    </row>
    <row r="1152" spans="1:5" ht="15" customHeight="1" x14ac:dyDescent="0.2">
      <c r="A1152" s="50"/>
      <c r="B1152" s="50"/>
      <c r="C1152" s="45">
        <v>3312</v>
      </c>
      <c r="D1152" s="60" t="s">
        <v>38</v>
      </c>
      <c r="E1152" s="15">
        <f>185000+80000+2050000+30000</f>
        <v>2345000</v>
      </c>
    </row>
    <row r="1153" spans="1:5" ht="15" customHeight="1" x14ac:dyDescent="0.2">
      <c r="A1153" s="50"/>
      <c r="B1153" s="50"/>
      <c r="C1153" s="45">
        <v>3313</v>
      </c>
      <c r="D1153" s="60" t="s">
        <v>38</v>
      </c>
      <c r="E1153" s="15">
        <f>50000+30000+350000</f>
        <v>430000</v>
      </c>
    </row>
    <row r="1154" spans="1:5" ht="15" customHeight="1" x14ac:dyDescent="0.2">
      <c r="A1154" s="50"/>
      <c r="B1154" s="50"/>
      <c r="C1154" s="45">
        <v>3315</v>
      </c>
      <c r="D1154" s="60" t="s">
        <v>38</v>
      </c>
      <c r="E1154" s="15">
        <f>35000+70000+80000+10000</f>
        <v>195000</v>
      </c>
    </row>
    <row r="1155" spans="1:5" ht="15" customHeight="1" x14ac:dyDescent="0.2">
      <c r="A1155" s="50"/>
      <c r="B1155" s="50"/>
      <c r="C1155" s="45">
        <v>3316</v>
      </c>
      <c r="D1155" s="60" t="s">
        <v>38</v>
      </c>
      <c r="E1155" s="15">
        <f>40000+55000</f>
        <v>95000</v>
      </c>
    </row>
    <row r="1156" spans="1:5" ht="15" customHeight="1" x14ac:dyDescent="0.2">
      <c r="A1156" s="50"/>
      <c r="B1156" s="50"/>
      <c r="C1156" s="45">
        <v>3317</v>
      </c>
      <c r="D1156" s="60" t="s">
        <v>38</v>
      </c>
      <c r="E1156" s="15">
        <f>70000+291000+20000</f>
        <v>381000</v>
      </c>
    </row>
    <row r="1157" spans="1:5" ht="15" customHeight="1" x14ac:dyDescent="0.2">
      <c r="A1157" s="50"/>
      <c r="B1157" s="50"/>
      <c r="C1157" s="45">
        <v>3319</v>
      </c>
      <c r="D1157" s="111" t="s">
        <v>38</v>
      </c>
      <c r="E1157" s="15">
        <f>370000+860000+950000+150000</f>
        <v>2330000</v>
      </c>
    </row>
    <row r="1158" spans="1:5" ht="15" customHeight="1" x14ac:dyDescent="0.2">
      <c r="A1158" s="50"/>
      <c r="B1158" s="50"/>
      <c r="C1158" s="45">
        <v>3311</v>
      </c>
      <c r="D1158" s="95" t="s">
        <v>80</v>
      </c>
      <c r="E1158" s="15">
        <v>75000</v>
      </c>
    </row>
    <row r="1159" spans="1:5" ht="15" customHeight="1" x14ac:dyDescent="0.2">
      <c r="A1159" s="50"/>
      <c r="B1159" s="50"/>
      <c r="C1159" s="45">
        <v>3312</v>
      </c>
      <c r="D1159" s="95" t="s">
        <v>80</v>
      </c>
      <c r="E1159" s="15">
        <v>755000</v>
      </c>
    </row>
    <row r="1160" spans="1:5" ht="15" customHeight="1" x14ac:dyDescent="0.2">
      <c r="A1160" s="50"/>
      <c r="B1160" s="50"/>
      <c r="C1160" s="45">
        <v>3313</v>
      </c>
      <c r="D1160" s="95" t="s">
        <v>80</v>
      </c>
      <c r="E1160" s="15">
        <v>900000</v>
      </c>
    </row>
    <row r="1161" spans="1:5" ht="15" customHeight="1" x14ac:dyDescent="0.2">
      <c r="A1161" s="50"/>
      <c r="B1161" s="50"/>
      <c r="C1161" s="45">
        <v>3317</v>
      </c>
      <c r="D1161" s="95" t="s">
        <v>80</v>
      </c>
      <c r="E1161" s="15">
        <v>25000</v>
      </c>
    </row>
    <row r="1162" spans="1:5" ht="15" customHeight="1" x14ac:dyDescent="0.2">
      <c r="A1162" s="50"/>
      <c r="B1162" s="50"/>
      <c r="C1162" s="45">
        <v>3319</v>
      </c>
      <c r="D1162" s="95" t="s">
        <v>80</v>
      </c>
      <c r="E1162" s="15">
        <f>2705000+105000</f>
        <v>2810000</v>
      </c>
    </row>
    <row r="1163" spans="1:5" ht="15" customHeight="1" x14ac:dyDescent="0.2">
      <c r="A1163" s="50"/>
      <c r="B1163" s="50"/>
      <c r="C1163" s="45">
        <v>3312</v>
      </c>
      <c r="D1163" s="46" t="s">
        <v>37</v>
      </c>
      <c r="E1163" s="61">
        <v>20000</v>
      </c>
    </row>
    <row r="1164" spans="1:5" ht="15" customHeight="1" x14ac:dyDescent="0.2">
      <c r="A1164" s="50"/>
      <c r="B1164" s="50"/>
      <c r="C1164" s="45">
        <v>3315</v>
      </c>
      <c r="D1164" s="46" t="s">
        <v>37</v>
      </c>
      <c r="E1164" s="61">
        <v>10000</v>
      </c>
    </row>
    <row r="1165" spans="1:5" ht="15" customHeight="1" x14ac:dyDescent="0.2">
      <c r="A1165" s="50"/>
      <c r="B1165" s="50"/>
      <c r="C1165" s="45">
        <v>3316</v>
      </c>
      <c r="D1165" s="46" t="s">
        <v>37</v>
      </c>
      <c r="E1165" s="61">
        <v>15000</v>
      </c>
    </row>
    <row r="1166" spans="1:5" ht="15" customHeight="1" x14ac:dyDescent="0.2">
      <c r="A1166" s="50"/>
      <c r="B1166" s="50"/>
      <c r="C1166" s="45">
        <v>3317</v>
      </c>
      <c r="D1166" s="46" t="s">
        <v>37</v>
      </c>
      <c r="E1166" s="61">
        <v>30000</v>
      </c>
    </row>
    <row r="1167" spans="1:5" ht="15" customHeight="1" x14ac:dyDescent="0.2">
      <c r="A1167" s="50"/>
      <c r="B1167" s="50"/>
      <c r="C1167" s="45">
        <v>3319</v>
      </c>
      <c r="D1167" s="46" t="s">
        <v>37</v>
      </c>
      <c r="E1167" s="61">
        <v>70000</v>
      </c>
    </row>
    <row r="1168" spans="1:5" ht="15" customHeight="1" x14ac:dyDescent="0.2">
      <c r="A1168" s="73"/>
      <c r="B1168" s="73"/>
      <c r="C1168" s="39" t="s">
        <v>12</v>
      </c>
      <c r="D1168" s="40"/>
      <c r="E1168" s="41">
        <f>SUM(E1150:E1167)</f>
        <v>-409000</v>
      </c>
    </row>
    <row r="1169" spans="1:5" ht="15" customHeight="1" x14ac:dyDescent="0.2"/>
    <row r="1170" spans="1:5" ht="15" customHeight="1" x14ac:dyDescent="0.2">
      <c r="B1170" s="9" t="s">
        <v>7</v>
      </c>
      <c r="C1170" s="11" t="s">
        <v>8</v>
      </c>
      <c r="D1170" s="78" t="s">
        <v>9</v>
      </c>
      <c r="E1170" s="36" t="s">
        <v>10</v>
      </c>
    </row>
    <row r="1171" spans="1:5" ht="15" customHeight="1" x14ac:dyDescent="0.2">
      <c r="B1171" s="37">
        <v>555</v>
      </c>
      <c r="C1171" s="45"/>
      <c r="D1171" s="31" t="s">
        <v>54</v>
      </c>
      <c r="E1171" s="72">
        <f>20000+389000</f>
        <v>409000</v>
      </c>
    </row>
    <row r="1172" spans="1:5" ht="15" customHeight="1" x14ac:dyDescent="0.2">
      <c r="B1172" s="79"/>
      <c r="C1172" s="39" t="s">
        <v>12</v>
      </c>
      <c r="D1172" s="80"/>
      <c r="E1172" s="81">
        <f>SUM(E1171:E1171)</f>
        <v>409000</v>
      </c>
    </row>
    <row r="1173" spans="1:5" ht="15" customHeight="1" x14ac:dyDescent="0.2"/>
    <row r="1174" spans="1:5" ht="15" customHeight="1" x14ac:dyDescent="0.2"/>
    <row r="1175" spans="1:5" ht="15" customHeight="1" x14ac:dyDescent="0.25">
      <c r="A1175" s="1" t="s">
        <v>156</v>
      </c>
    </row>
    <row r="1176" spans="1:5" ht="15" customHeight="1" x14ac:dyDescent="0.2">
      <c r="A1176" s="117" t="s">
        <v>148</v>
      </c>
      <c r="B1176" s="117"/>
      <c r="C1176" s="117"/>
      <c r="D1176" s="117"/>
      <c r="E1176" s="117"/>
    </row>
    <row r="1177" spans="1:5" ht="15" customHeight="1" x14ac:dyDescent="0.2">
      <c r="A1177" s="117"/>
      <c r="B1177" s="117"/>
      <c r="C1177" s="117"/>
      <c r="D1177" s="117"/>
      <c r="E1177" s="117"/>
    </row>
    <row r="1178" spans="1:5" ht="15" customHeight="1" x14ac:dyDescent="0.2">
      <c r="A1178" s="115" t="s">
        <v>157</v>
      </c>
      <c r="B1178" s="115"/>
      <c r="C1178" s="115"/>
      <c r="D1178" s="115"/>
      <c r="E1178" s="115"/>
    </row>
    <row r="1179" spans="1:5" ht="15" customHeight="1" x14ac:dyDescent="0.2">
      <c r="A1179" s="115"/>
      <c r="B1179" s="115"/>
      <c r="C1179" s="115"/>
      <c r="D1179" s="115"/>
      <c r="E1179" s="115"/>
    </row>
    <row r="1180" spans="1:5" ht="15" customHeight="1" x14ac:dyDescent="0.2">
      <c r="A1180" s="115"/>
      <c r="B1180" s="115"/>
      <c r="C1180" s="115"/>
      <c r="D1180" s="115"/>
      <c r="E1180" s="115"/>
    </row>
    <row r="1181" spans="1:5" ht="15" customHeight="1" x14ac:dyDescent="0.2">
      <c r="A1181" s="115"/>
      <c r="B1181" s="115"/>
      <c r="C1181" s="115"/>
      <c r="D1181" s="115"/>
      <c r="E1181" s="115"/>
    </row>
    <row r="1182" spans="1:5" ht="15" customHeight="1" x14ac:dyDescent="0.2">
      <c r="A1182" s="115"/>
      <c r="B1182" s="115"/>
      <c r="C1182" s="115"/>
      <c r="D1182" s="115"/>
      <c r="E1182" s="115"/>
    </row>
    <row r="1183" spans="1:5" ht="15" customHeight="1" x14ac:dyDescent="0.2">
      <c r="A1183" s="115"/>
      <c r="B1183" s="115"/>
      <c r="C1183" s="115"/>
      <c r="D1183" s="115"/>
      <c r="E1183" s="115"/>
    </row>
    <row r="1184" spans="1:5" ht="15" customHeight="1" x14ac:dyDescent="0.2">
      <c r="A1184" s="115"/>
      <c r="B1184" s="115"/>
      <c r="C1184" s="115"/>
      <c r="D1184" s="115"/>
      <c r="E1184" s="115"/>
    </row>
    <row r="1185" spans="1:5" ht="15" customHeight="1" x14ac:dyDescent="0.2">
      <c r="A1185" s="32"/>
      <c r="B1185" s="32"/>
      <c r="C1185" s="32"/>
      <c r="D1185" s="32"/>
      <c r="E1185" s="32"/>
    </row>
    <row r="1186" spans="1:5" ht="15" customHeight="1" x14ac:dyDescent="0.25">
      <c r="A1186" s="21" t="s">
        <v>13</v>
      </c>
      <c r="B1186" s="22"/>
      <c r="C1186" s="22"/>
      <c r="D1186" s="22"/>
      <c r="E1186" s="23"/>
    </row>
    <row r="1187" spans="1:5" ht="15" customHeight="1" x14ac:dyDescent="0.2">
      <c r="A1187" s="5" t="s">
        <v>93</v>
      </c>
      <c r="B1187" s="22"/>
      <c r="C1187" s="22"/>
      <c r="D1187" s="22"/>
      <c r="E1187" s="26" t="s">
        <v>94</v>
      </c>
    </row>
    <row r="1188" spans="1:5" ht="15" customHeight="1" x14ac:dyDescent="0.2">
      <c r="A1188" s="33"/>
      <c r="B1188" s="23"/>
      <c r="C1188" s="22"/>
      <c r="D1188" s="22"/>
      <c r="E1188" s="34"/>
    </row>
    <row r="1189" spans="1:5" ht="15" customHeight="1" x14ac:dyDescent="0.2">
      <c r="A1189" s="50"/>
      <c r="B1189" s="50"/>
      <c r="C1189" s="11" t="s">
        <v>8</v>
      </c>
      <c r="D1189" s="51" t="s">
        <v>26</v>
      </c>
      <c r="E1189" s="36" t="s">
        <v>10</v>
      </c>
    </row>
    <row r="1190" spans="1:5" ht="15" customHeight="1" x14ac:dyDescent="0.2">
      <c r="A1190" s="50"/>
      <c r="B1190" s="50"/>
      <c r="C1190" s="45">
        <v>3419</v>
      </c>
      <c r="D1190" s="46" t="s">
        <v>37</v>
      </c>
      <c r="E1190" s="94">
        <v>-575000</v>
      </c>
    </row>
    <row r="1191" spans="1:5" ht="15" customHeight="1" x14ac:dyDescent="0.2">
      <c r="A1191" s="50"/>
      <c r="B1191" s="50"/>
      <c r="C1191" s="45">
        <v>3419</v>
      </c>
      <c r="D1191" s="60" t="s">
        <v>38</v>
      </c>
      <c r="E1191" s="94">
        <f>35000+540000</f>
        <v>575000</v>
      </c>
    </row>
    <row r="1192" spans="1:5" ht="15" customHeight="1" x14ac:dyDescent="0.2">
      <c r="A1192" s="73"/>
      <c r="B1192" s="73"/>
      <c r="C1192" s="39" t="s">
        <v>12</v>
      </c>
      <c r="D1192" s="40"/>
      <c r="E1192" s="41">
        <f>SUM(E1190:E1191)</f>
        <v>0</v>
      </c>
    </row>
    <row r="1193" spans="1:5" ht="15" customHeight="1" x14ac:dyDescent="0.2"/>
    <row r="1194" spans="1:5" ht="15" customHeight="1" x14ac:dyDescent="0.2"/>
    <row r="1195" spans="1:5" ht="15" customHeight="1" x14ac:dyDescent="0.2"/>
    <row r="1196" spans="1:5" ht="15" customHeight="1" x14ac:dyDescent="0.2"/>
    <row r="1197" spans="1:5" ht="15" customHeight="1" x14ac:dyDescent="0.2"/>
    <row r="1198" spans="1:5" ht="15" customHeight="1" x14ac:dyDescent="0.25">
      <c r="A1198" s="1" t="s">
        <v>158</v>
      </c>
    </row>
    <row r="1199" spans="1:5" ht="15" customHeight="1" x14ac:dyDescent="0.2">
      <c r="A1199" s="117" t="s">
        <v>148</v>
      </c>
      <c r="B1199" s="117"/>
      <c r="C1199" s="117"/>
      <c r="D1199" s="117"/>
      <c r="E1199" s="117"/>
    </row>
    <row r="1200" spans="1:5" ht="15" customHeight="1" x14ac:dyDescent="0.2">
      <c r="A1200" s="117"/>
      <c r="B1200" s="117"/>
      <c r="C1200" s="117"/>
      <c r="D1200" s="117"/>
      <c r="E1200" s="117"/>
    </row>
    <row r="1201" spans="1:5" ht="15" customHeight="1" x14ac:dyDescent="0.2">
      <c r="A1201" s="115" t="s">
        <v>159</v>
      </c>
      <c r="B1201" s="115"/>
      <c r="C1201" s="115"/>
      <c r="D1201" s="115"/>
      <c r="E1201" s="115"/>
    </row>
    <row r="1202" spans="1:5" ht="15" customHeight="1" x14ac:dyDescent="0.2">
      <c r="A1202" s="115"/>
      <c r="B1202" s="115"/>
      <c r="C1202" s="115"/>
      <c r="D1202" s="115"/>
      <c r="E1202" s="115"/>
    </row>
    <row r="1203" spans="1:5" ht="15" customHeight="1" x14ac:dyDescent="0.2">
      <c r="A1203" s="115"/>
      <c r="B1203" s="115"/>
      <c r="C1203" s="115"/>
      <c r="D1203" s="115"/>
      <c r="E1203" s="115"/>
    </row>
    <row r="1204" spans="1:5" ht="15" customHeight="1" x14ac:dyDescent="0.2">
      <c r="A1204" s="115"/>
      <c r="B1204" s="115"/>
      <c r="C1204" s="115"/>
      <c r="D1204" s="115"/>
      <c r="E1204" s="115"/>
    </row>
    <row r="1205" spans="1:5" ht="15" customHeight="1" x14ac:dyDescent="0.2">
      <c r="A1205" s="115"/>
      <c r="B1205" s="115"/>
      <c r="C1205" s="115"/>
      <c r="D1205" s="115"/>
      <c r="E1205" s="115"/>
    </row>
    <row r="1206" spans="1:5" ht="15" customHeight="1" x14ac:dyDescent="0.2">
      <c r="A1206" s="115"/>
      <c r="B1206" s="115"/>
      <c r="C1206" s="115"/>
      <c r="D1206" s="115"/>
      <c r="E1206" s="115"/>
    </row>
    <row r="1207" spans="1:5" ht="15" customHeight="1" x14ac:dyDescent="0.2">
      <c r="A1207" s="115"/>
      <c r="B1207" s="115"/>
      <c r="C1207" s="115"/>
      <c r="D1207" s="115"/>
      <c r="E1207" s="115"/>
    </row>
    <row r="1208" spans="1:5" ht="15" customHeight="1" x14ac:dyDescent="0.2">
      <c r="A1208" s="115"/>
      <c r="B1208" s="115"/>
      <c r="C1208" s="115"/>
      <c r="D1208" s="115"/>
      <c r="E1208" s="115"/>
    </row>
    <row r="1209" spans="1:5" ht="15" customHeight="1" x14ac:dyDescent="0.2">
      <c r="A1209" s="115"/>
      <c r="B1209" s="115"/>
      <c r="C1209" s="115"/>
      <c r="D1209" s="115"/>
      <c r="E1209" s="115"/>
    </row>
    <row r="1210" spans="1:5" ht="15" customHeight="1" x14ac:dyDescent="0.2">
      <c r="A1210" s="115"/>
      <c r="B1210" s="115"/>
      <c r="C1210" s="115"/>
      <c r="D1210" s="115"/>
      <c r="E1210" s="115"/>
    </row>
    <row r="1211" spans="1:5" ht="15" customHeight="1" x14ac:dyDescent="0.2"/>
    <row r="1212" spans="1:5" ht="15" customHeight="1" x14ac:dyDescent="0.25">
      <c r="A1212" s="21" t="s">
        <v>13</v>
      </c>
      <c r="B1212" s="22"/>
      <c r="C1212" s="22"/>
      <c r="D1212" s="22"/>
      <c r="E1212" s="23"/>
    </row>
    <row r="1213" spans="1:5" ht="15" customHeight="1" x14ac:dyDescent="0.2">
      <c r="A1213" s="5" t="s">
        <v>93</v>
      </c>
      <c r="B1213" s="22"/>
      <c r="C1213" s="22"/>
      <c r="D1213" s="22"/>
      <c r="E1213" s="26" t="s">
        <v>94</v>
      </c>
    </row>
    <row r="1214" spans="1:5" ht="15" customHeight="1" x14ac:dyDescent="0.2">
      <c r="A1214" s="33"/>
      <c r="B1214" s="23"/>
      <c r="C1214" s="22"/>
      <c r="D1214" s="22"/>
      <c r="E1214" s="34"/>
    </row>
    <row r="1215" spans="1:5" ht="15" customHeight="1" x14ac:dyDescent="0.2">
      <c r="A1215" s="50"/>
      <c r="B1215" s="50"/>
      <c r="C1215" s="11" t="s">
        <v>8</v>
      </c>
      <c r="D1215" s="51" t="s">
        <v>26</v>
      </c>
      <c r="E1215" s="36" t="s">
        <v>10</v>
      </c>
    </row>
    <row r="1216" spans="1:5" ht="15" customHeight="1" x14ac:dyDescent="0.2">
      <c r="A1216" s="50"/>
      <c r="B1216" s="50"/>
      <c r="C1216" s="45">
        <v>3312</v>
      </c>
      <c r="D1216" s="95" t="s">
        <v>80</v>
      </c>
      <c r="E1216" s="94">
        <v>-12500000</v>
      </c>
    </row>
    <row r="1217" spans="1:5" ht="15" customHeight="1" x14ac:dyDescent="0.2">
      <c r="A1217" s="50"/>
      <c r="B1217" s="50"/>
      <c r="C1217" s="45">
        <v>3311</v>
      </c>
      <c r="D1217" s="60" t="s">
        <v>38</v>
      </c>
      <c r="E1217" s="94">
        <f>1800000+3100000</f>
        <v>4900000</v>
      </c>
    </row>
    <row r="1218" spans="1:5" ht="15" customHeight="1" x14ac:dyDescent="0.2">
      <c r="A1218" s="50"/>
      <c r="B1218" s="50"/>
      <c r="C1218" s="45">
        <v>3311</v>
      </c>
      <c r="D1218" s="95" t="s">
        <v>80</v>
      </c>
      <c r="E1218" s="94">
        <v>4300000</v>
      </c>
    </row>
    <row r="1219" spans="1:5" ht="15" customHeight="1" x14ac:dyDescent="0.2">
      <c r="A1219" s="50"/>
      <c r="B1219" s="50"/>
      <c r="C1219" s="45">
        <v>3312</v>
      </c>
      <c r="D1219" s="95" t="s">
        <v>80</v>
      </c>
      <c r="E1219" s="94">
        <v>3300000</v>
      </c>
    </row>
    <row r="1220" spans="1:5" ht="15" customHeight="1" x14ac:dyDescent="0.2">
      <c r="A1220" s="73"/>
      <c r="B1220" s="73"/>
      <c r="C1220" s="39" t="s">
        <v>12</v>
      </c>
      <c r="D1220" s="40"/>
      <c r="E1220" s="41">
        <f>SUM(E1216:E1219)</f>
        <v>0</v>
      </c>
    </row>
    <row r="1221" spans="1:5" ht="15" customHeight="1" x14ac:dyDescent="0.2"/>
    <row r="1222" spans="1:5" ht="15" customHeight="1" x14ac:dyDescent="0.2"/>
    <row r="1223" spans="1:5" ht="15" customHeight="1" x14ac:dyDescent="0.25">
      <c r="A1223" s="1" t="s">
        <v>160</v>
      </c>
    </row>
    <row r="1224" spans="1:5" ht="15" customHeight="1" x14ac:dyDescent="0.2">
      <c r="A1224" s="117" t="s">
        <v>161</v>
      </c>
      <c r="B1224" s="117"/>
      <c r="C1224" s="117"/>
      <c r="D1224" s="117"/>
      <c r="E1224" s="117"/>
    </row>
    <row r="1225" spans="1:5" ht="15" customHeight="1" x14ac:dyDescent="0.2">
      <c r="A1225" s="117"/>
      <c r="B1225" s="117"/>
      <c r="C1225" s="117"/>
      <c r="D1225" s="117"/>
      <c r="E1225" s="117"/>
    </row>
    <row r="1226" spans="1:5" ht="15" customHeight="1" x14ac:dyDescent="0.2">
      <c r="A1226" s="115" t="s">
        <v>162</v>
      </c>
      <c r="B1226" s="115"/>
      <c r="C1226" s="115"/>
      <c r="D1226" s="115"/>
      <c r="E1226" s="115"/>
    </row>
    <row r="1227" spans="1:5" ht="15" customHeight="1" x14ac:dyDescent="0.2">
      <c r="A1227" s="115"/>
      <c r="B1227" s="115"/>
      <c r="C1227" s="115"/>
      <c r="D1227" s="115"/>
      <c r="E1227" s="115"/>
    </row>
    <row r="1228" spans="1:5" ht="15" customHeight="1" x14ac:dyDescent="0.2">
      <c r="A1228" s="115"/>
      <c r="B1228" s="115"/>
      <c r="C1228" s="115"/>
      <c r="D1228" s="115"/>
      <c r="E1228" s="115"/>
    </row>
    <row r="1229" spans="1:5" ht="15" customHeight="1" x14ac:dyDescent="0.2">
      <c r="A1229" s="115"/>
      <c r="B1229" s="115"/>
      <c r="C1229" s="115"/>
      <c r="D1229" s="115"/>
      <c r="E1229" s="115"/>
    </row>
    <row r="1230" spans="1:5" ht="15" customHeight="1" x14ac:dyDescent="0.2">
      <c r="A1230" s="115"/>
      <c r="B1230" s="115"/>
      <c r="C1230" s="115"/>
      <c r="D1230" s="115"/>
      <c r="E1230" s="115"/>
    </row>
    <row r="1231" spans="1:5" ht="15" customHeight="1" x14ac:dyDescent="0.2">
      <c r="A1231" s="115"/>
      <c r="B1231" s="115"/>
      <c r="C1231" s="115"/>
      <c r="D1231" s="115"/>
      <c r="E1231" s="115"/>
    </row>
    <row r="1232" spans="1:5" ht="15" customHeight="1" x14ac:dyDescent="0.2">
      <c r="A1232" s="115"/>
      <c r="B1232" s="115"/>
      <c r="C1232" s="115"/>
      <c r="D1232" s="115"/>
      <c r="E1232" s="115"/>
    </row>
    <row r="1233" spans="1:5" ht="15" customHeight="1" x14ac:dyDescent="0.2">
      <c r="A1233" s="115"/>
      <c r="B1233" s="115"/>
      <c r="C1233" s="115"/>
      <c r="D1233" s="115"/>
      <c r="E1233" s="115"/>
    </row>
    <row r="1234" spans="1:5" ht="15" customHeight="1" x14ac:dyDescent="0.2">
      <c r="A1234" s="115"/>
      <c r="B1234" s="115"/>
      <c r="C1234" s="115"/>
      <c r="D1234" s="115"/>
      <c r="E1234" s="115"/>
    </row>
    <row r="1235" spans="1:5" ht="15" customHeight="1" x14ac:dyDescent="0.2"/>
    <row r="1236" spans="1:5" ht="15" customHeight="1" x14ac:dyDescent="0.25">
      <c r="A1236" s="21" t="s">
        <v>13</v>
      </c>
      <c r="B1236" s="22"/>
      <c r="C1236" s="22"/>
      <c r="D1236" s="22"/>
      <c r="E1236" s="23"/>
    </row>
    <row r="1237" spans="1:5" ht="15" customHeight="1" x14ac:dyDescent="0.2">
      <c r="A1237" s="33" t="s">
        <v>51</v>
      </c>
      <c r="B1237" s="77"/>
      <c r="C1237" s="77"/>
      <c r="D1237" s="77"/>
      <c r="E1237" s="23" t="s">
        <v>52</v>
      </c>
    </row>
    <row r="1238" spans="1:5" ht="15" customHeight="1" x14ac:dyDescent="0.2"/>
    <row r="1239" spans="1:5" ht="15" customHeight="1" x14ac:dyDescent="0.2">
      <c r="B1239" s="9" t="s">
        <v>7</v>
      </c>
      <c r="C1239" s="11" t="s">
        <v>8</v>
      </c>
      <c r="D1239" s="78" t="s">
        <v>9</v>
      </c>
      <c r="E1239" s="36" t="s">
        <v>10</v>
      </c>
    </row>
    <row r="1240" spans="1:5" ht="15" customHeight="1" x14ac:dyDescent="0.2">
      <c r="B1240" s="12">
        <v>137.13300000000001</v>
      </c>
      <c r="C1240" s="45"/>
      <c r="D1240" s="31" t="s">
        <v>54</v>
      </c>
      <c r="E1240" s="15">
        <v>-8743015.3300000001</v>
      </c>
    </row>
    <row r="1241" spans="1:5" ht="15" customHeight="1" x14ac:dyDescent="0.2">
      <c r="B1241" s="12">
        <v>133</v>
      </c>
      <c r="C1241" s="45"/>
      <c r="D1241" s="31" t="s">
        <v>54</v>
      </c>
      <c r="E1241" s="15">
        <v>8743015.3300000001</v>
      </c>
    </row>
    <row r="1242" spans="1:5" ht="15" customHeight="1" x14ac:dyDescent="0.2">
      <c r="B1242" s="79"/>
      <c r="C1242" s="39" t="s">
        <v>12</v>
      </c>
      <c r="D1242" s="80"/>
      <c r="E1242" s="81">
        <f>SUM(E1240:E1241)</f>
        <v>0</v>
      </c>
    </row>
    <row r="1243" spans="1:5" ht="15" customHeight="1" x14ac:dyDescent="0.2"/>
    <row r="1244" spans="1:5" ht="15" customHeight="1" x14ac:dyDescent="0.2"/>
    <row r="1245" spans="1:5" ht="15" customHeight="1" x14ac:dyDescent="0.2"/>
    <row r="1246" spans="1:5" ht="15" customHeight="1" x14ac:dyDescent="0.2"/>
    <row r="1247" spans="1:5" ht="15" customHeight="1" x14ac:dyDescent="0.2"/>
    <row r="1248" spans="1:5" ht="15" customHeight="1" x14ac:dyDescent="0.2"/>
    <row r="1249" spans="1:5" ht="15" customHeight="1" x14ac:dyDescent="0.2"/>
    <row r="1250" spans="1:5" ht="15" customHeight="1" x14ac:dyDescent="0.25">
      <c r="A1250" s="1" t="s">
        <v>163</v>
      </c>
    </row>
    <row r="1251" spans="1:5" ht="15" customHeight="1" x14ac:dyDescent="0.2">
      <c r="A1251" s="117" t="s">
        <v>161</v>
      </c>
      <c r="B1251" s="117"/>
      <c r="C1251" s="117"/>
      <c r="D1251" s="117"/>
      <c r="E1251" s="117"/>
    </row>
    <row r="1252" spans="1:5" ht="15" customHeight="1" x14ac:dyDescent="0.2">
      <c r="A1252" s="117"/>
      <c r="B1252" s="117"/>
      <c r="C1252" s="117"/>
      <c r="D1252" s="117"/>
      <c r="E1252" s="117"/>
    </row>
    <row r="1253" spans="1:5" ht="15" customHeight="1" x14ac:dyDescent="0.2">
      <c r="A1253" s="115" t="s">
        <v>164</v>
      </c>
      <c r="B1253" s="115"/>
      <c r="C1253" s="115"/>
      <c r="D1253" s="115"/>
      <c r="E1253" s="115"/>
    </row>
    <row r="1254" spans="1:5" ht="15" customHeight="1" x14ac:dyDescent="0.2">
      <c r="A1254" s="115"/>
      <c r="B1254" s="115"/>
      <c r="C1254" s="115"/>
      <c r="D1254" s="115"/>
      <c r="E1254" s="115"/>
    </row>
    <row r="1255" spans="1:5" ht="15" customHeight="1" x14ac:dyDescent="0.2">
      <c r="A1255" s="115"/>
      <c r="B1255" s="115"/>
      <c r="C1255" s="115"/>
      <c r="D1255" s="115"/>
      <c r="E1255" s="115"/>
    </row>
    <row r="1256" spans="1:5" ht="15" customHeight="1" x14ac:dyDescent="0.2">
      <c r="A1256" s="115"/>
      <c r="B1256" s="115"/>
      <c r="C1256" s="115"/>
      <c r="D1256" s="115"/>
      <c r="E1256" s="115"/>
    </row>
    <row r="1257" spans="1:5" ht="15" customHeight="1" x14ac:dyDescent="0.2">
      <c r="A1257" s="115"/>
      <c r="B1257" s="115"/>
      <c r="C1257" s="115"/>
      <c r="D1257" s="115"/>
      <c r="E1257" s="115"/>
    </row>
    <row r="1258" spans="1:5" ht="15" customHeight="1" x14ac:dyDescent="0.2">
      <c r="A1258" s="115"/>
      <c r="B1258" s="115"/>
      <c r="C1258" s="115"/>
      <c r="D1258" s="115"/>
      <c r="E1258" s="115"/>
    </row>
    <row r="1259" spans="1:5" ht="15" customHeight="1" x14ac:dyDescent="0.2">
      <c r="A1259" s="115"/>
      <c r="B1259" s="115"/>
      <c r="C1259" s="115"/>
      <c r="D1259" s="115"/>
      <c r="E1259" s="115"/>
    </row>
    <row r="1260" spans="1:5" ht="15" customHeight="1" x14ac:dyDescent="0.2">
      <c r="A1260" s="115"/>
      <c r="B1260" s="115"/>
      <c r="C1260" s="115"/>
      <c r="D1260" s="115"/>
      <c r="E1260" s="115"/>
    </row>
    <row r="1261" spans="1:5" ht="15" customHeight="1" x14ac:dyDescent="0.2">
      <c r="A1261" s="115"/>
      <c r="B1261" s="115"/>
      <c r="C1261" s="115"/>
      <c r="D1261" s="115"/>
      <c r="E1261" s="115"/>
    </row>
    <row r="1262" spans="1:5" ht="15" customHeight="1" x14ac:dyDescent="0.2">
      <c r="A1262" s="115"/>
      <c r="B1262" s="115"/>
      <c r="C1262" s="115"/>
      <c r="D1262" s="115"/>
      <c r="E1262" s="115"/>
    </row>
    <row r="1263" spans="1:5" ht="15" customHeight="1" x14ac:dyDescent="0.2">
      <c r="A1263" s="115"/>
      <c r="B1263" s="115"/>
      <c r="C1263" s="115"/>
      <c r="D1263" s="115"/>
      <c r="E1263" s="115"/>
    </row>
    <row r="1264" spans="1:5" ht="15" customHeight="1" x14ac:dyDescent="0.2"/>
    <row r="1265" spans="1:5" ht="15" customHeight="1" x14ac:dyDescent="0.25">
      <c r="A1265" s="21" t="s">
        <v>13</v>
      </c>
      <c r="B1265" s="22"/>
      <c r="C1265" s="22"/>
      <c r="D1265" s="22"/>
      <c r="E1265" s="23"/>
    </row>
    <row r="1266" spans="1:5" ht="15" customHeight="1" x14ac:dyDescent="0.2">
      <c r="A1266" s="33" t="s">
        <v>51</v>
      </c>
      <c r="B1266" s="77"/>
      <c r="C1266" s="77"/>
      <c r="D1266" s="77"/>
      <c r="E1266" s="23" t="s">
        <v>52</v>
      </c>
    </row>
    <row r="1267" spans="1:5" ht="15" customHeight="1" x14ac:dyDescent="0.2"/>
    <row r="1268" spans="1:5" ht="15" customHeight="1" x14ac:dyDescent="0.2">
      <c r="B1268" s="9" t="s">
        <v>7</v>
      </c>
      <c r="C1268" s="11" t="s">
        <v>8</v>
      </c>
      <c r="D1268" s="78" t="s">
        <v>9</v>
      </c>
      <c r="E1268" s="36" t="s">
        <v>10</v>
      </c>
    </row>
    <row r="1269" spans="1:5" ht="15" customHeight="1" x14ac:dyDescent="0.2">
      <c r="B1269" s="12">
        <v>137.13300000000001</v>
      </c>
      <c r="C1269" s="45"/>
      <c r="D1269" s="31" t="s">
        <v>54</v>
      </c>
      <c r="E1269" s="15">
        <v>-3156850.63</v>
      </c>
    </row>
    <row r="1270" spans="1:5" ht="15" customHeight="1" x14ac:dyDescent="0.2">
      <c r="B1270" s="12">
        <v>130</v>
      </c>
      <c r="C1270" s="45"/>
      <c r="D1270" s="31" t="s">
        <v>54</v>
      </c>
      <c r="E1270" s="15">
        <v>53671.89</v>
      </c>
    </row>
    <row r="1271" spans="1:5" ht="15" customHeight="1" x14ac:dyDescent="0.2">
      <c r="B1271" s="12">
        <v>135</v>
      </c>
      <c r="C1271" s="45"/>
      <c r="D1271" s="31" t="s">
        <v>54</v>
      </c>
      <c r="E1271" s="15">
        <v>2817318.98</v>
      </c>
    </row>
    <row r="1272" spans="1:5" ht="15" customHeight="1" x14ac:dyDescent="0.2">
      <c r="B1272" s="12">
        <v>136</v>
      </c>
      <c r="C1272" s="45"/>
      <c r="D1272" s="31" t="s">
        <v>54</v>
      </c>
      <c r="E1272" s="15">
        <v>285859.76</v>
      </c>
    </row>
    <row r="1273" spans="1:5" ht="15" customHeight="1" x14ac:dyDescent="0.2">
      <c r="B1273" s="79"/>
      <c r="C1273" s="39" t="s">
        <v>12</v>
      </c>
      <c r="D1273" s="80"/>
      <c r="E1273" s="81">
        <f>SUM(E1269:E1272)</f>
        <v>0</v>
      </c>
    </row>
    <row r="1274" spans="1:5" ht="15" customHeight="1" x14ac:dyDescent="0.2"/>
    <row r="1275" spans="1:5" ht="15" customHeight="1" x14ac:dyDescent="0.2"/>
    <row r="1276" spans="1:5" ht="15" customHeight="1" x14ac:dyDescent="0.25">
      <c r="A1276" s="1" t="s">
        <v>165</v>
      </c>
    </row>
    <row r="1277" spans="1:5" ht="15" customHeight="1" x14ac:dyDescent="0.2">
      <c r="A1277" s="117" t="s">
        <v>161</v>
      </c>
      <c r="B1277" s="117"/>
      <c r="C1277" s="117"/>
      <c r="D1277" s="117"/>
      <c r="E1277" s="117"/>
    </row>
    <row r="1278" spans="1:5" ht="15" customHeight="1" x14ac:dyDescent="0.2">
      <c r="A1278" s="117"/>
      <c r="B1278" s="117"/>
      <c r="C1278" s="117"/>
      <c r="D1278" s="117"/>
      <c r="E1278" s="117"/>
    </row>
    <row r="1279" spans="1:5" ht="15" customHeight="1" x14ac:dyDescent="0.2">
      <c r="A1279" s="115" t="s">
        <v>166</v>
      </c>
      <c r="B1279" s="115"/>
      <c r="C1279" s="115"/>
      <c r="D1279" s="115"/>
      <c r="E1279" s="115"/>
    </row>
    <row r="1280" spans="1:5" ht="15" customHeight="1" x14ac:dyDescent="0.2">
      <c r="A1280" s="115"/>
      <c r="B1280" s="115"/>
      <c r="C1280" s="115"/>
      <c r="D1280" s="115"/>
      <c r="E1280" s="115"/>
    </row>
    <row r="1281" spans="1:5" ht="15" customHeight="1" x14ac:dyDescent="0.2">
      <c r="A1281" s="115"/>
      <c r="B1281" s="115"/>
      <c r="C1281" s="115"/>
      <c r="D1281" s="115"/>
      <c r="E1281" s="115"/>
    </row>
    <row r="1282" spans="1:5" ht="15" customHeight="1" x14ac:dyDescent="0.2">
      <c r="A1282" s="115"/>
      <c r="B1282" s="115"/>
      <c r="C1282" s="115"/>
      <c r="D1282" s="115"/>
      <c r="E1282" s="115"/>
    </row>
    <row r="1283" spans="1:5" ht="15" customHeight="1" x14ac:dyDescent="0.2">
      <c r="A1283" s="115"/>
      <c r="B1283" s="115"/>
      <c r="C1283" s="115"/>
      <c r="D1283" s="115"/>
      <c r="E1283" s="115"/>
    </row>
    <row r="1284" spans="1:5" ht="15" customHeight="1" x14ac:dyDescent="0.2">
      <c r="A1284" s="115"/>
      <c r="B1284" s="115"/>
      <c r="C1284" s="115"/>
      <c r="D1284" s="115"/>
      <c r="E1284" s="115"/>
    </row>
    <row r="1285" spans="1:5" ht="15" customHeight="1" x14ac:dyDescent="0.2">
      <c r="A1285" s="115"/>
      <c r="B1285" s="115"/>
      <c r="C1285" s="115"/>
      <c r="D1285" s="115"/>
      <c r="E1285" s="115"/>
    </row>
    <row r="1286" spans="1:5" ht="15" customHeight="1" x14ac:dyDescent="0.2">
      <c r="A1286" s="115"/>
      <c r="B1286" s="115"/>
      <c r="C1286" s="115"/>
      <c r="D1286" s="115"/>
      <c r="E1286" s="115"/>
    </row>
    <row r="1287" spans="1:5" ht="15" customHeight="1" x14ac:dyDescent="0.2"/>
    <row r="1288" spans="1:5" ht="15" customHeight="1" x14ac:dyDescent="0.25">
      <c r="A1288" s="21" t="s">
        <v>13</v>
      </c>
      <c r="B1288" s="22"/>
      <c r="C1288" s="22"/>
      <c r="D1288" s="22"/>
      <c r="E1288" s="23"/>
    </row>
    <row r="1289" spans="1:5" ht="15" customHeight="1" x14ac:dyDescent="0.2">
      <c r="A1289" s="33" t="s">
        <v>51</v>
      </c>
      <c r="B1289" s="77"/>
      <c r="C1289" s="77"/>
      <c r="D1289" s="77"/>
      <c r="E1289" s="23" t="s">
        <v>52</v>
      </c>
    </row>
    <row r="1290" spans="1:5" ht="15" customHeight="1" x14ac:dyDescent="0.2"/>
    <row r="1291" spans="1:5" ht="15" customHeight="1" x14ac:dyDescent="0.2">
      <c r="B1291" s="9" t="s">
        <v>7</v>
      </c>
      <c r="C1291" s="11" t="s">
        <v>8</v>
      </c>
      <c r="D1291" s="78" t="s">
        <v>9</v>
      </c>
      <c r="E1291" s="36" t="s">
        <v>10</v>
      </c>
    </row>
    <row r="1292" spans="1:5" ht="15" customHeight="1" x14ac:dyDescent="0.2">
      <c r="B1292" s="12">
        <v>307</v>
      </c>
      <c r="C1292" s="45"/>
      <c r="D1292" s="31" t="s">
        <v>54</v>
      </c>
      <c r="E1292" s="15">
        <v>-200000</v>
      </c>
    </row>
    <row r="1293" spans="1:5" ht="15" customHeight="1" x14ac:dyDescent="0.2">
      <c r="B1293" s="12">
        <v>303</v>
      </c>
      <c r="C1293" s="45"/>
      <c r="D1293" s="31" t="s">
        <v>54</v>
      </c>
      <c r="E1293" s="15">
        <v>200000</v>
      </c>
    </row>
    <row r="1294" spans="1:5" ht="15" customHeight="1" x14ac:dyDescent="0.2">
      <c r="B1294" s="79"/>
      <c r="C1294" s="39" t="s">
        <v>12</v>
      </c>
      <c r="D1294" s="80"/>
      <c r="E1294" s="81">
        <f>SUM(E1292:E1293)</f>
        <v>0</v>
      </c>
    </row>
    <row r="1295" spans="1:5" ht="15" customHeight="1" x14ac:dyDescent="0.2"/>
    <row r="1296" spans="1:5" ht="15" customHeight="1" x14ac:dyDescent="0.2"/>
    <row r="1297" spans="1:5" ht="15" customHeight="1" x14ac:dyDescent="0.2"/>
    <row r="1298" spans="1:5" ht="15" customHeight="1" x14ac:dyDescent="0.2"/>
    <row r="1299" spans="1:5" ht="15" customHeight="1" x14ac:dyDescent="0.2"/>
    <row r="1300" spans="1:5" ht="15" customHeight="1" x14ac:dyDescent="0.2"/>
    <row r="1301" spans="1:5" ht="15" customHeight="1" x14ac:dyDescent="0.2"/>
    <row r="1302" spans="1:5" ht="15" customHeight="1" x14ac:dyDescent="0.25">
      <c r="A1302" s="1" t="s">
        <v>167</v>
      </c>
    </row>
    <row r="1303" spans="1:5" ht="15" customHeight="1" x14ac:dyDescent="0.2">
      <c r="A1303" s="117" t="s">
        <v>161</v>
      </c>
      <c r="B1303" s="117"/>
      <c r="C1303" s="117"/>
      <c r="D1303" s="117"/>
      <c r="E1303" s="117"/>
    </row>
    <row r="1304" spans="1:5" ht="15" customHeight="1" x14ac:dyDescent="0.2">
      <c r="A1304" s="117"/>
      <c r="B1304" s="117"/>
      <c r="C1304" s="117"/>
      <c r="D1304" s="117"/>
      <c r="E1304" s="117"/>
    </row>
    <row r="1305" spans="1:5" ht="15" customHeight="1" x14ac:dyDescent="0.2">
      <c r="A1305" s="115" t="s">
        <v>168</v>
      </c>
      <c r="B1305" s="115"/>
      <c r="C1305" s="115"/>
      <c r="D1305" s="115"/>
      <c r="E1305" s="115"/>
    </row>
    <row r="1306" spans="1:5" ht="15" customHeight="1" x14ac:dyDescent="0.2">
      <c r="A1306" s="115"/>
      <c r="B1306" s="115"/>
      <c r="C1306" s="115"/>
      <c r="D1306" s="115"/>
      <c r="E1306" s="115"/>
    </row>
    <row r="1307" spans="1:5" ht="15" customHeight="1" x14ac:dyDescent="0.2">
      <c r="A1307" s="115"/>
      <c r="B1307" s="115"/>
      <c r="C1307" s="115"/>
      <c r="D1307" s="115"/>
      <c r="E1307" s="115"/>
    </row>
    <row r="1308" spans="1:5" ht="15" customHeight="1" x14ac:dyDescent="0.2">
      <c r="A1308" s="115"/>
      <c r="B1308" s="115"/>
      <c r="C1308" s="115"/>
      <c r="D1308" s="115"/>
      <c r="E1308" s="115"/>
    </row>
    <row r="1309" spans="1:5" ht="15" customHeight="1" x14ac:dyDescent="0.2">
      <c r="A1309" s="115"/>
      <c r="B1309" s="115"/>
      <c r="C1309" s="115"/>
      <c r="D1309" s="115"/>
      <c r="E1309" s="115"/>
    </row>
    <row r="1310" spans="1:5" ht="15" customHeight="1" x14ac:dyDescent="0.2">
      <c r="A1310" s="115"/>
      <c r="B1310" s="115"/>
      <c r="C1310" s="115"/>
      <c r="D1310" s="115"/>
      <c r="E1310" s="115"/>
    </row>
    <row r="1311" spans="1:5" ht="15" customHeight="1" x14ac:dyDescent="0.2">
      <c r="A1311" s="115"/>
      <c r="B1311" s="115"/>
      <c r="C1311" s="115"/>
      <c r="D1311" s="115"/>
      <c r="E1311" s="115"/>
    </row>
    <row r="1312" spans="1:5" ht="15" customHeight="1" x14ac:dyDescent="0.2">
      <c r="A1312" s="115"/>
      <c r="B1312" s="115"/>
      <c r="C1312" s="115"/>
      <c r="D1312" s="115"/>
      <c r="E1312" s="115"/>
    </row>
    <row r="1313" spans="1:5" ht="15" customHeight="1" x14ac:dyDescent="0.2">
      <c r="A1313" s="115"/>
      <c r="B1313" s="115"/>
      <c r="C1313" s="115"/>
      <c r="D1313" s="115"/>
      <c r="E1313" s="115"/>
    </row>
    <row r="1314" spans="1:5" ht="15" customHeight="1" x14ac:dyDescent="0.2"/>
    <row r="1315" spans="1:5" ht="15" customHeight="1" x14ac:dyDescent="0.25">
      <c r="A1315" s="21" t="s">
        <v>13</v>
      </c>
      <c r="B1315" s="22"/>
      <c r="C1315" s="22"/>
      <c r="D1315" s="22"/>
      <c r="E1315" s="23"/>
    </row>
    <row r="1316" spans="1:5" ht="15" customHeight="1" x14ac:dyDescent="0.2">
      <c r="A1316" s="33" t="s">
        <v>51</v>
      </c>
      <c r="B1316" s="77"/>
      <c r="C1316" s="77"/>
      <c r="D1316" s="77"/>
      <c r="E1316" s="23" t="s">
        <v>52</v>
      </c>
    </row>
    <row r="1317" spans="1:5" ht="15" customHeight="1" x14ac:dyDescent="0.2"/>
    <row r="1318" spans="1:5" ht="15" customHeight="1" x14ac:dyDescent="0.2">
      <c r="B1318" s="9" t="s">
        <v>7</v>
      </c>
      <c r="C1318" s="11" t="s">
        <v>8</v>
      </c>
      <c r="D1318" s="78" t="s">
        <v>9</v>
      </c>
      <c r="E1318" s="36" t="s">
        <v>10</v>
      </c>
    </row>
    <row r="1319" spans="1:5" ht="15" customHeight="1" x14ac:dyDescent="0.2">
      <c r="B1319" s="12">
        <v>307</v>
      </c>
      <c r="C1319" s="45"/>
      <c r="D1319" s="31" t="s">
        <v>54</v>
      </c>
      <c r="E1319" s="15">
        <v>-21000</v>
      </c>
    </row>
    <row r="1320" spans="1:5" ht="15" customHeight="1" x14ac:dyDescent="0.2">
      <c r="B1320" s="12">
        <v>303</v>
      </c>
      <c r="C1320" s="45"/>
      <c r="D1320" s="31" t="s">
        <v>54</v>
      </c>
      <c r="E1320" s="15">
        <v>21000</v>
      </c>
    </row>
    <row r="1321" spans="1:5" ht="15" customHeight="1" x14ac:dyDescent="0.2">
      <c r="B1321" s="79"/>
      <c r="C1321" s="39" t="s">
        <v>12</v>
      </c>
      <c r="D1321" s="80"/>
      <c r="E1321" s="81">
        <f>SUM(E1319:E1320)</f>
        <v>0</v>
      </c>
    </row>
    <row r="1322" spans="1:5" ht="15" customHeight="1" x14ac:dyDescent="0.2"/>
    <row r="1323" spans="1:5" ht="15" customHeight="1" x14ac:dyDescent="0.2"/>
    <row r="1324" spans="1:5" ht="15" customHeight="1" x14ac:dyDescent="0.2"/>
    <row r="1325" spans="1:5" ht="15" customHeight="1" x14ac:dyDescent="0.25">
      <c r="A1325" s="1" t="s">
        <v>169</v>
      </c>
    </row>
    <row r="1326" spans="1:5" ht="15" customHeight="1" x14ac:dyDescent="0.2">
      <c r="A1326" s="117" t="s">
        <v>161</v>
      </c>
      <c r="B1326" s="117"/>
      <c r="C1326" s="117"/>
      <c r="D1326" s="117"/>
      <c r="E1326" s="117"/>
    </row>
    <row r="1327" spans="1:5" ht="15" customHeight="1" x14ac:dyDescent="0.2">
      <c r="A1327" s="117"/>
      <c r="B1327" s="117"/>
      <c r="C1327" s="117"/>
      <c r="D1327" s="117"/>
      <c r="E1327" s="117"/>
    </row>
    <row r="1328" spans="1:5" ht="15" customHeight="1" x14ac:dyDescent="0.2">
      <c r="A1328" s="115" t="s">
        <v>170</v>
      </c>
      <c r="B1328" s="115"/>
      <c r="C1328" s="115"/>
      <c r="D1328" s="115"/>
      <c r="E1328" s="115"/>
    </row>
    <row r="1329" spans="1:5" ht="15" customHeight="1" x14ac:dyDescent="0.2">
      <c r="A1329" s="115"/>
      <c r="B1329" s="115"/>
      <c r="C1329" s="115"/>
      <c r="D1329" s="115"/>
      <c r="E1329" s="115"/>
    </row>
    <row r="1330" spans="1:5" ht="15" customHeight="1" x14ac:dyDescent="0.2">
      <c r="A1330" s="115"/>
      <c r="B1330" s="115"/>
      <c r="C1330" s="115"/>
      <c r="D1330" s="115"/>
      <c r="E1330" s="115"/>
    </row>
    <row r="1331" spans="1:5" ht="15" customHeight="1" x14ac:dyDescent="0.2">
      <c r="A1331" s="115"/>
      <c r="B1331" s="115"/>
      <c r="C1331" s="115"/>
      <c r="D1331" s="115"/>
      <c r="E1331" s="115"/>
    </row>
    <row r="1332" spans="1:5" ht="15" customHeight="1" x14ac:dyDescent="0.2">
      <c r="A1332" s="115"/>
      <c r="B1332" s="115"/>
      <c r="C1332" s="115"/>
      <c r="D1332" s="115"/>
      <c r="E1332" s="115"/>
    </row>
    <row r="1333" spans="1:5" ht="15" customHeight="1" x14ac:dyDescent="0.2">
      <c r="A1333" s="115"/>
      <c r="B1333" s="115"/>
      <c r="C1333" s="115"/>
      <c r="D1333" s="115"/>
      <c r="E1333" s="115"/>
    </row>
    <row r="1334" spans="1:5" ht="15" customHeight="1" x14ac:dyDescent="0.2">
      <c r="A1334" s="115"/>
      <c r="B1334" s="115"/>
      <c r="C1334" s="115"/>
      <c r="D1334" s="115"/>
      <c r="E1334" s="115"/>
    </row>
    <row r="1335" spans="1:5" ht="15" customHeight="1" x14ac:dyDescent="0.2">
      <c r="A1335" s="115"/>
      <c r="B1335" s="115"/>
      <c r="C1335" s="115"/>
      <c r="D1335" s="115"/>
      <c r="E1335" s="115"/>
    </row>
    <row r="1336" spans="1:5" ht="15" customHeight="1" x14ac:dyDescent="0.2"/>
    <row r="1337" spans="1:5" ht="15" customHeight="1" x14ac:dyDescent="0.25">
      <c r="A1337" s="21" t="s">
        <v>13</v>
      </c>
      <c r="B1337" s="22"/>
      <c r="C1337" s="22"/>
      <c r="D1337" s="22"/>
      <c r="E1337" s="23"/>
    </row>
    <row r="1338" spans="1:5" ht="15" customHeight="1" x14ac:dyDescent="0.2">
      <c r="A1338" s="33" t="s">
        <v>51</v>
      </c>
      <c r="B1338" s="77"/>
      <c r="C1338" s="77"/>
      <c r="D1338" s="77"/>
      <c r="E1338" s="23" t="s">
        <v>52</v>
      </c>
    </row>
    <row r="1339" spans="1:5" ht="15" customHeight="1" x14ac:dyDescent="0.2"/>
    <row r="1340" spans="1:5" ht="15" customHeight="1" x14ac:dyDescent="0.2">
      <c r="B1340" s="9" t="s">
        <v>7</v>
      </c>
      <c r="C1340" s="11" t="s">
        <v>8</v>
      </c>
      <c r="D1340" s="78" t="s">
        <v>9</v>
      </c>
      <c r="E1340" s="36" t="s">
        <v>10</v>
      </c>
    </row>
    <row r="1341" spans="1:5" ht="15" customHeight="1" x14ac:dyDescent="0.2">
      <c r="B1341" s="12">
        <v>307</v>
      </c>
      <c r="C1341" s="45"/>
      <c r="D1341" s="31" t="s">
        <v>54</v>
      </c>
      <c r="E1341" s="15">
        <v>-200000</v>
      </c>
    </row>
    <row r="1342" spans="1:5" ht="15" customHeight="1" x14ac:dyDescent="0.2">
      <c r="B1342" s="12">
        <v>11</v>
      </c>
      <c r="C1342" s="45"/>
      <c r="D1342" s="31" t="s">
        <v>114</v>
      </c>
      <c r="E1342" s="15">
        <v>200000</v>
      </c>
    </row>
    <row r="1343" spans="1:5" ht="15" customHeight="1" x14ac:dyDescent="0.2">
      <c r="B1343" s="79"/>
      <c r="C1343" s="39" t="s">
        <v>12</v>
      </c>
      <c r="D1343" s="112"/>
      <c r="E1343" s="81">
        <f>SUM(E1341:E1342)</f>
        <v>0</v>
      </c>
    </row>
    <row r="1344" spans="1:5" ht="15" customHeight="1" x14ac:dyDescent="0.2">
      <c r="D1344" s="113"/>
    </row>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sheetData>
  <mergeCells count="103">
    <mergeCell ref="A1328:E1335"/>
    <mergeCell ref="A1253:E1263"/>
    <mergeCell ref="A1277:E1278"/>
    <mergeCell ref="A1279:E1286"/>
    <mergeCell ref="A1303:E1304"/>
    <mergeCell ref="A1305:E1313"/>
    <mergeCell ref="A1326:E1327"/>
    <mergeCell ref="A1178:E1184"/>
    <mergeCell ref="A1199:E1200"/>
    <mergeCell ref="A1201:E1210"/>
    <mergeCell ref="A1224:E1225"/>
    <mergeCell ref="A1226:E1234"/>
    <mergeCell ref="A1251:E1252"/>
    <mergeCell ref="A1078:E1086"/>
    <mergeCell ref="A1108:E1109"/>
    <mergeCell ref="A1110:E1118"/>
    <mergeCell ref="A1132:E1133"/>
    <mergeCell ref="A1134:E1141"/>
    <mergeCell ref="A1176:E1177"/>
    <mergeCell ref="A1012:E1017"/>
    <mergeCell ref="A1029:E1030"/>
    <mergeCell ref="A1031:E1038"/>
    <mergeCell ref="A1052:E1053"/>
    <mergeCell ref="A1054:E1061"/>
    <mergeCell ref="A1076:E1077"/>
    <mergeCell ref="A941:E948"/>
    <mergeCell ref="A960:E961"/>
    <mergeCell ref="A962:E968"/>
    <mergeCell ref="A991:E992"/>
    <mergeCell ref="A993:E998"/>
    <mergeCell ref="A1010:E1011"/>
    <mergeCell ref="A871:E878"/>
    <mergeCell ref="A896:E897"/>
    <mergeCell ref="A898:E905"/>
    <mergeCell ref="A917:E918"/>
    <mergeCell ref="A919:E923"/>
    <mergeCell ref="A939:E940"/>
    <mergeCell ref="A804:E810"/>
    <mergeCell ref="A824:E825"/>
    <mergeCell ref="A826:E832"/>
    <mergeCell ref="A844:E845"/>
    <mergeCell ref="A846:E853"/>
    <mergeCell ref="A869:E870"/>
    <mergeCell ref="A733:E740"/>
    <mergeCell ref="A758:E759"/>
    <mergeCell ref="A760:E765"/>
    <mergeCell ref="A783:E784"/>
    <mergeCell ref="A785:E790"/>
    <mergeCell ref="A802:E803"/>
    <mergeCell ref="A637:E642"/>
    <mergeCell ref="A660:E661"/>
    <mergeCell ref="A662:E670"/>
    <mergeCell ref="A695:E696"/>
    <mergeCell ref="A697:E704"/>
    <mergeCell ref="A731:E732"/>
    <mergeCell ref="A525:E534"/>
    <mergeCell ref="A579:E580"/>
    <mergeCell ref="A581:E587"/>
    <mergeCell ref="A605:E606"/>
    <mergeCell ref="A607:E612"/>
    <mergeCell ref="A635:E636"/>
    <mergeCell ref="A429:E436"/>
    <mergeCell ref="A454:E455"/>
    <mergeCell ref="A456:E464"/>
    <mergeCell ref="A487:E488"/>
    <mergeCell ref="A489:E497"/>
    <mergeCell ref="A523:E524"/>
    <mergeCell ref="A332:E340"/>
    <mergeCell ref="A367:E368"/>
    <mergeCell ref="A369:E376"/>
    <mergeCell ref="A395:E396"/>
    <mergeCell ref="A397:E404"/>
    <mergeCell ref="A427:E428"/>
    <mergeCell ref="A245:E251"/>
    <mergeCell ref="A271:E272"/>
    <mergeCell ref="A273:E280"/>
    <mergeCell ref="A298:E299"/>
    <mergeCell ref="A300:E308"/>
    <mergeCell ref="A330:E331"/>
    <mergeCell ref="A168:E174"/>
    <mergeCell ref="A192:E192"/>
    <mergeCell ref="A193:E200"/>
    <mergeCell ref="A218:E218"/>
    <mergeCell ref="A219:E226"/>
    <mergeCell ref="A244:E244"/>
    <mergeCell ref="A139:E139"/>
    <mergeCell ref="A140:E145"/>
    <mergeCell ref="A167:E167"/>
    <mergeCell ref="A55:E55"/>
    <mergeCell ref="A56:E56"/>
    <mergeCell ref="A57:E62"/>
    <mergeCell ref="A80:E80"/>
    <mergeCell ref="A81:E81"/>
    <mergeCell ref="A82:E87"/>
    <mergeCell ref="A2:E2"/>
    <mergeCell ref="A3:E3"/>
    <mergeCell ref="A4:E7"/>
    <mergeCell ref="A23:E23"/>
    <mergeCell ref="A24:E24"/>
    <mergeCell ref="A25:E30"/>
    <mergeCell ref="A107:E107"/>
    <mergeCell ref="A108:E108"/>
    <mergeCell ref="A109:E118"/>
  </mergeCells>
  <pageMargins left="0.98425196850393704" right="0.98425196850393704" top="0.98425196850393704" bottom="0.98425196850393704" header="0.51181102362204722" footer="0.51181102362204722"/>
  <pageSetup paperSize="9" scale="92" firstPageNumber="3" orientation="portrait" useFirstPageNumber="1" r:id="rId1"/>
  <headerFooter>
    <oddHeader>&amp;C&amp;"Arial,Kurzíva"Příloha č. 1: Rozpočtové změny č. 141/21 - 189/21 schválené Radou Olomouckého kraje 19.4.2021</oddHeader>
    <oddFooter xml:space="preserve">&amp;L&amp;"Arial,Kurzíva"Zastupitelstvo OK 26.4.2021
8.1.1. - Rozpočet Olomouckého kraje 2021 - rozpočtové změny - DODATEK
Příloha č.1: Rozpočtové změny č. 141/21 - 189/21 schválené Radou Olomouckého kraje 19.4.2021&amp;R&amp;"Arial,Kurzíva"Strana &amp;P (celkem 32)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Příloha č. 1</vt:lpstr>
      <vt:lpstr>'Příloha č. 1'!Oblast_tisku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2021-04-19T13:00:40Z</cp:lastPrinted>
  <dcterms:created xsi:type="dcterms:W3CDTF">2007-02-21T09:44:06Z</dcterms:created>
  <dcterms:modified xsi:type="dcterms:W3CDTF">2021-04-19T14:00:00Z</dcterms:modified>
</cp:coreProperties>
</file>