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k_navr7042\AppData\Local\Temp\IntraDoc\0\Prilohy\"/>
    </mc:Choice>
  </mc:AlternateContent>
  <bookViews>
    <workbookView xWindow="0" yWindow="0" windowWidth="28800" windowHeight="11700"/>
  </bookViews>
  <sheets>
    <sheet name="Příloha č. 1" sheetId="1" r:id="rId1"/>
  </sheets>
  <definedNames>
    <definedName name="_xlnm.Print_Area" localSheetId="0">'Příloha č. 1'!$A$1:$E$1344</definedName>
  </definedNames>
  <calcPr calcId="162913"/>
</workbook>
</file>

<file path=xl/calcChain.xml><?xml version="1.0" encoding="utf-8"?>
<calcChain xmlns="http://schemas.openxmlformats.org/spreadsheetml/2006/main">
  <c r="E1343" i="1" l="1"/>
  <c r="E1321" i="1"/>
  <c r="E1294" i="1"/>
  <c r="E1273" i="1"/>
  <c r="E1242" i="1"/>
  <c r="E1220" i="1"/>
  <c r="E1217" i="1"/>
  <c r="E1192" i="1"/>
  <c r="E1191" i="1"/>
  <c r="E1172" i="1"/>
  <c r="E1171" i="1"/>
  <c r="E1162" i="1"/>
  <c r="E1157" i="1"/>
  <c r="E1156" i="1"/>
  <c r="E1155" i="1"/>
  <c r="E1154" i="1"/>
  <c r="E1153" i="1"/>
  <c r="E1152" i="1"/>
  <c r="E1128" i="1"/>
  <c r="E1104" i="1"/>
  <c r="E1101" i="1"/>
  <c r="E1068" i="1"/>
  <c r="E1072" i="1" s="1"/>
  <c r="E1047" i="1"/>
  <c r="E1048" i="1" s="1"/>
  <c r="E1025" i="1"/>
  <c r="E1006" i="1"/>
  <c r="E981" i="1"/>
  <c r="E976" i="1"/>
  <c r="E977" i="1" s="1"/>
  <c r="E956" i="1"/>
  <c r="E931" i="1"/>
  <c r="E913" i="1"/>
  <c r="E892" i="1"/>
  <c r="E891" i="1"/>
  <c r="E865" i="1"/>
  <c r="E860" i="1"/>
  <c r="E861" i="1" s="1"/>
  <c r="E840" i="1"/>
  <c r="E839" i="1"/>
  <c r="E817" i="1"/>
  <c r="E820" i="1" s="1"/>
  <c r="E798" i="1"/>
  <c r="E773" i="1"/>
  <c r="E774" i="1" s="1"/>
  <c r="E754" i="1"/>
  <c r="E747" i="1"/>
  <c r="E719" i="1"/>
  <c r="E711" i="1"/>
  <c r="E690" i="1"/>
  <c r="E683" i="1"/>
  <c r="E656" i="1"/>
  <c r="E649" i="1"/>
  <c r="E631" i="1"/>
  <c r="E619" i="1"/>
  <c r="E601" i="1"/>
  <c r="E594" i="1"/>
  <c r="E575" i="1"/>
  <c r="E541" i="1"/>
  <c r="E513" i="1"/>
  <c r="E504" i="1"/>
  <c r="E483" i="1"/>
  <c r="E475" i="1"/>
  <c r="E450" i="1"/>
  <c r="E443" i="1"/>
  <c r="E423" i="1"/>
  <c r="E411" i="1"/>
  <c r="E390" i="1"/>
  <c r="E391" i="1" s="1"/>
  <c r="E389" i="1"/>
  <c r="E383" i="1"/>
  <c r="E355" i="1"/>
  <c r="E347" i="1"/>
  <c r="E326" i="1"/>
  <c r="E319" i="1"/>
  <c r="E294" i="1"/>
  <c r="E287" i="1"/>
  <c r="E267" i="1"/>
  <c r="E258" i="1"/>
  <c r="E240" i="1"/>
  <c r="E233" i="1"/>
  <c r="E214" i="1"/>
  <c r="E207" i="1"/>
  <c r="E188" i="1"/>
  <c r="E181" i="1"/>
  <c r="E163" i="1"/>
  <c r="E152" i="1"/>
  <c r="E134" i="1"/>
  <c r="E133" i="1"/>
  <c r="E132" i="1"/>
  <c r="E131" i="1"/>
  <c r="E124" i="1"/>
  <c r="E125" i="1" s="1"/>
  <c r="E101" i="1"/>
  <c r="E94" i="1"/>
  <c r="E76" i="1"/>
  <c r="E69" i="1"/>
  <c r="E46" i="1"/>
  <c r="E38" i="1"/>
  <c r="E14" i="1"/>
  <c r="E1168" i="1" l="1"/>
  <c r="E135" i="1"/>
</calcChain>
</file>

<file path=xl/sharedStrings.xml><?xml version="1.0" encoding="utf-8"?>
<sst xmlns="http://schemas.openxmlformats.org/spreadsheetml/2006/main" count="871" uniqueCount="174">
  <si>
    <t xml:space="preserve"> -Rozpočtová změna 141/21</t>
  </si>
  <si>
    <t>druh rozpočtové změny: zapojení nových prostředků do rozpočtu</t>
  </si>
  <si>
    <t>poskytovatel: Ministerstvo školství, mládeže a tělovýchovy</t>
  </si>
  <si>
    <t>důvod: neinvestiční dotace ze státního rozpočtu ČR na rok 2021 poskytnutá na základě rozhodnutí Ministerstva školství, mládeže a tělovýchovy ČR č.j.: 6885-12/2021 ze dne 25.3.2021 v celkové výši 141 400 000,- Kč pro soukromé školy a školská zařízení Olomouckého kraje na 2. čtvrtletí roku 2021.</t>
  </si>
  <si>
    <t>PŘÍJMY</t>
  </si>
  <si>
    <t>Odbor školství a mládeže</t>
  </si>
  <si>
    <t>ORJ - 10</t>
  </si>
  <si>
    <t>UZ</t>
  </si>
  <si>
    <t xml:space="preserve">§ </t>
  </si>
  <si>
    <t>položka</t>
  </si>
  <si>
    <t>částka v Kč</t>
  </si>
  <si>
    <t>4116 - Ostatní neinv. přijaté transfery ze SR</t>
  </si>
  <si>
    <t>celkem</t>
  </si>
  <si>
    <t>VÝDAJE</t>
  </si>
  <si>
    <t>Rozpis účelové dotace zabezpečí odbor školství a mládeže</t>
  </si>
  <si>
    <t xml:space="preserve"> -Rozpočtová změna 142/21</t>
  </si>
  <si>
    <t>důvod: neinvestiční dotace ze státního rozpočtu ČR na rok 2021 poskytnutá na základě avíza Ministerstva školství, mládeže a tělovýchovy ČR č.j.: MŠMT-8802/2021-2 ze dne 26.3.2021 v celkové výši 1 743 264,80 Kč na projekt využívající zjednodušené vykazování nákladů pro příspěvkové organizace Olomouckého kraje v rámci Operačního programu Výzkum, vývoj a vzdělávání.</t>
  </si>
  <si>
    <t>5336 - Neinvestiční dotace zřízeným PO</t>
  </si>
  <si>
    <t xml:space="preserve"> -Rozpočtová změna 143/21</t>
  </si>
  <si>
    <t>poskytovatel: Ministerstvo financí</t>
  </si>
  <si>
    <t>důvod: neinvestiční dotace ze státního rozpočtu ČR na rok 2021 poskytnutá na základě rozhodnutí Ministerstva financí ČR č.j.: MF-9214/2021/1201-3 ze dne 22.3.2021 ve výši              1 193 100,- Kč na náhradu škod způsobených  kormoránem velkým na rybách na rybnících v nájmu společnosti Rybářství Haška s. r. o., Hustopeče nad Bečvou, za období od 5.7.2020 do 31.12.2020.</t>
  </si>
  <si>
    <t>Odbor ekonomický</t>
  </si>
  <si>
    <t>ORJ - 07</t>
  </si>
  <si>
    <t>4111 - Neinvestiční přijaté transfery ze SR</t>
  </si>
  <si>
    <t>Odbor životního prostředí a zemědělství</t>
  </si>
  <si>
    <t>ORJ - 09</t>
  </si>
  <si>
    <t>seskupení položek</t>
  </si>
  <si>
    <t>58 - Výdaje na náhrady za nezpůsobenou újmu</t>
  </si>
  <si>
    <t xml:space="preserve"> -Rozpočtová změna 144/21</t>
  </si>
  <si>
    <t>důvod: neinvestiční dotace ze státního rozpočtu ČR na rok 2021 poskytnutá na základě rozhodnutí Ministerstva financí ČR č.j.: MF-10645/2021/1201-13 ve výši 14 860 823,23 Kč o poskytnutí příspěvku ze státního rozpočtu dle zákona č. 95/2021 Sb., o kompenzačním bonusu pro rok 2021, ke zmírnění negativních dopadů působnosti tohoto zákona na daňové příjmy Olomouckého kraje.</t>
  </si>
  <si>
    <t>59 - Ostatní neinvestiční výdaje</t>
  </si>
  <si>
    <t xml:space="preserve"> -Rozpočtová změna 145/21</t>
  </si>
  <si>
    <t>důvod: odbor strategického rozvoje kraje požádal ekonomický odbor dne 8.4.2021 o provedení rozpočtové změny. Důvodem navrhované změny je zapojení finančních prostředků do rozpočtu Olomouckého kraje ve výši 4 564 022,35 Kč. Finanční prostředky byly poukázány na účet Olomouckého kraje z Ministerstva školství, mládeže a tělovýchovy jako neinvestiční dotace na financování projektu v oblasti regionálního rozvoje "Smart Akcelerátor Olomouckého kraje II" v rámci Operačního programu Výzkum, vývoj a vzdělávání, část prostředků ve výši 2 094 188,08 Kč bude na základě smlouvy o partnerství převedena partnerovi projektu Inovační centrum Olomouckého kraje.</t>
  </si>
  <si>
    <t>Odbor strategického rozvoje kraje</t>
  </si>
  <si>
    <t>ORJ - 74</t>
  </si>
  <si>
    <t>50 - Výdaje na platy, ost. platby za pr. práci a poj.</t>
  </si>
  <si>
    <t>51 - Neinvestiční nákupy a související výdaje</t>
  </si>
  <si>
    <t>54 - Neinvestiční transfery obyvatelstvu</t>
  </si>
  <si>
    <t>52 - Neinvestiční transfery soukromopr. subj.</t>
  </si>
  <si>
    <t xml:space="preserve"> -Rozpočtová změna 146/21</t>
  </si>
  <si>
    <t>Odbor investic</t>
  </si>
  <si>
    <t>ORJ - 50</t>
  </si>
  <si>
    <t>4221 - Investiční přijaté transfery od obcí</t>
  </si>
  <si>
    <t>61 - Investiční nákupy a související výdaje</t>
  </si>
  <si>
    <t xml:space="preserve"> -Rozpočtová změna 147/21</t>
  </si>
  <si>
    <t>druh rozpočtové změny: zapojení prostředků do rozpočtu</t>
  </si>
  <si>
    <t>důvod: odbor strategického rozvoje kraje požádal ekonomický odbor dne 30.3.2021 o provedení rozpočtové změny. Důvodem navrhované změny je zapojení finančních prostředků do rozpočtu odboru strategického rozvoje kraje v celkové výši 22 801 908,41 Kč. Finanční prostředky budou zapojeny jako zůstatek k 31.12.2020 na zvláštním bankovním účtu pro financování "Kotlíkových dotací v Olomouckém kraji II", prostředky budou převedeny do rezervy na splátky revolvingu Olomouckého kraje.</t>
  </si>
  <si>
    <t>ORJ - 78</t>
  </si>
  <si>
    <t>8115 - Změna stavu kr. prostř.na bank.účtech</t>
  </si>
  <si>
    <t xml:space="preserve"> -Rozpočtová změna 148/21</t>
  </si>
  <si>
    <t>důvod: odbor podpory řízení příspěvkových organizací požádal ekonomický odbor dne 1.4.2021 o provedení rozpočtové změny. Důvodem navrhované změny je zapojení finančních prostředků do rozpočtu Olomouckého kraje v celkové výši 1 694 839,65 Kč. Finanční prostředky budou zapojeny jako finanční vypořádání příspěvkové organizace v oblasti dopravy Koordinátor Integrovaného dopravního systému Olomouckého kraje, a budou použity na vytvoření rezervy na dopravní obslužnost, materiál je součástí programu jednání Rady Olomouckého kraje dne 19.4.2020 (bod 3.3.).</t>
  </si>
  <si>
    <t>Odbor podpory řízení příspěvkových organizací</t>
  </si>
  <si>
    <t>ORJ - 19</t>
  </si>
  <si>
    <t>2229 - Ost. přijaté vratky transferů a pod. příjmy</t>
  </si>
  <si>
    <t>5331 - Neinvestiční příspěvky zřízeným PO</t>
  </si>
  <si>
    <t xml:space="preserve"> -Rozpočtová změna 149/21</t>
  </si>
  <si>
    <t>důvod: odbor podpory řízení příspěvkových organizací požádal ekonomický odbor dne 30.3.2021 o provedení rozpočtové změny. Důvodem navrhované změny je zapojení finančních prostředků do rozpočtu Olomouckého kraje ve výši 108 921,- Kč. Generali Česká pojišťovna a.s. uhradila na účet Olomouckého kraje pojistné plnění k pojistné události pro příspěvkovou organizaci Odborný léčebný ústav Paseka, na úhradu nákladů spojených s odstraněním škod za opravu střechy, dřeviny a odklizení stromu ze střechy v roce 2021.</t>
  </si>
  <si>
    <t xml:space="preserve"> </t>
  </si>
  <si>
    <t>2322 - Přijaté pojistné náhrady</t>
  </si>
  <si>
    <t xml:space="preserve"> -Rozpočtová změna 150/21</t>
  </si>
  <si>
    <t>důvod: odbor školství a mládeže požádal ekonomický odbor dne 7.4.2021 o provedení rozpočtové změny. Důvodem navrhované změny je zapojení finančních prostředků do rozpočtu Olomouckého kraje ve výši 1 910,02 Kč.  Finanční prostředky byly poukázány na účet Olomouckého kraje jako vratka na základě výzvy Olomouckého kraje k vrácení dotace nebo její části u příspěvkové organizace Mateřská škola Lipník nad Bečvou, prostředky budou zaslány na účet Ministerstva školství, mládeže a tělovýchovy.</t>
  </si>
  <si>
    <t>2229 - Ostatní přijaté vratky transferů</t>
  </si>
  <si>
    <t xml:space="preserve"> -Rozpočtová změna 151/21</t>
  </si>
  <si>
    <t>druh rozpočtové změny: vnitřní rozpočtová změna - přesun mezi jednotlivými položkami, paragrafy a odbory ekonomickým a sociálních věcí</t>
  </si>
  <si>
    <t>důvod: odbor sociálních věcí požádal ekonomický odbor dne 6.4.2021 o provedení rozpočtové změny. Důvodem navrhované změny je převedení finančních prostředků z odboru ekonomického na odbor sociálních věcí ve výši 3 000 000,- Kč. Finanční prostředky ze státní dotace budou použity k zajištění výplaty státního příspěvku pro zřizovatele zařízení pro děti vyžadující okamžitou pomoc (Fond ohrožených dětí) podle § 42g a násl. zákona č. 359/1999 Sb., o sociálně - právní ochraně dětí na období duben až srpen 2021.</t>
  </si>
  <si>
    <t>Odbor sociálních věcí</t>
  </si>
  <si>
    <t>ORJ - 11</t>
  </si>
  <si>
    <t xml:space="preserve"> -Rozpočtová změna 152/21</t>
  </si>
  <si>
    <t>druh rozpočtové změny: vnitřní rozpočtová změna - přesun mezi jednotlivými položkami, paragrafy a odbory ekonomickým a kancelář hejtmana</t>
  </si>
  <si>
    <t>důvod: odbor kancelář hejtmana požádal ekonomický odbor dne 6.4.2021 o provedení rozpočtové změny. Důvodem navrhované změny je převedení finančních prostředků z odboru ekonomického na odbor kancelář hejtmana ve výši 2 000 000,- Kč. Finanční prostředky budou použity na poskytnutí individuální dotace v oblasti krizového řízení městu Kostelec na Hané na základě usnesení Rady Olomouckého kraje č. UR/17/9/2021 ze dne 6.4.2021, materiál je součástí programu jednání Zastupitelstva Olomouckého kraje dne 26.4.2021 (bod 9.2.), prostředky budou poskytnuty z rezervy na individuální dotace.</t>
  </si>
  <si>
    <t>Odbor kancelář hejtmana</t>
  </si>
  <si>
    <t>ORJ - 18</t>
  </si>
  <si>
    <t>63 - Investiční transfery</t>
  </si>
  <si>
    <t xml:space="preserve"> -Rozpočtová změna 153/21</t>
  </si>
  <si>
    <t>druh rozpočtové změny: vnitřní rozpočtová změna - přesun mezi jednotlivými položkami, paragrafy a odbory ekonomickým a strategického rozvoje kraje</t>
  </si>
  <si>
    <t>důvod: odbor strategického rozvoje kraje požádal ekonomický odbor dne 7.4.2021 o provedení rozpočtové změny. Důvodem navrhované změny je převedení finančních prostředků z odboru ekonomického na odbor strategického rozvoje kraje v celkové výši                   1 190 000,- Kč. Finanční prostředky budou použity na poskytnutí individuálních dotací v oblasti strategického rozvoje na základě usnesení Rady Olomouckého kraje č. UR/17/3/2021 ze dne 6.4.2021, materiál je součástí programu jednání Zastupitelstva Olomouckého kraje dne 26.4.2021 (bod 9.5.), prostředky budou poskytnuty z rezervy na individuální dotace.</t>
  </si>
  <si>
    <t>ORJ - 08</t>
  </si>
  <si>
    <t xml:space="preserve"> -Rozpočtová změna 154/21</t>
  </si>
  <si>
    <t>druh rozpočtové změny: vnitřní rozpočtová změna - přesun mezi jednotlivými položkami, paragrafy a odbory ekonomickým a školství a mládeže</t>
  </si>
  <si>
    <t>důvod: odbor školství a mládeže požádal ekonomický odbor dne 6.4.2021 o provedení rozpočtové změny. Důvodem navrhované změny je převedení finančních prostředků z odboru ekonomického na odbor školství a mládeže v celkové výši 1 476 000,- Kč. Finanční prostředky budou použity na poskytnutí individuálních dotací v oblasti školství na základě usnesení Rady Olomouckého kraje č. UR/17/4/2021 ze dne 6.4.2021, materiál je součástí programu jednání Zastupitelstva Olomouckého kraje dne 26.4.2021 (bod 9.6.), prostředky budou poskytnuty z rezervy na individuální dotace.</t>
  </si>
  <si>
    <t>53 - Neinvestiční transfery veřejnopráv. subj.</t>
  </si>
  <si>
    <t xml:space="preserve"> -Rozpočtová změna 155/21</t>
  </si>
  <si>
    <t>důvod: odbor sociálních věcí požádal ekonomický odbor dne 7.4.2021 o provedení rozpočtové změny. Důvodem navrhované změny je převedení finančních prostředků z odboru ekonomického na odbor sociálních věcí ve výši 8 329 000,- Kč. Finanční prostředky budou použity na poskytnutí individuální dotace v oblasti sociální obci Víceměřice na základě usnesení Rady Olomouckého kraje č. UR/17/5/2021 ze dne 6.4.2021, materiál je součástí programu jednání Zastupitelstva Olomouckého kraje dne 26.4.2021 (bod 9.7.), prostředky budou poskytnuty z rezervy na individuální dotace.</t>
  </si>
  <si>
    <t xml:space="preserve"> -Rozpočtová změna 156/21</t>
  </si>
  <si>
    <t>důvod: odbor sociálních věcí požádal ekonomický odbor dne 8.4.2021 o provedení rozpočtové změny. Důvodem navrhované změny je převedení finančních prostředků z odboru ekonomického na odbor sociálních věcí v celkové výši 1 500 000,- Kč. Finanční prostředky budou použity na poskytnutí  individuální dotace v oblasti sociální městu Hanušovice, materiál je součástí programu jednání Rady Olomouckého kraje dne 19.4.2021 (bod 10.2.) a Zastupitelstva Olomouckého kraje dne 26.4.2021, prostředky budou poskytnuty z rezervy na individuální dotace.</t>
  </si>
  <si>
    <t xml:space="preserve"> -Rozpočtová změna 157/21</t>
  </si>
  <si>
    <t>druh rozpočtové změny: vnitřní rozpočtová změna - přesun mezi jednotlivými položkami, paragrafy a odbory ekonomickým a dopravy a silničního hospodářství</t>
  </si>
  <si>
    <t>důvod: odbor dopravy a silničního hospodářství požádal ekonomický odbor dne 6.4.2021 o provedení rozpočtové změny. Důvodem navrhované změny je převedení finančních prostředků z odboru ekonomického na odbor dopravy a silničního hospodářství v celkové výši 10 000 000,- Kč. Finanční prostředky budou použity na poskytnutí individuálních dotací v oblasti dopravy na základě usnesení Rady Olomouckého kraje č. UR/17/2/2021 ze dne 6.4.2021, materiál je součástí programu jednání Zastupitelstva Olomouckého kraje dne 26.4.2021 (bod 9.4.), prostředky budou poskytnuty z rezervy na individuální dotace.</t>
  </si>
  <si>
    <t>Odbor dopravy a silničního hospodářství</t>
  </si>
  <si>
    <t>ORJ - 12</t>
  </si>
  <si>
    <t xml:space="preserve"> -Rozpočtová změna 158/21</t>
  </si>
  <si>
    <t>druh rozpočtové změny: vnitřní rozpočtová změna - přesun mezi jednotlivými položkami, paragrafy a odbory ekonomickým a sportu, kultury a památkové péče</t>
  </si>
  <si>
    <t>důvod: odbor sportu, kultury a památkové péče požádal ekonomický odbor dne 31.3.2021 o provedení rozpočtové změny. Důvodem navrhované změny je převedení finančních prostředků z odboru ekonomického na odbor sportu, kultury a památkové péče v celkové výši 29 585 000,- Kč. Finanční prostředky budou použity na poskytnutí individuálních dotací v oblasti kultury a sportu na základě usnesení Rady Olomouckého kraje č. UR/17/7/2021 a UR/17/8/2021 ze dne 6.4.2021, materiál je součástí programu jednání Zastupitelstva Olomouckého kraje dne 26.4.2021 (bod 9.9. a 9.10.), prostředky budou poskytnuty z rezervy na individuální dotace.</t>
  </si>
  <si>
    <t>Odbor sportu, kultury a památkové péče</t>
  </si>
  <si>
    <t>ORJ - 13</t>
  </si>
  <si>
    <t xml:space="preserve"> -Rozpočtová změna 159/21</t>
  </si>
  <si>
    <t>druh rozpočtové změny: vnitřní rozpočtová změna - přesun mezi jednotlivými položkami, paragrafy v rámci odboru strategického rozvoje kraje</t>
  </si>
  <si>
    <t>důvod: odbor strategického rozvoje kraje požádal ekonomický odbor dne 7.4.2020 o provedení rozpočtové změny. Důvodem navrhované změny je přesun finančních prostředků v rámci odboru strategického rozvoje kraje v celkové výši 39 684 175,- Kč a převedení finančních prostředků z odboru ekonomického na odbor strategického rozvoje kraje ve výši 230 772,- Kč. Finanční prostředky budou použity na poskytnutí dotací z "Programu obnovy venkova Olomouckého kraje 2021" v dotačním titulu č. 1, 2, 3 a 5, na základě usnesení Rady Olomouckého kraje č. UR/16/52/2021 ze dne 29.3.2021, materiál je součástí programu jednání Zastupitelstva Olomouckého kraje dne 26.4.2021 (bod 30.).</t>
  </si>
  <si>
    <t xml:space="preserve"> -Rozpočtová změna 160/21</t>
  </si>
  <si>
    <t>důvod: odbor sportu, kultury a památkové péče požádal ekonomický odbor dne 7.4.2021 o provedení rozpočtové změny. Důvodem navrhované změny je převedení finančních prostředků z odboru ekonomického na odbor sportu, kultury a památkové péče ve výši           40 000,- Kč. Finanční prostředky budou použity na úhradu psychologické diagnostiky uchazečů na pozici ředitele Muzea a galerie v Prostějově a budou čerpány z rezervy rady.</t>
  </si>
  <si>
    <t xml:space="preserve"> -Rozpočtová změna 161/21</t>
  </si>
  <si>
    <t xml:space="preserve"> -Rozpočtová změna 162/21</t>
  </si>
  <si>
    <t>druh rozpočtové změny: vnitřní rozpočtová změna - přesun mezi jednotlivými položkami, paragrafy a odbory ekonomickým a investic</t>
  </si>
  <si>
    <t>důvod: odbor investic požádal ekonomický odbor dne 30.3.2021 o provedení rozpočtové změny. Důvodem navrhované změny je převedení finančních prostředků z odboru ekonomického na odbor investic ve výši 200 020,- Kč. Finanční prostředky budou použity na úhradu nákladů soudního řízení u investiční akce "Vlastivědné muzeum Jesenicka - Expozice geologie", prostředky budou čerpány z rezervy rady.</t>
  </si>
  <si>
    <t>ORJ - 17</t>
  </si>
  <si>
    <t xml:space="preserve"> -Rozpočtová změna 163/21</t>
  </si>
  <si>
    <t>druh rozpočtové změny: vnitřní rozpočtová změna - přesun mezi jednotlivými položkami, paragrafy a odbory ekonomickým a podpory řízení příspěvkových organizací</t>
  </si>
  <si>
    <t>důvod: odbor podpory řízení příspěvkových organizací požádal ekonomický odbor dne 6.4.2021 o provedení rozpočtové změny. Důvodem navrhované změny je převedení finančních prostředků z rozpočtu odboru podpory řízení příspěvkových organizací na odbor ekonomický ve výši 180 000,- Kč. Finanční prostředky nebudou použity na poskytnutí příspěvku na neinvestiční akci "Oprava stupaček a podlah" pro příspěvkovou organizaci Střední odborná škola Prostějov a budou převedeny do rezervy rady, materiál je součástí programu jednání Rady Olomouckého kraje dne 19.4.2021 (bod 3.3.).</t>
  </si>
  <si>
    <t xml:space="preserve"> -Rozpočtová změna 164/21</t>
  </si>
  <si>
    <t>druh rozpočtové změny: vnitřní rozpočtová změna - přesun mezi jednotlivými položkami, paragrafy a odbory investic a podpory řízení příspěvkových organizací</t>
  </si>
  <si>
    <t>důvod: odbor investic požádal ekonomický odbor dne 30.3.2021 o provedení rozpočtové změny. Důvodem navrhované změny je převedení finančních prostředků z odboru investic na odbor podpory řízení příspěvkových organizací ve výši 50 000,- Kč. Finanční prostředky budou použity na poskytnutí příspěvku na provoz - účelově určeného příspěvku na pořádání architektonického workshopu, jehož cílem bude formulace zadání pro projektanta k rekonstrukci hvězdárny příspěvkové organizace v oblasti kultury Muzeum a galerie v Prostějově.</t>
  </si>
  <si>
    <t xml:space="preserve"> -Rozpočtová změna 165/21</t>
  </si>
  <si>
    <t>důvod: odbor investic požádal ekonomický odbor dne 12.4.2021 o provedení rozpočtové změny. Důvodem navrhované změny je převedení finančních prostředků z odboru investic na odbor podpory řízení příspěvkových organizací ve výši 131 587,50 Kč. Finanční prostředky budou použity na poskytnutí příspěvku na provoz - účelově určeného příspěvku na úhradu nákladů na studii proveditelnosti investiční akce "Odborný léčebný ústav, Paseka - Modernizace lůžkového fondu pavilonu A" příspěvkové organizace v oblasti zdravotnictví Odborný léčebný ústav Paseka.</t>
  </si>
  <si>
    <t>ORJ - 52</t>
  </si>
  <si>
    <t>6351 - Investiční transfery zřízeným PO</t>
  </si>
  <si>
    <t xml:space="preserve"> -Rozpočtová změna 166/21</t>
  </si>
  <si>
    <t>druh rozpočtové změny: vnitřní rozpočtová změna - přesun mezi jednotlivými položkami, paragrafy v rámci odboru kancelář hejtmana</t>
  </si>
  <si>
    <t xml:space="preserve"> -Rozpočtová změna 167/21</t>
  </si>
  <si>
    <t>důvod: odbor kancelář hejtmana požádal ekonomický odbor dne 12.4.2021 o provedení rozpočtové změny. Důvodem navrhované změny je přesun finančních prostředků v rámci odboru kancelář hejtmana ve výši 80 000,- Kč. Finanční prostředky budou použity na poskytnutí finančního daru obci Turovice, materiál je součástí programu jednání Rady Olomouckého kraje dne 19.4.2021 (bod 1.6.).</t>
  </si>
  <si>
    <t xml:space="preserve"> -Rozpočtová změna 168/21</t>
  </si>
  <si>
    <t>důvod: odbor kancelář hejtmana požádal ekonomický odbor dne 7.4.2021 o provedení rozpočtové změny. Důvodem navrhované změny je přesun finančních prostředků v rámci odboru kancelář hejtmana v celkové výši 3 458 200,- Kč. Finanční prostředky budou použity na poskytnutí dotací v rámci "Programu na podporu JSDH 2021", materiál je součástí programu jednání Rady Olomouckého kraje dne 19.4.2021 (bod 1.5.) a Zastupitelstva Olomouckého kraje dne 26.4.2021 (bod 6.).</t>
  </si>
  <si>
    <t xml:space="preserve"> -Rozpočtová změna 169/21</t>
  </si>
  <si>
    <t>důvod: odbor kancelář hejtmana požádal ekonomický odbor dne 9.4.2021 o provedení rozpočtové změny. Důvodem navrhované změny je přesun finančních prostředků v rámci odboru kanceláře hejtmana v celkové výši 525 000,- Kč. Finanční prostředky budou použity na poskytnutí dotací v rámci "Programu na podporu cestovního ruchu a zahraničních vztahů" v dotačním titulu č. 1 "Nadregionální akce cestovního ruchu" na základě usnesení  Rady Olomouckého kraje č. UR/16/12/2021 ze dne 29.3.2021.</t>
  </si>
  <si>
    <t>53 - Neinvestiční transfery veřejnopráv.subj.</t>
  </si>
  <si>
    <t>52 - Neinvestiční transfery soukromopr.subj.</t>
  </si>
  <si>
    <t xml:space="preserve"> -Rozpočtová změna 170/21</t>
  </si>
  <si>
    <t>důvod: odbor kancelář hejtmana požádal ekonomický odbor dne 9.4.2021 o provedení rozpočtové změny. Důvodem navrhované změny je přesun finančních prostředků v rámci odboru kanceláře hejtmana v celkové výši 300 000,- Kč. Finanční prostředky budou použity na poskytnutí dotací v rámci "Programu na podporu cestovního ruchu a zahraničních vztahů" v dotačním titulu č. 2 "Podpora rozvoje zahraničních vztahů Olomouckého kraje" na základě usnesení  Rady Olomouckého kraje č. UR/16/12/2021 ze dne 29.3.2021.</t>
  </si>
  <si>
    <t>00 581</t>
  </si>
  <si>
    <t xml:space="preserve"> -Rozpočtová změna 171/21</t>
  </si>
  <si>
    <t>důvod: odbor kancelář hejtmana požádal ekonomický odbor dne 6.4.2021 o provedení rozpočtové změny. Důvodem navrhované změny je přesun finančních prostředků v rámci odboru kanceláře hejtmana v celkové výši 160 000,- Kč. Finanční prostředky budou použity na poskytnutí dotací v rámci "Programu na podporu cestovního ruchu a zahraničních vztahů" v dotačním titulu č. 3 "Podpora zkvalitnění služeb turistických informačních center v Olomouckém kraji" na základě usnesení  Rady Olomouckého kraje č. UR/16/12/2021 ze dne 29.3.2021.</t>
  </si>
  <si>
    <t xml:space="preserve"> -Rozpočtová změna 172/21</t>
  </si>
  <si>
    <t>důvod: odbor kancelář hejtmana požádal ekonomický odbor dne 9.4.2021 o provedení rozpočtové změny. Důvodem navrhované změny je přesun finančních prostředků v rámci odboru kancelář hejtmana v celkové výši 150 000,- Kč. Finanční prostředky budou použity na poskytnutí dotace v rámci "Programu na podporu cestovního ruchu a zahraničních vztahů" v dotačním titulu č. 4 "Podpora cestovního ruchu v Olomouckém kraji" na základě usnesení  Rady Olomouckého kraje č. UR/16/12/2021 ze dne 29.3.2021.</t>
  </si>
  <si>
    <t xml:space="preserve"> -Rozpočtová změna 173/21</t>
  </si>
  <si>
    <t>druh rozpočtové změny: vnitřní rozpočtová změna - přesun mezi jednotlivými položkami, paragrafy v rámci odboru ekonomického</t>
  </si>
  <si>
    <t>důvod: odbor ekonomický požádal dne 13.4.2021 o provedení rozpočtové změny. Důvodem navrhované změny je přesun finančních prostředků v rámci odboru ekonomického ve výši 2 000 000,- Kč. Finanční prostředky budou převedeny z rezervy rady na posílení rezervy na individuální dotace.</t>
  </si>
  <si>
    <t xml:space="preserve"> -Rozpočtová změna 174/21</t>
  </si>
  <si>
    <t>druh rozpočtové změny: vnitřní rozpočtová změna - přesun mezi jednotlivými položkami, paragrafy v rámci odboru školství a mládeže</t>
  </si>
  <si>
    <t>důvod: odbor školství a mládeže požádal ekonomický odbor dne 31.3.2021 o provedení rozpočtové změny. Důvodem navrhované změny je přesun finančních prostředků v rámci odboru školství a mládeže v celkové výši 6 500 000,- Kč. Finanční prostředky budou použity na poskytnutí dotací v rámci dotačního "Programu na podporu vzdělávání na vysokých školách v Olomouckém kraji v roce 2021" na základě usnesení Rady Olomouckého kraje č. UR/16/22/2021 ze dne 29.3.2021, materiál je součástí programu jednání Zastupitelstva Olomouckého kraje dne 26.4.2021 (bod 18.).</t>
  </si>
  <si>
    <t xml:space="preserve"> -Rozpočtová změna 175/21</t>
  </si>
  <si>
    <t>důvod: odbor školství a mládeže požádal ekonomický odbor dne 6.4.2021 o provedení rozpočtové změny. Důvodem navrhované změny je přesun finančních prostředků v rámci odboru školství a mládeže v celkové výši 113 000,- Kč. Finanční prostředky budou použity na poskytnutí dotací z "Programu na podporu práce s dětmi a mládeží v Olomouckém kraji v roce 2021" materiál je součástí programu jednání Rady Olomouckého kraje dne 19.4.2021 (bod 8.5.).</t>
  </si>
  <si>
    <t xml:space="preserve"> -Rozpočtová změna 176/21</t>
  </si>
  <si>
    <t>důvod: odbor školství a mládeže požádal ekonomický odbor dne 8.4.2021 o provedení rozpočtové změny. Důvodem navrhované změny je přesun finančních prostředků v rámci odboru školství a mládeže ve výši 30 000,- Kč. Finanční prostředky budou použity na financování projektu v oblasti školství "Internationalisation in Higher Education for Society in Europe" v rámci programu Erasmus+.</t>
  </si>
  <si>
    <t xml:space="preserve"> -Rozpočtová změna 177/21</t>
  </si>
  <si>
    <t>druh rozpočtové změny: vnitřní rozpočtová změna - přesun mezi jednotlivými položkami, paragrafy v rámci odboru dopravy a silničního hospodářství</t>
  </si>
  <si>
    <t>důvod: odbor dopravy a silničního hospodářství požádal ekonomický odbor dne 6.4.2021 o provedení rozpočtové změny. Důvodem navrhované změny je přesun finančních prostředků v rámci odboru dopravy a silničního hospodářství ve výši 29 989,- Kč. Finanční prostředky budou použity na financování doplnění a úprav dopravního značení na omezení tranzitní nákladní dopravy na silnici II/435.</t>
  </si>
  <si>
    <t xml:space="preserve"> -Rozpočtová změna 178/21</t>
  </si>
  <si>
    <t>důvod: odbor dopravy a silničního hospodářství požádal ekonomický odbor dne 6.4.2021 o provedení rozpočtové změny. Důvodem navrhované změny je přesun finančních prostředků v rámci odboru dopravy a silničního hospodářství v celkové výši 1 186 219,49 Kč. Finanční prostředky budou použity na poskytnutí dotací z programu "Podpora výstavby, obnovy a vybavení dětských dopravních hřišť" na základě usnesení Rady Olomouckého kraje č. UR/16/18/2021 ze dne 29.3.2021, materiál je součástí programu jednání Zastupitelstva Olomouckého kraje dne 26.4.2021 (bod 13.).</t>
  </si>
  <si>
    <t xml:space="preserve"> -Rozpočtová změna 179/21</t>
  </si>
  <si>
    <t>druh rozpočtové změny: vnitřní rozpočtová změna - přesun mezi jednotlivými položkami, paragrafy v rámci odboru sportu, kultury a památkové péče</t>
  </si>
  <si>
    <t>důvod: odbor sportu, kultury a památkové péče požádal ekonomický odbor dne 25.3.2021 o provedení rozpočtové změny. Důvodem navrhované změny je přesun finančních prostředků v rámci odboru sportu, kultury a památkové péče v celkové výši 10 550 000,- Kč. Finanční prostředky budou použity na poskytnutí dotací z "Programu památkové péče v Olomouckém kraji" v dotačním titulu "Obnova kuturních památek", materiál je součástí programu jednání Rady Olomouckého kraje dne 19.4.2021 (bod 6.4.) a Zastupitelstva Olomouckého kraje dne 26.4.2021 (bod 17.)</t>
  </si>
  <si>
    <t xml:space="preserve"> -Rozpočtová změna 180/21</t>
  </si>
  <si>
    <t>důvod: odbor sportu, kultury a památkové péče požádal ekonomický odbor dne 25.3.2021 o provedení rozpočtové změny. Důvodem navrhované změny je přesun finančních prostředků v rámci odboru sportu, kultury a památkové péče v celkové výši 1 300 000,- Kč. Finanční prostředky budou použity na poskytnutí dotací z "Programu památkové péče v Olomouckém kraji" v dotačním titulu "Obnova staveb drobné architektury místního významu", část prostředků bude přesunuta z DT3 do DT2, materiál je součástí programu jednání Rady Olomouckého kraje dne 19.4.2021 (bod 6.4.) a Zastupitelstva Olomouckého kraje dne 26.4.2021 (bod 17.).</t>
  </si>
  <si>
    <t xml:space="preserve"> -Rozpočtová změna 181/21</t>
  </si>
  <si>
    <t>důvod: odbor sportu, kultury a památkové péče požádal ekonomický odbor dne 25.3.2021 o provedení rozpočtové změny. Důvodem navrhované změny je přesun finančních prostředků v rámci odboru sportu, kultury a památkové péče v celkové výši                              1 200 000,- Kč. Finanční prostředky budou použity na poskytnutí dotací z "Programu památkové péče v Olomouckém kraji" v dotačním titulu "Obnova nemovitostí, které nejsou kulturní památkou, nacházející se na území památkových rezervací a památkových zón", materiál je součástí programu jednání Rady Olomouckého kraje dne 19.4.2021 (bod 6.4.) a Zastupitelstva Olomouckého kraje dne 26.4.2021 (bod 17.)</t>
  </si>
  <si>
    <t xml:space="preserve"> -Rozpočtová změna 182/21</t>
  </si>
  <si>
    <t>důvod: odbor sportu, kultury a památkové péče požádal ekonomický odbor dne 6.4.2021 o provedení rozpočtové změny. Důvodem navrhované změny je přesun finančních prostředků v rámci odboru sportu, kultury a památkové péče v celkové výši 11 900 000,- Kč. Finanční prostředky budou použity na poskytnutí dotací z "Programu podpory kultury v Olomouckém kraji v roce 2021", materiál je součástí programu jednání Rady Olomouckého kraje dne 19.4.2021 (bod 6.1.) a Zastupitelstva Olomouckého kraje dne 26.4.2021.</t>
  </si>
  <si>
    <t xml:space="preserve"> -Rozpočtová změna 183/21</t>
  </si>
  <si>
    <t>důvod: odbor sportu, kultury a památkové péče požádal ekonomický odbor dne 26.3.2021 o provedení rozpočtové změny. Důvodem navrhované změny je přesun finančních prostředků v rámci odboru sportu, kultury a památkové péče v celkové výši 575 000,- Kč. Finanční prostředky budou použity na poskytnutí dotací z "Programu na podporu handicapovaných sportovců v Olomouckém kraji v roce 2021", materiál je součástí programu jednání Rady Olomouckého kraje dne 19.4.2021 (bod 5.1.)</t>
  </si>
  <si>
    <t xml:space="preserve"> -Rozpočtová změna 184/21</t>
  </si>
  <si>
    <t>důvod: odbor sportu, kultury a památkové péče požádal ekonomický odbor dne 25.3.2021 o provedení rozpočtové změny. Důvodem navrhované změny je přesun finančních prostředků v rámci odboru sportu, kultury a památkové péče v celkové výši 12 500 000,- Kč. Finanční prostředky budou použity na poskytnutí dotací z "Programu na podporu stálých profesionálních souborů v Olomouckém kraji v roce 2021", materiál je součástí programu jednání Rady Olomouckého kraje dne 19.4.2021 (bod 6.2.) a Zastupitelstva Olomouckého kraje dne 26.4.2021.</t>
  </si>
  <si>
    <t xml:space="preserve"> -Rozpočtová změna 185/21</t>
  </si>
  <si>
    <t>druh rozpočtové změny: vnitřní rozpočtová změna - přesun mezi jednotlivými položkami, paragrafy v rámci odboru podpory řízení příspěvkových organizací</t>
  </si>
  <si>
    <t>důvod: odbor podpory řízení příspěvkových organizací požádal ekonomický odbor dne 29.3.2021 o provedení rozpočtové změny. Důvodem navrhované změny je přesun finančních prostředků v rámci odboru podpory řízení příspěvkových organizací ve výši             8 743 015,33 Kč. Finanční prostředky budou použity na poskytnutí příspěvku na úhradu protarifovací ztráty v drážní dopravě pro příspěvkovou organizaci v oblasti dopravy Koordinátor Integrovaného dopravního systému Olomouckého kraje, finanční prostředky budou poskytnuty z rezervy na dopravní obslužnost, materiál je součástí programu jednání Rady Olomouckého kraje dne 19.4.2021 (bod 3.3.).</t>
  </si>
  <si>
    <t xml:space="preserve"> -Rozpočtová změna 186/21</t>
  </si>
  <si>
    <t>důvod: odbor podpory řízení příspěvkových organizací požádal ekonomický odbor dne 8.4.2021 o provedení rozpočtové změny. Důvodem navrhované změny je přesun finančních prostředků v rámci odboru podpory řízení příspěvkových organizací v celkové výši 3 156 850,63 Kč. Finanční prostředky budou použity na poskytnutí příspěvku na uhrazení kompenzace Moravskoslezskému kraji, na vyúčtování s Jihomoravským krajem za zvýšené náklady na objízdné trasy a na vyúčtování za vjezdy na autobusová nádraží v Přerově pro příspěvkovou organizaci v oblasti dopravy Koordinátor Integrovaného dopravního systému Olomouckého kraje, finanční prostředky budou poskytnuty z rezervy na dopravní obslužnost, materiál je součástí programu jednání Rady Olomouckého kraje dne 19.4.2021 (bod 3.3.).</t>
  </si>
  <si>
    <t xml:space="preserve"> -Rozpočtová změna 187/21</t>
  </si>
  <si>
    <t>důvod: odbor podpory řízení příspěvkových organizací požádal ekonomický odbor dne 6.4.2021 o provedení rozpočtové změny. Důvodem navrhované změny je přesun finančních prostředků v rámci odboru podpory řízení příspěvkových organizací ve výši         200 000,- Kč. Finanční prostředky budou použity na poskytnutí příspěvku na provoz - účelově určeného příspěvku na projekt "Preventivní archeologie" pro příspěvkovou organizaci Archeologické centrum Olomouc, materiál je součástí programu jednání Rady Olomouckého kraje dne 19.4.2021 (bod 3.3.).</t>
  </si>
  <si>
    <t xml:space="preserve"> -Rozpočtová změna 188/21</t>
  </si>
  <si>
    <t>důvod: odbor podpory řízení příspěvkových organizací požádal ekonomický odbor dne 12.4.2021 o provedení rozpočtové změny. Důvodem navrhované změny je přesun finančních prostředků v rámci odboru podpory řízení příspěvkových organizací ve výši        21 000,- Kč. Finanční prostředky budou použity na poskytnutí příspěvku na provoz - účelově určeného příspěvku na "Nákup OOP včetně dezinfekce" pro příspěvkovou organizaci Základní škola a Mateřská škola při Priessnitzových léčebných lázních a. s., Jeseník,  materiál je součástí programu jednání Rady Olomouckého kraje dne 19.4.2021 (bod 3.3.).</t>
  </si>
  <si>
    <t xml:space="preserve"> -Rozpočtová změna 189/21</t>
  </si>
  <si>
    <t>důvod: odbor podpory řízení příspěvkových organizací požádal ekonomický odbor dne 7.4.2021 o provedení rozpočtové změny. Důvodem navrhované změny je přesun finančních prostředků v rámci odboru podpory řízení příspěvkových organizací ve výši          200 000,- Kč. Finanční prostředky budou použity na poskytnutí investičního příspěvku na akci "Průmyslová pračka" pro příspěvkovou organizaci Olomouckého kraje Domov Hrubá Voda, materiál je součástí programu jednání Rady Olomouckého kraje dne 19.4.2021 (bod 3.3.).</t>
  </si>
  <si>
    <t>důvod: odbor investic požádal ekonomický odbor dne 31.3.2021 o provedení rozpočtové změny. Důvodem navrhované změny je zapojení finančních prostředků do rozpočtu Olomouckého kraje ve výši 73 600,- Kč. Finanční prostředky budou poukázány na účet Olomouckého kraje jako dar od města Šternberk na úhradu části nákladů na realizaci investiční akce v oblasti dopravy "Šternberk - průtah".</t>
  </si>
  <si>
    <t>důvod: odbor sportu, kultury a památkové péče požádal ekonomický odbor dne 8.4.2021 o provedení rozpočtové změny. Důvodem navrhované změny je převedení finančních prostředků z odboru ekonomického na odbor sportu, kultury a památkové péče v celkové výši 10 000 000,- Kč. Finanční prostředky budou použity na podporu sportovních oddílů a budou čerpány z rezervy rady.</t>
  </si>
  <si>
    <t>důvod: odbor kancelář hejtmana požádal ekonomický odbor dne 12.4.2021 o provedení rozpočtové změny. Důvodem navrhované změny je přesun finančních prostředků v rámci odboru kancelář hejtmana v celkové výši 500 000,- Kč. Finanční prostředky budou použity na navýšení členských příspěvků pro Jeseníky - sdružení cestovního ruchu a Střední Morava - sdružení cestovního ruchu.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</si>
</sst>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0\ &quot;Kč&quot;;\-#,##0\ &quot;Kč&quot;"/>
    <numFmt numFmtId="164" formatCode="00,000"/>
    <numFmt numFmtId="165" formatCode="00000"/>
    <numFmt numFmtId="166" formatCode="00000000"/>
    <numFmt numFmtId="167" formatCode="00000000000"/>
  </numFmts>
  <fonts count="32" x14ac:knownFonts="1">
    <font>
      <sz val="10"/>
      <name val="Arial"/>
      <charset val="238"/>
    </font>
    <font>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b/>
      <sz val="14"/>
      <name val="Arial CE"/>
      <charset val="238"/>
    </font>
    <font>
      <sz val="12"/>
      <name val="Arial"/>
      <family val="2"/>
      <charset val="238"/>
    </font>
    <font>
      <sz val="11"/>
      <name val="Arial"/>
      <family val="2"/>
      <charset val="238"/>
    </font>
    <font>
      <b/>
      <sz val="11"/>
      <name val="Arial CE"/>
      <charset val="238"/>
    </font>
    <font>
      <b/>
      <i/>
      <sz val="10"/>
      <name val="Arial"/>
      <family val="2"/>
      <charset val="238"/>
    </font>
    <font>
      <sz val="12"/>
      <name val="Arial CE"/>
      <charset val="238"/>
    </font>
    <font>
      <sz val="10"/>
      <name val="Arial CE"/>
      <charset val="238"/>
    </font>
    <font>
      <sz val="10"/>
      <name val="Arial"/>
      <family val="2"/>
      <charset val="238"/>
    </font>
    <font>
      <i/>
      <sz val="10"/>
      <name val="Arial CE"/>
      <charset val="238"/>
    </font>
    <font>
      <i/>
      <sz val="10"/>
      <name val="Arial"/>
      <family val="2"/>
      <charset val="238"/>
    </font>
    <font>
      <i/>
      <sz val="10"/>
      <name val="Arial CE"/>
      <family val="2"/>
      <charset val="238"/>
    </font>
    <font>
      <b/>
      <i/>
      <sz val="10"/>
      <name val="Arial CE"/>
      <charset val="238"/>
    </font>
    <font>
      <b/>
      <i/>
      <sz val="11"/>
      <name val="Arial"/>
      <family val="2"/>
      <charset val="238"/>
    </font>
    <font>
      <sz val="9"/>
      <name val="Arial CE"/>
      <charset val="23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5" fillId="0" borderId="0"/>
    <xf numFmtId="0" fontId="25" fillId="0" borderId="0"/>
  </cellStyleXfs>
  <cellXfs count="120">
    <xf numFmtId="0" fontId="0" fillId="0" borderId="0" xfId="0"/>
    <xf numFmtId="0" fontId="18" fillId="0" borderId="0" xfId="0" applyFont="1" applyFill="1"/>
    <xf numFmtId="0" fontId="20" fillId="0" borderId="0" xfId="0" applyFont="1" applyFill="1" applyAlignment="1">
      <alignment horizontal="justify" vertical="top" wrapText="1"/>
    </xf>
    <xf numFmtId="0" fontId="21" fillId="0" borderId="0" xfId="0" applyFont="1" applyFill="1"/>
    <xf numFmtId="0" fontId="22" fillId="0" borderId="0" xfId="0" applyFont="1" applyFill="1" applyBorder="1" applyAlignment="1"/>
    <xf numFmtId="0" fontId="23" fillId="0" borderId="0" xfId="0" applyFont="1" applyFill="1"/>
    <xf numFmtId="0" fontId="24" fillId="0" borderId="0" xfId="0" applyFont="1" applyFill="1" applyAlignment="1">
      <alignment horizontal="left"/>
    </xf>
    <xf numFmtId="0" fontId="25" fillId="0" borderId="0" xfId="0" applyFont="1" applyFill="1"/>
    <xf numFmtId="0" fontId="26" fillId="0" borderId="0" xfId="0" applyFont="1" applyFill="1" applyAlignment="1">
      <alignment horizontal="right"/>
    </xf>
    <xf numFmtId="0" fontId="27" fillId="0" borderId="10" xfId="0" applyFont="1" applyFill="1" applyBorder="1" applyAlignment="1">
      <alignment horizontal="center"/>
    </xf>
    <xf numFmtId="0" fontId="28" fillId="0" borderId="11" xfId="0" applyFont="1" applyFill="1" applyBorder="1" applyAlignment="1">
      <alignment horizontal="center"/>
    </xf>
    <xf numFmtId="0" fontId="27" fillId="0" borderId="10" xfId="0" applyFont="1" applyBorder="1" applyAlignment="1">
      <alignment horizontal="center"/>
    </xf>
    <xf numFmtId="164" fontId="25" fillId="0" borderId="10" xfId="0" applyNumberFormat="1" applyFont="1" applyFill="1" applyBorder="1" applyAlignment="1">
      <alignment horizontal="center"/>
    </xf>
    <xf numFmtId="0" fontId="25" fillId="0" borderId="12" xfId="0" applyFont="1" applyFill="1" applyBorder="1" applyAlignment="1">
      <alignment horizontal="center"/>
    </xf>
    <xf numFmtId="0" fontId="27" fillId="0" borderId="11" xfId="0" applyFont="1" applyFill="1" applyBorder="1"/>
    <xf numFmtId="4" fontId="27" fillId="0" borderId="12" xfId="0" applyNumberFormat="1" applyFont="1" applyFill="1" applyBorder="1" applyAlignment="1">
      <alignment horizontal="right" wrapText="1"/>
    </xf>
    <xf numFmtId="165" fontId="25" fillId="0" borderId="10" xfId="0" applyNumberFormat="1" applyFont="1" applyFill="1" applyBorder="1" applyAlignment="1">
      <alignment horizontal="center"/>
    </xf>
    <xf numFmtId="0" fontId="29" fillId="0" borderId="10" xfId="0" applyFont="1" applyFill="1" applyBorder="1"/>
    <xf numFmtId="0" fontId="22" fillId="0" borderId="13" xfId="0" applyFont="1" applyFill="1" applyBorder="1" applyAlignment="1"/>
    <xf numFmtId="4" fontId="22" fillId="0" borderId="10" xfId="0" applyNumberFormat="1" applyFont="1" applyFill="1" applyBorder="1" applyAlignment="1"/>
    <xf numFmtId="0" fontId="0" fillId="0" borderId="0" xfId="0" applyFill="1"/>
    <xf numFmtId="0" fontId="21" fillId="0" borderId="0" xfId="0" applyFont="1"/>
    <xf numFmtId="0" fontId="22" fillId="0" borderId="0" xfId="0" applyFont="1" applyBorder="1" applyAlignment="1"/>
    <xf numFmtId="0" fontId="25" fillId="0" borderId="0" xfId="0" applyFont="1"/>
    <xf numFmtId="0" fontId="30" fillId="0" borderId="0" xfId="0" applyFont="1"/>
    <xf numFmtId="5" fontId="22" fillId="0" borderId="0" xfId="0" applyNumberFormat="1" applyFont="1" applyAlignment="1">
      <alignment horizontal="right"/>
    </xf>
    <xf numFmtId="0" fontId="24" fillId="0" borderId="0" xfId="0" applyFont="1" applyAlignment="1">
      <alignment horizontal="left"/>
    </xf>
    <xf numFmtId="0" fontId="0" fillId="0" borderId="0" xfId="0" applyFont="1" applyFill="1"/>
    <xf numFmtId="166" fontId="0" fillId="0" borderId="10" xfId="0" applyNumberFormat="1" applyFont="1" applyFill="1" applyBorder="1" applyAlignment="1">
      <alignment horizontal="center"/>
    </xf>
    <xf numFmtId="0" fontId="0" fillId="0" borderId="12" xfId="0" applyFont="1" applyFill="1" applyBorder="1" applyAlignment="1">
      <alignment horizontal="center"/>
    </xf>
    <xf numFmtId="165" fontId="0" fillId="0" borderId="10" xfId="0" applyNumberFormat="1" applyFont="1" applyFill="1" applyBorder="1" applyAlignment="1">
      <alignment horizontal="center"/>
    </xf>
    <xf numFmtId="0" fontId="27" fillId="0" borderId="10" xfId="0" applyFont="1" applyBorder="1" applyAlignment="1"/>
    <xf numFmtId="0" fontId="19" fillId="0" borderId="0" xfId="0" applyFont="1" applyFill="1" applyAlignment="1">
      <alignment horizontal="justify" vertical="top" wrapText="1"/>
    </xf>
    <xf numFmtId="0" fontId="23" fillId="0" borderId="0" xfId="0" applyFont="1"/>
    <xf numFmtId="0" fontId="26" fillId="0" borderId="0" xfId="0" applyFont="1" applyAlignment="1">
      <alignment horizontal="right"/>
    </xf>
    <xf numFmtId="0" fontId="28" fillId="0" borderId="11" xfId="0" applyFont="1" applyBorder="1" applyAlignment="1">
      <alignment horizontal="center"/>
    </xf>
    <xf numFmtId="0" fontId="27" fillId="0" borderId="10" xfId="0" applyFont="1" applyBorder="1" applyAlignment="1">
      <alignment horizontal="center" wrapText="1"/>
    </xf>
    <xf numFmtId="164" fontId="25" fillId="0" borderId="10" xfId="0" applyNumberFormat="1" applyFont="1" applyBorder="1" applyAlignment="1">
      <alignment horizontal="center"/>
    </xf>
    <xf numFmtId="165" fontId="25" fillId="0" borderId="10" xfId="0" applyNumberFormat="1" applyFont="1" applyBorder="1" applyAlignment="1">
      <alignment horizontal="center"/>
    </xf>
    <xf numFmtId="0" fontId="29" fillId="0" borderId="10" xfId="0" applyFont="1" applyBorder="1"/>
    <xf numFmtId="0" fontId="22" fillId="0" borderId="13" xfId="0" applyFont="1" applyBorder="1" applyAlignment="1"/>
    <xf numFmtId="4" fontId="22" fillId="0" borderId="10" xfId="0" applyNumberFormat="1" applyFont="1" applyBorder="1" applyAlignment="1"/>
    <xf numFmtId="0" fontId="31" fillId="0" borderId="0" xfId="0" applyFont="1" applyFill="1"/>
    <xf numFmtId="0" fontId="27" fillId="0" borderId="0" xfId="0" applyFont="1" applyFill="1" applyAlignment="1">
      <alignment horizontal="right"/>
    </xf>
    <xf numFmtId="0" fontId="28" fillId="0" borderId="13" xfId="0" applyFont="1" applyBorder="1" applyAlignment="1">
      <alignment horizontal="center"/>
    </xf>
    <xf numFmtId="0" fontId="25" fillId="0" borderId="10" xfId="0" applyFont="1" applyFill="1" applyBorder="1" applyAlignment="1">
      <alignment horizontal="center"/>
    </xf>
    <xf numFmtId="0" fontId="28" fillId="0" borderId="10" xfId="0" applyFont="1" applyFill="1" applyBorder="1" applyAlignment="1">
      <alignment horizontal="left"/>
    </xf>
    <xf numFmtId="0" fontId="22" fillId="0" borderId="14" xfId="0" applyFont="1" applyFill="1" applyBorder="1"/>
    <xf numFmtId="4" fontId="22" fillId="0" borderId="10" xfId="0" applyNumberFormat="1" applyFont="1" applyFill="1" applyBorder="1"/>
    <xf numFmtId="0" fontId="19" fillId="0" borderId="0" xfId="0" applyFont="1" applyAlignment="1">
      <alignment horizontal="justify" vertical="top" wrapText="1"/>
    </xf>
    <xf numFmtId="0" fontId="27" fillId="0" borderId="0" xfId="0" applyFont="1" applyBorder="1" applyAlignment="1">
      <alignment horizontal="center"/>
    </xf>
    <xf numFmtId="0" fontId="27" fillId="0" borderId="11" xfId="0" applyFont="1" applyFill="1" applyBorder="1" applyAlignment="1">
      <alignment horizontal="center"/>
    </xf>
    <xf numFmtId="164" fontId="25" fillId="0" borderId="0" xfId="0" applyNumberFormat="1" applyFont="1" applyBorder="1" applyAlignment="1">
      <alignment horizontal="center"/>
    </xf>
    <xf numFmtId="167" fontId="25" fillId="0" borderId="0" xfId="0" applyNumberFormat="1" applyFont="1" applyFill="1" applyBorder="1" applyAlignment="1">
      <alignment horizontal="center"/>
    </xf>
    <xf numFmtId="1" fontId="25" fillId="0" borderId="10" xfId="0" applyNumberFormat="1" applyFont="1" applyBorder="1" applyAlignment="1">
      <alignment horizontal="center"/>
    </xf>
    <xf numFmtId="4" fontId="27" fillId="0" borderId="10" xfId="0" applyNumberFormat="1" applyFont="1" applyBorder="1" applyAlignment="1"/>
    <xf numFmtId="2" fontId="25" fillId="0" borderId="0" xfId="0" applyNumberFormat="1" applyFont="1" applyBorder="1" applyAlignment="1">
      <alignment horizontal="center"/>
    </xf>
    <xf numFmtId="0" fontId="25" fillId="0" borderId="0" xfId="0" applyNumberFormat="1" applyFont="1" applyBorder="1" applyAlignment="1">
      <alignment horizontal="center"/>
    </xf>
    <xf numFmtId="166" fontId="25" fillId="0" borderId="10" xfId="0" applyNumberFormat="1" applyFont="1" applyBorder="1" applyAlignment="1">
      <alignment horizontal="center"/>
    </xf>
    <xf numFmtId="0" fontId="25" fillId="0" borderId="12" xfId="0" applyFont="1" applyBorder="1" applyAlignment="1">
      <alignment horizontal="center"/>
    </xf>
    <xf numFmtId="0" fontId="28" fillId="0" borderId="10" xfId="0" applyFont="1" applyBorder="1" applyAlignment="1">
      <alignment horizontal="left"/>
    </xf>
    <xf numFmtId="4" fontId="27" fillId="0" borderId="10" xfId="0" applyNumberFormat="1" applyFont="1" applyFill="1" applyBorder="1" applyAlignment="1">
      <alignment horizontal="right" wrapText="1"/>
    </xf>
    <xf numFmtId="0" fontId="20" fillId="0" borderId="0" xfId="0" applyFont="1" applyAlignment="1">
      <alignment horizontal="justify" vertical="top" wrapText="1"/>
    </xf>
    <xf numFmtId="0" fontId="0" fillId="0" borderId="0" xfId="0" applyNumberFormat="1" applyFont="1" applyFill="1" applyBorder="1" applyAlignment="1" applyProtection="1"/>
    <xf numFmtId="0" fontId="27" fillId="0" borderId="0" xfId="0" applyFont="1" applyFill="1" applyBorder="1" applyAlignment="1">
      <alignment horizontal="center"/>
    </xf>
    <xf numFmtId="0" fontId="25" fillId="0" borderId="0" xfId="0" applyFont="1" applyFill="1" applyBorder="1" applyAlignment="1">
      <alignment horizontal="center"/>
    </xf>
    <xf numFmtId="0" fontId="25" fillId="0" borderId="10" xfId="0" applyFont="1" applyBorder="1" applyAlignment="1">
      <alignment horizontal="center"/>
    </xf>
    <xf numFmtId="0" fontId="25" fillId="0" borderId="0" xfId="42"/>
    <xf numFmtId="164" fontId="0" fillId="0" borderId="0" xfId="0" applyNumberFormat="1" applyBorder="1" applyAlignment="1">
      <alignment horizontal="center"/>
    </xf>
    <xf numFmtId="0" fontId="0" fillId="0" borderId="0" xfId="0" applyBorder="1"/>
    <xf numFmtId="0" fontId="19" fillId="0" borderId="0" xfId="0" applyFont="1" applyAlignment="1"/>
    <xf numFmtId="166" fontId="25" fillId="0" borderId="0" xfId="0" applyNumberFormat="1" applyFont="1" applyBorder="1" applyAlignment="1">
      <alignment horizontal="center"/>
    </xf>
    <xf numFmtId="4" fontId="27" fillId="0" borderId="10" xfId="0" applyNumberFormat="1" applyFont="1" applyBorder="1" applyAlignment="1">
      <alignment wrapText="1"/>
    </xf>
    <xf numFmtId="3" fontId="25" fillId="0" borderId="0" xfId="0" applyNumberFormat="1" applyFont="1" applyBorder="1" applyAlignment="1">
      <alignment horizontal="center"/>
    </xf>
    <xf numFmtId="164" fontId="25" fillId="0" borderId="0" xfId="0" applyNumberFormat="1" applyFont="1" applyFill="1" applyBorder="1" applyAlignment="1">
      <alignment horizontal="center"/>
    </xf>
    <xf numFmtId="1" fontId="25" fillId="0" borderId="10" xfId="0" applyNumberFormat="1" applyFont="1" applyFill="1" applyBorder="1" applyAlignment="1">
      <alignment horizontal="center"/>
    </xf>
    <xf numFmtId="165" fontId="25" fillId="0" borderId="0" xfId="0" applyNumberFormat="1" applyFont="1" applyFill="1" applyBorder="1" applyAlignment="1">
      <alignment horizontal="center"/>
    </xf>
    <xf numFmtId="0" fontId="0" fillId="0" borderId="0" xfId="0" applyFont="1"/>
    <xf numFmtId="0" fontId="27" fillId="0" borderId="11" xfId="0" applyFont="1" applyBorder="1" applyAlignment="1">
      <alignment horizontal="center"/>
    </xf>
    <xf numFmtId="165" fontId="0" fillId="0" borderId="10" xfId="0" applyNumberFormat="1" applyFont="1" applyBorder="1" applyAlignment="1">
      <alignment horizontal="center"/>
    </xf>
    <xf numFmtId="0" fontId="22" fillId="0" borderId="14" xfId="0" applyFont="1" applyBorder="1"/>
    <xf numFmtId="4" fontId="22" fillId="0" borderId="10" xfId="0" applyNumberFormat="1" applyFont="1" applyBorder="1"/>
    <xf numFmtId="0" fontId="25" fillId="0" borderId="0" xfId="43" applyNumberFormat="1" applyFont="1" applyFill="1" applyBorder="1" applyAlignment="1" applyProtection="1"/>
    <xf numFmtId="3" fontId="0" fillId="0" borderId="0" xfId="0" applyNumberFormat="1" applyFont="1" applyBorder="1" applyAlignment="1">
      <alignment horizontal="center"/>
    </xf>
    <xf numFmtId="1" fontId="0" fillId="0" borderId="10" xfId="0" applyNumberFormat="1" applyFont="1" applyFill="1" applyBorder="1" applyAlignment="1">
      <alignment horizontal="center"/>
    </xf>
    <xf numFmtId="0" fontId="28" fillId="0" borderId="15" xfId="0" applyFont="1" applyFill="1" applyBorder="1" applyAlignment="1">
      <alignment horizontal="left"/>
    </xf>
    <xf numFmtId="4" fontId="27" fillId="0" borderId="10" xfId="0" applyNumberFormat="1" applyFont="1" applyFill="1" applyBorder="1" applyAlignment="1"/>
    <xf numFmtId="165" fontId="0" fillId="0" borderId="0" xfId="0" applyNumberFormat="1" applyFont="1" applyBorder="1" applyAlignment="1">
      <alignment horizontal="center"/>
    </xf>
    <xf numFmtId="0" fontId="22" fillId="0" borderId="0" xfId="0" applyFont="1" applyBorder="1" applyAlignment="1">
      <alignment horizontal="center"/>
    </xf>
    <xf numFmtId="0" fontId="25" fillId="0" borderId="0" xfId="0" applyFont="1" applyAlignment="1">
      <alignment horizontal="center"/>
    </xf>
    <xf numFmtId="0" fontId="31" fillId="0" borderId="0" xfId="0" applyFont="1" applyAlignment="1">
      <alignment horizontal="center"/>
    </xf>
    <xf numFmtId="0" fontId="27" fillId="0" borderId="0" xfId="0" applyFont="1" applyAlignment="1">
      <alignment horizontal="right"/>
    </xf>
    <xf numFmtId="4" fontId="27" fillId="0" borderId="10" xfId="0" applyNumberFormat="1" applyFont="1" applyFill="1" applyBorder="1"/>
    <xf numFmtId="165" fontId="25" fillId="0" borderId="0" xfId="0" applyNumberFormat="1" applyFont="1" applyBorder="1" applyAlignment="1">
      <alignment horizontal="center"/>
    </xf>
    <xf numFmtId="4" fontId="27" fillId="0" borderId="10" xfId="0" applyNumberFormat="1" applyFont="1" applyFill="1" applyBorder="1" applyAlignment="1">
      <alignment wrapText="1"/>
    </xf>
    <xf numFmtId="0" fontId="27" fillId="0" borderId="10" xfId="0" applyFont="1" applyFill="1" applyBorder="1" applyAlignment="1"/>
    <xf numFmtId="0" fontId="25" fillId="0" borderId="0" xfId="0" applyFont="1" applyBorder="1"/>
    <xf numFmtId="0" fontId="31" fillId="0" borderId="0" xfId="0" applyFont="1" applyBorder="1"/>
    <xf numFmtId="0" fontId="21" fillId="0" borderId="0" xfId="0" applyFont="1" applyBorder="1"/>
    <xf numFmtId="0" fontId="31" fillId="0" borderId="0" xfId="0" applyFont="1" applyFill="1" applyBorder="1"/>
    <xf numFmtId="0" fontId="19" fillId="0" borderId="0" xfId="0" applyFont="1" applyAlignment="1">
      <alignment vertical="center"/>
    </xf>
    <xf numFmtId="0" fontId="18" fillId="0" borderId="0" xfId="0" applyFont="1"/>
    <xf numFmtId="164" fontId="0" fillId="0" borderId="10" xfId="0" applyNumberFormat="1" applyBorder="1" applyAlignment="1">
      <alignment horizontal="center"/>
    </xf>
    <xf numFmtId="0" fontId="29" fillId="0" borderId="0" xfId="0" applyFont="1" applyBorder="1"/>
    <xf numFmtId="2" fontId="22" fillId="0" borderId="0" xfId="0" applyNumberFormat="1" applyFont="1" applyBorder="1" applyAlignment="1"/>
    <xf numFmtId="0" fontId="28" fillId="0" borderId="11" xfId="0" applyFont="1" applyFill="1" applyBorder="1" applyAlignment="1">
      <alignment horizontal="left"/>
    </xf>
    <xf numFmtId="0" fontId="28" fillId="0" borderId="16" xfId="0" applyFont="1" applyBorder="1" applyAlignment="1">
      <alignment horizontal="left"/>
    </xf>
    <xf numFmtId="4" fontId="27" fillId="0" borderId="12" xfId="0" applyNumberFormat="1" applyFont="1" applyBorder="1" applyAlignment="1">
      <alignment horizontal="right" wrapText="1"/>
    </xf>
    <xf numFmtId="165" fontId="0" fillId="0" borderId="0" xfId="0" applyNumberFormat="1" applyBorder="1" applyAlignment="1">
      <alignment horizontal="center"/>
    </xf>
    <xf numFmtId="3" fontId="25" fillId="0" borderId="10" xfId="0" applyNumberFormat="1" applyFont="1" applyBorder="1" applyAlignment="1">
      <alignment horizontal="center"/>
    </xf>
    <xf numFmtId="164" fontId="0" fillId="0" borderId="10" xfId="0" applyNumberFormat="1" applyFont="1" applyFill="1" applyBorder="1" applyAlignment="1">
      <alignment horizontal="center"/>
    </xf>
    <xf numFmtId="0" fontId="28" fillId="0" borderId="13" xfId="0" applyFont="1" applyBorder="1" applyAlignment="1">
      <alignment horizontal="left"/>
    </xf>
    <xf numFmtId="0" fontId="22" fillId="0" borderId="10" xfId="0" applyFont="1" applyBorder="1"/>
    <xf numFmtId="0" fontId="27" fillId="0" borderId="0" xfId="0" applyFont="1" applyBorder="1" applyAlignment="1"/>
    <xf numFmtId="49" fontId="19" fillId="0" borderId="0" xfId="0" applyNumberFormat="1" applyFont="1" applyAlignment="1">
      <alignment horizontal="justify" wrapText="1"/>
    </xf>
    <xf numFmtId="0" fontId="19" fillId="0" borderId="0" xfId="0" applyFont="1" applyFill="1" applyAlignment="1">
      <alignment horizontal="justify" vertical="top" wrapText="1"/>
    </xf>
    <xf numFmtId="0" fontId="19" fillId="0" borderId="0" xfId="0" applyFont="1" applyAlignment="1">
      <alignment horizontal="justify" vertical="top" wrapText="1"/>
    </xf>
    <xf numFmtId="49" fontId="19" fillId="0" borderId="0" xfId="0" applyNumberFormat="1" applyFont="1" applyAlignment="1">
      <alignment horizontal="justify" vertical="center" wrapText="1"/>
    </xf>
    <xf numFmtId="49" fontId="19" fillId="0" borderId="0" xfId="0" applyNumberFormat="1" applyFont="1" applyFill="1" applyAlignment="1">
      <alignment horizontal="justify" vertical="center" wrapText="1"/>
    </xf>
    <xf numFmtId="0" fontId="19" fillId="33" borderId="0" xfId="0" applyFont="1" applyFill="1" applyAlignment="1" applyProtection="1">
      <alignment horizontal="justify" vertical="top" wrapText="1"/>
      <protection locked="0"/>
    </xf>
  </cellXfs>
  <cellStyles count="44">
    <cellStyle name="20 % – Zvýraznění1" xfId="19" builtinId="30" customBuiltin="1"/>
    <cellStyle name="20 % – Zvýraznění2" xfId="23" builtinId="34" customBuiltin="1"/>
    <cellStyle name="20 % – Zvýraznění3" xfId="27" builtinId="38" customBuiltin="1"/>
    <cellStyle name="20 % – Zvýraznění4" xfId="31" builtinId="42" customBuiltin="1"/>
    <cellStyle name="20 % – Zvýraznění5" xfId="35" builtinId="46" customBuiltin="1"/>
    <cellStyle name="20 % – Zvýraznění6" xfId="39" builtinId="50" customBuiltin="1"/>
    <cellStyle name="40 % – Zvýraznění1" xfId="20" builtinId="31" customBuiltin="1"/>
    <cellStyle name="40 % – Zvýraznění2" xfId="24" builtinId="35" customBuiltin="1"/>
    <cellStyle name="40 % – Zvýraznění3" xfId="28" builtinId="39" customBuiltin="1"/>
    <cellStyle name="40 % – Zvýraznění4" xfId="32" builtinId="43" customBuiltin="1"/>
    <cellStyle name="40 % – Zvýraznění5" xfId="36" builtinId="47" customBuiltin="1"/>
    <cellStyle name="40 % – Zvýraznění6" xfId="40" builtinId="51" customBuiltin="1"/>
    <cellStyle name="60 % – Zvýraznění1" xfId="21" builtinId="32" customBuiltin="1"/>
    <cellStyle name="60 % – Zvýraznění2" xfId="25" builtinId="36" customBuiltin="1"/>
    <cellStyle name="60 % – Zvýraznění3" xfId="29" builtinId="40" customBuiltin="1"/>
    <cellStyle name="60 % – Zvýraznění4" xfId="33" builtinId="44" customBuiltin="1"/>
    <cellStyle name="60 % – Zvýraznění5" xfId="37" builtinId="48" customBuiltin="1"/>
    <cellStyle name="60 % – Zvýraznění6" xfId="41" builtinId="52" customBuiltin="1"/>
    <cellStyle name="Celkem" xfId="17" builtinId="25" customBuiltin="1"/>
    <cellStyle name="Kontrolní buňka" xfId="13" builtinId="23" customBuiltin="1"/>
    <cellStyle name="Nadpis 1" xfId="2" builtinId="16" customBuiltin="1"/>
    <cellStyle name="Nadpis 2" xfId="3" builtinId="17" customBuiltin="1"/>
    <cellStyle name="Nadpis 3" xfId="4" builtinId="18" customBuiltin="1"/>
    <cellStyle name="Nadpis 4" xfId="5" builtinId="19" customBuiltin="1"/>
    <cellStyle name="Název" xfId="1" builtinId="15" customBuiltin="1"/>
    <cellStyle name="Neutrální" xfId="8" builtinId="28" customBuiltin="1"/>
    <cellStyle name="Normální" xfId="0" builtinId="0" customBuiltin="1"/>
    <cellStyle name="Normální 2" xfId="42"/>
    <cellStyle name="Normální 2 2" xfId="43"/>
    <cellStyle name="Poznámka" xfId="15" builtinId="10" customBuiltin="1"/>
    <cellStyle name="Propojená buňka" xfId="12" builtinId="24" customBuiltin="1"/>
    <cellStyle name="Správně" xfId="6" builtinId="26" customBuiltin="1"/>
    <cellStyle name="Špatně" xfId="7" builtinId="27" customBuiltin="1"/>
    <cellStyle name="Text upozornění" xfId="14" builtinId="11" customBuiltin="1"/>
    <cellStyle name="Vstup" xfId="9" builtinId="20" customBuiltin="1"/>
    <cellStyle name="Výpočet" xfId="11" builtinId="22" customBuiltin="1"/>
    <cellStyle name="Výstup" xfId="10" builtinId="21" customBuiltin="1"/>
    <cellStyle name="Vysvětlující text" xfId="16" builtinId="53" customBuiltin="1"/>
    <cellStyle name="Zvýraznění 1" xfId="18" builtinId="29" customBuiltin="1"/>
    <cellStyle name="Zvýraznění 2" xfId="22" builtinId="33" customBuiltin="1"/>
    <cellStyle name="Zvýraznění 3" xfId="26" builtinId="37" customBuiltin="1"/>
    <cellStyle name="Zvýraznění 4" xfId="30" builtinId="41" customBuiltin="1"/>
    <cellStyle name="Zvýraznění 5" xfId="34" builtinId="45" customBuiltin="1"/>
    <cellStyle name="Zvýraznění 6" xfId="38" builtinId="4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21</xdr:row>
      <xdr:rowOff>0</xdr:rowOff>
    </xdr:from>
    <xdr:to>
      <xdr:col>4</xdr:col>
      <xdr:colOff>85725</xdr:colOff>
      <xdr:row>22</xdr:row>
      <xdr:rowOff>19050</xdr:rowOff>
    </xdr:to>
    <xdr:sp macro="" textlink="">
      <xdr:nvSpPr>
        <xdr:cNvPr id="2" name="Text Box 5427"/>
        <xdr:cNvSpPr txBox="1">
          <a:spLocks noChangeArrowheads="1"/>
        </xdr:cNvSpPr>
      </xdr:nvSpPr>
      <xdr:spPr bwMode="auto">
        <a:xfrm>
          <a:off x="4686300" y="400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21</xdr:row>
      <xdr:rowOff>0</xdr:rowOff>
    </xdr:from>
    <xdr:to>
      <xdr:col>4</xdr:col>
      <xdr:colOff>85725</xdr:colOff>
      <xdr:row>22</xdr:row>
      <xdr:rowOff>19050</xdr:rowOff>
    </xdr:to>
    <xdr:sp macro="" textlink="">
      <xdr:nvSpPr>
        <xdr:cNvPr id="3" name="Text Box 5428"/>
        <xdr:cNvSpPr txBox="1">
          <a:spLocks noChangeArrowheads="1"/>
        </xdr:cNvSpPr>
      </xdr:nvSpPr>
      <xdr:spPr bwMode="auto">
        <a:xfrm>
          <a:off x="4686300" y="400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21</xdr:row>
      <xdr:rowOff>0</xdr:rowOff>
    </xdr:from>
    <xdr:to>
      <xdr:col>4</xdr:col>
      <xdr:colOff>85725</xdr:colOff>
      <xdr:row>22</xdr:row>
      <xdr:rowOff>19050</xdr:rowOff>
    </xdr:to>
    <xdr:sp macro="" textlink="">
      <xdr:nvSpPr>
        <xdr:cNvPr id="4" name="Text Box 5429"/>
        <xdr:cNvSpPr txBox="1">
          <a:spLocks noChangeArrowheads="1"/>
        </xdr:cNvSpPr>
      </xdr:nvSpPr>
      <xdr:spPr bwMode="auto">
        <a:xfrm>
          <a:off x="4686300" y="400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21</xdr:row>
      <xdr:rowOff>0</xdr:rowOff>
    </xdr:from>
    <xdr:to>
      <xdr:col>4</xdr:col>
      <xdr:colOff>85725</xdr:colOff>
      <xdr:row>22</xdr:row>
      <xdr:rowOff>19050</xdr:rowOff>
    </xdr:to>
    <xdr:sp macro="" textlink="">
      <xdr:nvSpPr>
        <xdr:cNvPr id="5" name="Text Box 5430"/>
        <xdr:cNvSpPr txBox="1">
          <a:spLocks noChangeArrowheads="1"/>
        </xdr:cNvSpPr>
      </xdr:nvSpPr>
      <xdr:spPr bwMode="auto">
        <a:xfrm>
          <a:off x="4686300" y="400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21</xdr:row>
      <xdr:rowOff>0</xdr:rowOff>
    </xdr:from>
    <xdr:to>
      <xdr:col>4</xdr:col>
      <xdr:colOff>85725</xdr:colOff>
      <xdr:row>22</xdr:row>
      <xdr:rowOff>19050</xdr:rowOff>
    </xdr:to>
    <xdr:sp macro="" textlink="">
      <xdr:nvSpPr>
        <xdr:cNvPr id="6" name="Text Box 5431"/>
        <xdr:cNvSpPr txBox="1">
          <a:spLocks noChangeArrowheads="1"/>
        </xdr:cNvSpPr>
      </xdr:nvSpPr>
      <xdr:spPr bwMode="auto">
        <a:xfrm>
          <a:off x="4686300" y="400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21</xdr:row>
      <xdr:rowOff>0</xdr:rowOff>
    </xdr:from>
    <xdr:to>
      <xdr:col>4</xdr:col>
      <xdr:colOff>85725</xdr:colOff>
      <xdr:row>22</xdr:row>
      <xdr:rowOff>19050</xdr:rowOff>
    </xdr:to>
    <xdr:sp macro="" textlink="">
      <xdr:nvSpPr>
        <xdr:cNvPr id="7" name="Text Box 5432"/>
        <xdr:cNvSpPr txBox="1">
          <a:spLocks noChangeArrowheads="1"/>
        </xdr:cNvSpPr>
      </xdr:nvSpPr>
      <xdr:spPr bwMode="auto">
        <a:xfrm>
          <a:off x="4686300" y="400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21</xdr:row>
      <xdr:rowOff>0</xdr:rowOff>
    </xdr:from>
    <xdr:to>
      <xdr:col>4</xdr:col>
      <xdr:colOff>85725</xdr:colOff>
      <xdr:row>22</xdr:row>
      <xdr:rowOff>19050</xdr:rowOff>
    </xdr:to>
    <xdr:sp macro="" textlink="">
      <xdr:nvSpPr>
        <xdr:cNvPr id="8" name="Text Box 5433"/>
        <xdr:cNvSpPr txBox="1">
          <a:spLocks noChangeArrowheads="1"/>
        </xdr:cNvSpPr>
      </xdr:nvSpPr>
      <xdr:spPr bwMode="auto">
        <a:xfrm>
          <a:off x="4686300" y="400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21</xdr:row>
      <xdr:rowOff>0</xdr:rowOff>
    </xdr:from>
    <xdr:to>
      <xdr:col>4</xdr:col>
      <xdr:colOff>85725</xdr:colOff>
      <xdr:row>22</xdr:row>
      <xdr:rowOff>19050</xdr:rowOff>
    </xdr:to>
    <xdr:sp macro="" textlink="">
      <xdr:nvSpPr>
        <xdr:cNvPr id="9" name="Text Box 5434"/>
        <xdr:cNvSpPr txBox="1">
          <a:spLocks noChangeArrowheads="1"/>
        </xdr:cNvSpPr>
      </xdr:nvSpPr>
      <xdr:spPr bwMode="auto">
        <a:xfrm>
          <a:off x="4686300" y="400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21</xdr:row>
      <xdr:rowOff>0</xdr:rowOff>
    </xdr:from>
    <xdr:to>
      <xdr:col>4</xdr:col>
      <xdr:colOff>85725</xdr:colOff>
      <xdr:row>22</xdr:row>
      <xdr:rowOff>19050</xdr:rowOff>
    </xdr:to>
    <xdr:sp macro="" textlink="">
      <xdr:nvSpPr>
        <xdr:cNvPr id="10" name="Text Box 5435"/>
        <xdr:cNvSpPr txBox="1">
          <a:spLocks noChangeArrowheads="1"/>
        </xdr:cNvSpPr>
      </xdr:nvSpPr>
      <xdr:spPr bwMode="auto">
        <a:xfrm>
          <a:off x="4686300" y="400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21</xdr:row>
      <xdr:rowOff>0</xdr:rowOff>
    </xdr:from>
    <xdr:to>
      <xdr:col>4</xdr:col>
      <xdr:colOff>85725</xdr:colOff>
      <xdr:row>22</xdr:row>
      <xdr:rowOff>19050</xdr:rowOff>
    </xdr:to>
    <xdr:sp macro="" textlink="">
      <xdr:nvSpPr>
        <xdr:cNvPr id="11" name="Text Box 5436"/>
        <xdr:cNvSpPr txBox="1">
          <a:spLocks noChangeArrowheads="1"/>
        </xdr:cNvSpPr>
      </xdr:nvSpPr>
      <xdr:spPr bwMode="auto">
        <a:xfrm>
          <a:off x="4686300" y="400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21</xdr:row>
      <xdr:rowOff>0</xdr:rowOff>
    </xdr:from>
    <xdr:to>
      <xdr:col>4</xdr:col>
      <xdr:colOff>85725</xdr:colOff>
      <xdr:row>22</xdr:row>
      <xdr:rowOff>19050</xdr:rowOff>
    </xdr:to>
    <xdr:sp macro="" textlink="">
      <xdr:nvSpPr>
        <xdr:cNvPr id="12" name="Text Box 5437"/>
        <xdr:cNvSpPr txBox="1">
          <a:spLocks noChangeArrowheads="1"/>
        </xdr:cNvSpPr>
      </xdr:nvSpPr>
      <xdr:spPr bwMode="auto">
        <a:xfrm>
          <a:off x="4686300" y="400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21</xdr:row>
      <xdr:rowOff>0</xdr:rowOff>
    </xdr:from>
    <xdr:to>
      <xdr:col>4</xdr:col>
      <xdr:colOff>85725</xdr:colOff>
      <xdr:row>22</xdr:row>
      <xdr:rowOff>19050</xdr:rowOff>
    </xdr:to>
    <xdr:sp macro="" textlink="">
      <xdr:nvSpPr>
        <xdr:cNvPr id="13" name="Text Box 5438"/>
        <xdr:cNvSpPr txBox="1">
          <a:spLocks noChangeArrowheads="1"/>
        </xdr:cNvSpPr>
      </xdr:nvSpPr>
      <xdr:spPr bwMode="auto">
        <a:xfrm>
          <a:off x="4686300" y="400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21</xdr:row>
      <xdr:rowOff>0</xdr:rowOff>
    </xdr:from>
    <xdr:to>
      <xdr:col>4</xdr:col>
      <xdr:colOff>85725</xdr:colOff>
      <xdr:row>22</xdr:row>
      <xdr:rowOff>19050</xdr:rowOff>
    </xdr:to>
    <xdr:sp macro="" textlink="">
      <xdr:nvSpPr>
        <xdr:cNvPr id="14" name="Text Box 5439"/>
        <xdr:cNvSpPr txBox="1">
          <a:spLocks noChangeArrowheads="1"/>
        </xdr:cNvSpPr>
      </xdr:nvSpPr>
      <xdr:spPr bwMode="auto">
        <a:xfrm>
          <a:off x="4686300" y="400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21</xdr:row>
      <xdr:rowOff>0</xdr:rowOff>
    </xdr:from>
    <xdr:to>
      <xdr:col>4</xdr:col>
      <xdr:colOff>85725</xdr:colOff>
      <xdr:row>22</xdr:row>
      <xdr:rowOff>19050</xdr:rowOff>
    </xdr:to>
    <xdr:sp macro="" textlink="">
      <xdr:nvSpPr>
        <xdr:cNvPr id="15" name="Text Box 5440"/>
        <xdr:cNvSpPr txBox="1">
          <a:spLocks noChangeArrowheads="1"/>
        </xdr:cNvSpPr>
      </xdr:nvSpPr>
      <xdr:spPr bwMode="auto">
        <a:xfrm>
          <a:off x="4686300" y="400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21</xdr:row>
      <xdr:rowOff>0</xdr:rowOff>
    </xdr:from>
    <xdr:to>
      <xdr:col>4</xdr:col>
      <xdr:colOff>85725</xdr:colOff>
      <xdr:row>22</xdr:row>
      <xdr:rowOff>19050</xdr:rowOff>
    </xdr:to>
    <xdr:sp macro="" textlink="">
      <xdr:nvSpPr>
        <xdr:cNvPr id="16" name="Text Box 5441"/>
        <xdr:cNvSpPr txBox="1">
          <a:spLocks noChangeArrowheads="1"/>
        </xdr:cNvSpPr>
      </xdr:nvSpPr>
      <xdr:spPr bwMode="auto">
        <a:xfrm>
          <a:off x="4686300" y="400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21</xdr:row>
      <xdr:rowOff>0</xdr:rowOff>
    </xdr:from>
    <xdr:to>
      <xdr:col>4</xdr:col>
      <xdr:colOff>85725</xdr:colOff>
      <xdr:row>22</xdr:row>
      <xdr:rowOff>19050</xdr:rowOff>
    </xdr:to>
    <xdr:sp macro="" textlink="">
      <xdr:nvSpPr>
        <xdr:cNvPr id="17" name="Text Box 5442"/>
        <xdr:cNvSpPr txBox="1">
          <a:spLocks noChangeArrowheads="1"/>
        </xdr:cNvSpPr>
      </xdr:nvSpPr>
      <xdr:spPr bwMode="auto">
        <a:xfrm>
          <a:off x="4686300" y="400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21</xdr:row>
      <xdr:rowOff>0</xdr:rowOff>
    </xdr:from>
    <xdr:to>
      <xdr:col>4</xdr:col>
      <xdr:colOff>85725</xdr:colOff>
      <xdr:row>22</xdr:row>
      <xdr:rowOff>19050</xdr:rowOff>
    </xdr:to>
    <xdr:sp macro="" textlink="">
      <xdr:nvSpPr>
        <xdr:cNvPr id="18" name="Text Box 5443"/>
        <xdr:cNvSpPr txBox="1">
          <a:spLocks noChangeArrowheads="1"/>
        </xdr:cNvSpPr>
      </xdr:nvSpPr>
      <xdr:spPr bwMode="auto">
        <a:xfrm>
          <a:off x="4686300" y="400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21</xdr:row>
      <xdr:rowOff>0</xdr:rowOff>
    </xdr:from>
    <xdr:to>
      <xdr:col>4</xdr:col>
      <xdr:colOff>85725</xdr:colOff>
      <xdr:row>22</xdr:row>
      <xdr:rowOff>19050</xdr:rowOff>
    </xdr:to>
    <xdr:sp macro="" textlink="">
      <xdr:nvSpPr>
        <xdr:cNvPr id="19" name="Text Box 5444"/>
        <xdr:cNvSpPr txBox="1">
          <a:spLocks noChangeArrowheads="1"/>
        </xdr:cNvSpPr>
      </xdr:nvSpPr>
      <xdr:spPr bwMode="auto">
        <a:xfrm>
          <a:off x="4686300" y="400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21</xdr:row>
      <xdr:rowOff>0</xdr:rowOff>
    </xdr:from>
    <xdr:to>
      <xdr:col>4</xdr:col>
      <xdr:colOff>85725</xdr:colOff>
      <xdr:row>22</xdr:row>
      <xdr:rowOff>19050</xdr:rowOff>
    </xdr:to>
    <xdr:sp macro="" textlink="">
      <xdr:nvSpPr>
        <xdr:cNvPr id="20" name="Text Box 5445"/>
        <xdr:cNvSpPr txBox="1">
          <a:spLocks noChangeArrowheads="1"/>
        </xdr:cNvSpPr>
      </xdr:nvSpPr>
      <xdr:spPr bwMode="auto">
        <a:xfrm>
          <a:off x="4686300" y="400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21</xdr:row>
      <xdr:rowOff>0</xdr:rowOff>
    </xdr:from>
    <xdr:to>
      <xdr:col>4</xdr:col>
      <xdr:colOff>85725</xdr:colOff>
      <xdr:row>22</xdr:row>
      <xdr:rowOff>19050</xdr:rowOff>
    </xdr:to>
    <xdr:sp macro="" textlink="">
      <xdr:nvSpPr>
        <xdr:cNvPr id="21" name="Text Box 5446"/>
        <xdr:cNvSpPr txBox="1">
          <a:spLocks noChangeArrowheads="1"/>
        </xdr:cNvSpPr>
      </xdr:nvSpPr>
      <xdr:spPr bwMode="auto">
        <a:xfrm>
          <a:off x="4686300" y="400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21</xdr:row>
      <xdr:rowOff>0</xdr:rowOff>
    </xdr:from>
    <xdr:to>
      <xdr:col>4</xdr:col>
      <xdr:colOff>85725</xdr:colOff>
      <xdr:row>22</xdr:row>
      <xdr:rowOff>19050</xdr:rowOff>
    </xdr:to>
    <xdr:sp macro="" textlink="">
      <xdr:nvSpPr>
        <xdr:cNvPr id="22" name="Text Box 5447"/>
        <xdr:cNvSpPr txBox="1">
          <a:spLocks noChangeArrowheads="1"/>
        </xdr:cNvSpPr>
      </xdr:nvSpPr>
      <xdr:spPr bwMode="auto">
        <a:xfrm>
          <a:off x="4686300" y="400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21</xdr:row>
      <xdr:rowOff>0</xdr:rowOff>
    </xdr:from>
    <xdr:to>
      <xdr:col>4</xdr:col>
      <xdr:colOff>85725</xdr:colOff>
      <xdr:row>22</xdr:row>
      <xdr:rowOff>19050</xdr:rowOff>
    </xdr:to>
    <xdr:sp macro="" textlink="">
      <xdr:nvSpPr>
        <xdr:cNvPr id="23" name="Text Box 5448"/>
        <xdr:cNvSpPr txBox="1">
          <a:spLocks noChangeArrowheads="1"/>
        </xdr:cNvSpPr>
      </xdr:nvSpPr>
      <xdr:spPr bwMode="auto">
        <a:xfrm>
          <a:off x="4686300" y="400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21</xdr:row>
      <xdr:rowOff>0</xdr:rowOff>
    </xdr:from>
    <xdr:to>
      <xdr:col>4</xdr:col>
      <xdr:colOff>85725</xdr:colOff>
      <xdr:row>22</xdr:row>
      <xdr:rowOff>19050</xdr:rowOff>
    </xdr:to>
    <xdr:sp macro="" textlink="">
      <xdr:nvSpPr>
        <xdr:cNvPr id="24" name="Text Box 5449"/>
        <xdr:cNvSpPr txBox="1">
          <a:spLocks noChangeArrowheads="1"/>
        </xdr:cNvSpPr>
      </xdr:nvSpPr>
      <xdr:spPr bwMode="auto">
        <a:xfrm>
          <a:off x="4686300" y="400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21</xdr:row>
      <xdr:rowOff>0</xdr:rowOff>
    </xdr:from>
    <xdr:to>
      <xdr:col>4</xdr:col>
      <xdr:colOff>85725</xdr:colOff>
      <xdr:row>22</xdr:row>
      <xdr:rowOff>19050</xdr:rowOff>
    </xdr:to>
    <xdr:sp macro="" textlink="">
      <xdr:nvSpPr>
        <xdr:cNvPr id="25" name="Text Box 5450"/>
        <xdr:cNvSpPr txBox="1">
          <a:spLocks noChangeArrowheads="1"/>
        </xdr:cNvSpPr>
      </xdr:nvSpPr>
      <xdr:spPr bwMode="auto">
        <a:xfrm>
          <a:off x="4686300" y="400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21</xdr:row>
      <xdr:rowOff>0</xdr:rowOff>
    </xdr:from>
    <xdr:to>
      <xdr:col>4</xdr:col>
      <xdr:colOff>85725</xdr:colOff>
      <xdr:row>22</xdr:row>
      <xdr:rowOff>19050</xdr:rowOff>
    </xdr:to>
    <xdr:sp macro="" textlink="">
      <xdr:nvSpPr>
        <xdr:cNvPr id="26" name="Text Box 5451"/>
        <xdr:cNvSpPr txBox="1">
          <a:spLocks noChangeArrowheads="1"/>
        </xdr:cNvSpPr>
      </xdr:nvSpPr>
      <xdr:spPr bwMode="auto">
        <a:xfrm>
          <a:off x="4686300" y="400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21</xdr:row>
      <xdr:rowOff>0</xdr:rowOff>
    </xdr:from>
    <xdr:to>
      <xdr:col>4</xdr:col>
      <xdr:colOff>85725</xdr:colOff>
      <xdr:row>22</xdr:row>
      <xdr:rowOff>19050</xdr:rowOff>
    </xdr:to>
    <xdr:sp macro="" textlink="">
      <xdr:nvSpPr>
        <xdr:cNvPr id="27" name="Text Box 5452"/>
        <xdr:cNvSpPr txBox="1">
          <a:spLocks noChangeArrowheads="1"/>
        </xdr:cNvSpPr>
      </xdr:nvSpPr>
      <xdr:spPr bwMode="auto">
        <a:xfrm>
          <a:off x="4686300" y="400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21</xdr:row>
      <xdr:rowOff>0</xdr:rowOff>
    </xdr:from>
    <xdr:to>
      <xdr:col>4</xdr:col>
      <xdr:colOff>85725</xdr:colOff>
      <xdr:row>22</xdr:row>
      <xdr:rowOff>19050</xdr:rowOff>
    </xdr:to>
    <xdr:sp macro="" textlink="">
      <xdr:nvSpPr>
        <xdr:cNvPr id="28" name="Text Box 5453"/>
        <xdr:cNvSpPr txBox="1">
          <a:spLocks noChangeArrowheads="1"/>
        </xdr:cNvSpPr>
      </xdr:nvSpPr>
      <xdr:spPr bwMode="auto">
        <a:xfrm>
          <a:off x="4686300" y="400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21</xdr:row>
      <xdr:rowOff>0</xdr:rowOff>
    </xdr:from>
    <xdr:to>
      <xdr:col>4</xdr:col>
      <xdr:colOff>85725</xdr:colOff>
      <xdr:row>22</xdr:row>
      <xdr:rowOff>19050</xdr:rowOff>
    </xdr:to>
    <xdr:sp macro="" textlink="">
      <xdr:nvSpPr>
        <xdr:cNvPr id="29" name="Text Box 5454"/>
        <xdr:cNvSpPr txBox="1">
          <a:spLocks noChangeArrowheads="1"/>
        </xdr:cNvSpPr>
      </xdr:nvSpPr>
      <xdr:spPr bwMode="auto">
        <a:xfrm>
          <a:off x="4686300" y="400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21</xdr:row>
      <xdr:rowOff>0</xdr:rowOff>
    </xdr:from>
    <xdr:to>
      <xdr:col>4</xdr:col>
      <xdr:colOff>85725</xdr:colOff>
      <xdr:row>22</xdr:row>
      <xdr:rowOff>19050</xdr:rowOff>
    </xdr:to>
    <xdr:sp macro="" textlink="">
      <xdr:nvSpPr>
        <xdr:cNvPr id="30" name="Text Box 5455"/>
        <xdr:cNvSpPr txBox="1">
          <a:spLocks noChangeArrowheads="1"/>
        </xdr:cNvSpPr>
      </xdr:nvSpPr>
      <xdr:spPr bwMode="auto">
        <a:xfrm>
          <a:off x="4686300" y="400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21</xdr:row>
      <xdr:rowOff>0</xdr:rowOff>
    </xdr:from>
    <xdr:to>
      <xdr:col>4</xdr:col>
      <xdr:colOff>85725</xdr:colOff>
      <xdr:row>22</xdr:row>
      <xdr:rowOff>19050</xdr:rowOff>
    </xdr:to>
    <xdr:sp macro="" textlink="">
      <xdr:nvSpPr>
        <xdr:cNvPr id="31" name="Text Box 5456"/>
        <xdr:cNvSpPr txBox="1">
          <a:spLocks noChangeArrowheads="1"/>
        </xdr:cNvSpPr>
      </xdr:nvSpPr>
      <xdr:spPr bwMode="auto">
        <a:xfrm>
          <a:off x="4686300" y="400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21</xdr:row>
      <xdr:rowOff>0</xdr:rowOff>
    </xdr:from>
    <xdr:to>
      <xdr:col>4</xdr:col>
      <xdr:colOff>85725</xdr:colOff>
      <xdr:row>22</xdr:row>
      <xdr:rowOff>19050</xdr:rowOff>
    </xdr:to>
    <xdr:sp macro="" textlink="">
      <xdr:nvSpPr>
        <xdr:cNvPr id="32" name="Text Box 5457"/>
        <xdr:cNvSpPr txBox="1">
          <a:spLocks noChangeArrowheads="1"/>
        </xdr:cNvSpPr>
      </xdr:nvSpPr>
      <xdr:spPr bwMode="auto">
        <a:xfrm>
          <a:off x="4686300" y="400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21</xdr:row>
      <xdr:rowOff>0</xdr:rowOff>
    </xdr:from>
    <xdr:to>
      <xdr:col>4</xdr:col>
      <xdr:colOff>85725</xdr:colOff>
      <xdr:row>22</xdr:row>
      <xdr:rowOff>19050</xdr:rowOff>
    </xdr:to>
    <xdr:sp macro="" textlink="">
      <xdr:nvSpPr>
        <xdr:cNvPr id="33" name="Text Box 5458"/>
        <xdr:cNvSpPr txBox="1">
          <a:spLocks noChangeArrowheads="1"/>
        </xdr:cNvSpPr>
      </xdr:nvSpPr>
      <xdr:spPr bwMode="auto">
        <a:xfrm>
          <a:off x="4686300" y="400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21</xdr:row>
      <xdr:rowOff>0</xdr:rowOff>
    </xdr:from>
    <xdr:to>
      <xdr:col>4</xdr:col>
      <xdr:colOff>85725</xdr:colOff>
      <xdr:row>22</xdr:row>
      <xdr:rowOff>19050</xdr:rowOff>
    </xdr:to>
    <xdr:sp macro="" textlink="">
      <xdr:nvSpPr>
        <xdr:cNvPr id="34" name="Text Box 5459"/>
        <xdr:cNvSpPr txBox="1">
          <a:spLocks noChangeArrowheads="1"/>
        </xdr:cNvSpPr>
      </xdr:nvSpPr>
      <xdr:spPr bwMode="auto">
        <a:xfrm>
          <a:off x="4686300" y="400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21</xdr:row>
      <xdr:rowOff>0</xdr:rowOff>
    </xdr:from>
    <xdr:to>
      <xdr:col>4</xdr:col>
      <xdr:colOff>85725</xdr:colOff>
      <xdr:row>22</xdr:row>
      <xdr:rowOff>19050</xdr:rowOff>
    </xdr:to>
    <xdr:sp macro="" textlink="">
      <xdr:nvSpPr>
        <xdr:cNvPr id="35" name="Text Box 5460"/>
        <xdr:cNvSpPr txBox="1">
          <a:spLocks noChangeArrowheads="1"/>
        </xdr:cNvSpPr>
      </xdr:nvSpPr>
      <xdr:spPr bwMode="auto">
        <a:xfrm>
          <a:off x="4686300" y="400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21</xdr:row>
      <xdr:rowOff>0</xdr:rowOff>
    </xdr:from>
    <xdr:to>
      <xdr:col>4</xdr:col>
      <xdr:colOff>85725</xdr:colOff>
      <xdr:row>22</xdr:row>
      <xdr:rowOff>19050</xdr:rowOff>
    </xdr:to>
    <xdr:sp macro="" textlink="">
      <xdr:nvSpPr>
        <xdr:cNvPr id="36" name="Text Box 5461"/>
        <xdr:cNvSpPr txBox="1">
          <a:spLocks noChangeArrowheads="1"/>
        </xdr:cNvSpPr>
      </xdr:nvSpPr>
      <xdr:spPr bwMode="auto">
        <a:xfrm>
          <a:off x="4686300" y="400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21</xdr:row>
      <xdr:rowOff>0</xdr:rowOff>
    </xdr:from>
    <xdr:to>
      <xdr:col>4</xdr:col>
      <xdr:colOff>85725</xdr:colOff>
      <xdr:row>22</xdr:row>
      <xdr:rowOff>19050</xdr:rowOff>
    </xdr:to>
    <xdr:sp macro="" textlink="">
      <xdr:nvSpPr>
        <xdr:cNvPr id="37" name="Text Box 5462"/>
        <xdr:cNvSpPr txBox="1">
          <a:spLocks noChangeArrowheads="1"/>
        </xdr:cNvSpPr>
      </xdr:nvSpPr>
      <xdr:spPr bwMode="auto">
        <a:xfrm>
          <a:off x="4686300" y="400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21</xdr:row>
      <xdr:rowOff>0</xdr:rowOff>
    </xdr:from>
    <xdr:to>
      <xdr:col>4</xdr:col>
      <xdr:colOff>85725</xdr:colOff>
      <xdr:row>22</xdr:row>
      <xdr:rowOff>19050</xdr:rowOff>
    </xdr:to>
    <xdr:sp macro="" textlink="">
      <xdr:nvSpPr>
        <xdr:cNvPr id="38" name="Text Box 5463"/>
        <xdr:cNvSpPr txBox="1">
          <a:spLocks noChangeArrowheads="1"/>
        </xdr:cNvSpPr>
      </xdr:nvSpPr>
      <xdr:spPr bwMode="auto">
        <a:xfrm>
          <a:off x="4686300" y="400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21</xdr:row>
      <xdr:rowOff>0</xdr:rowOff>
    </xdr:from>
    <xdr:to>
      <xdr:col>4</xdr:col>
      <xdr:colOff>85725</xdr:colOff>
      <xdr:row>22</xdr:row>
      <xdr:rowOff>19050</xdr:rowOff>
    </xdr:to>
    <xdr:sp macro="" textlink="">
      <xdr:nvSpPr>
        <xdr:cNvPr id="39" name="Text Box 5464"/>
        <xdr:cNvSpPr txBox="1">
          <a:spLocks noChangeArrowheads="1"/>
        </xdr:cNvSpPr>
      </xdr:nvSpPr>
      <xdr:spPr bwMode="auto">
        <a:xfrm>
          <a:off x="4686300" y="400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21</xdr:row>
      <xdr:rowOff>0</xdr:rowOff>
    </xdr:from>
    <xdr:to>
      <xdr:col>4</xdr:col>
      <xdr:colOff>85725</xdr:colOff>
      <xdr:row>22</xdr:row>
      <xdr:rowOff>19050</xdr:rowOff>
    </xdr:to>
    <xdr:sp macro="" textlink="">
      <xdr:nvSpPr>
        <xdr:cNvPr id="40" name="Text Box 5465"/>
        <xdr:cNvSpPr txBox="1">
          <a:spLocks noChangeArrowheads="1"/>
        </xdr:cNvSpPr>
      </xdr:nvSpPr>
      <xdr:spPr bwMode="auto">
        <a:xfrm>
          <a:off x="4686300" y="400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21</xdr:row>
      <xdr:rowOff>0</xdr:rowOff>
    </xdr:from>
    <xdr:to>
      <xdr:col>4</xdr:col>
      <xdr:colOff>85725</xdr:colOff>
      <xdr:row>22</xdr:row>
      <xdr:rowOff>19050</xdr:rowOff>
    </xdr:to>
    <xdr:sp macro="" textlink="">
      <xdr:nvSpPr>
        <xdr:cNvPr id="41" name="Text Box 5466"/>
        <xdr:cNvSpPr txBox="1">
          <a:spLocks noChangeArrowheads="1"/>
        </xdr:cNvSpPr>
      </xdr:nvSpPr>
      <xdr:spPr bwMode="auto">
        <a:xfrm>
          <a:off x="4686300" y="400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21</xdr:row>
      <xdr:rowOff>0</xdr:rowOff>
    </xdr:from>
    <xdr:to>
      <xdr:col>4</xdr:col>
      <xdr:colOff>85725</xdr:colOff>
      <xdr:row>22</xdr:row>
      <xdr:rowOff>19050</xdr:rowOff>
    </xdr:to>
    <xdr:sp macro="" textlink="">
      <xdr:nvSpPr>
        <xdr:cNvPr id="42" name="Text Box 5467"/>
        <xdr:cNvSpPr txBox="1">
          <a:spLocks noChangeArrowheads="1"/>
        </xdr:cNvSpPr>
      </xdr:nvSpPr>
      <xdr:spPr bwMode="auto">
        <a:xfrm>
          <a:off x="4686300" y="400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21</xdr:row>
      <xdr:rowOff>0</xdr:rowOff>
    </xdr:from>
    <xdr:to>
      <xdr:col>4</xdr:col>
      <xdr:colOff>85725</xdr:colOff>
      <xdr:row>22</xdr:row>
      <xdr:rowOff>19050</xdr:rowOff>
    </xdr:to>
    <xdr:sp macro="" textlink="">
      <xdr:nvSpPr>
        <xdr:cNvPr id="43" name="Text Box 5468"/>
        <xdr:cNvSpPr txBox="1">
          <a:spLocks noChangeArrowheads="1"/>
        </xdr:cNvSpPr>
      </xdr:nvSpPr>
      <xdr:spPr bwMode="auto">
        <a:xfrm>
          <a:off x="4686300" y="400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0</xdr:colOff>
      <xdr:row>634</xdr:row>
      <xdr:rowOff>0</xdr:rowOff>
    </xdr:from>
    <xdr:ext cx="85725" cy="205409"/>
    <xdr:sp macro="" textlink="">
      <xdr:nvSpPr>
        <xdr:cNvPr id="44" name="Text Box 258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5" name="Text Box 258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6" name="Text Box 258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7" name="Text Box 258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8" name="Text Box 259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9" name="Text Box 259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0" name="Text Box 259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1" name="Text Box 259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2" name="Text Box 259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3" name="Text Box 259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4" name="Text Box 259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5" name="Text Box 259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6" name="Text Box 259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7" name="Text Box 259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8" name="Text Box 260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9" name="Text Box 260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0" name="Text Box 260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1" name="Text Box 260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2" name="Text Box 260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3" name="Text Box 260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4" name="Text Box 260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5" name="Text Box 260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6" name="Text Box 260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7" name="Text Box 260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8" name="Text Box 261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9" name="Text Box 261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0" name="Text Box 261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1" name="Text Box 261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2" name="Text Box 261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3" name="Text Box 261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4" name="Text Box 261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5" name="Text Box 261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6" name="Text Box 261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7" name="Text Box 261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8" name="Text Box 262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9" name="Text Box 262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0" name="Text Box 262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1" name="Text Box 262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2" name="Text Box 262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3" name="Text Box 262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4" name="Text Box 262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5" name="Text Box 262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6" name="Text Box 262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7" name="Text Box 262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8" name="Text Box 263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9" name="Text Box 263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0" name="Text Box 263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1" name="Text Box 263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2" name="Text Box 263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3" name="Text Box 263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4" name="Text Box 263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5" name="Text Box 263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6" name="Text Box 263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7" name="Text Box 263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8" name="Text Box 264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9" name="Text Box 264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0" name="Text Box 264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1" name="Text Box 264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2" name="Text Box 264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3" name="Text Box 268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4" name="Text Box 268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5" name="Text Box 268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6" name="Text Box 269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7" name="Text Box 269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8" name="Text Box 269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9" name="Text Box 269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0" name="Text Box 269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1" name="Text Box 269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2" name="Text Box 269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3" name="Text Box 269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4" name="Text Box 269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5" name="Text Box 269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6" name="Text Box 270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7" name="Text Box 270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8" name="Text Box 270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9" name="Text Box 270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0" name="Text Box 270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1" name="Text Box 270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2" name="Text Box 270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3" name="Text Box 270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4" name="Text Box 270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5" name="Text Box 270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6" name="Text Box 271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7" name="Text Box 271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8" name="Text Box 271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9" name="Text Box 271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0" name="Text Box 271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1" name="Text Box 271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2" name="Text Box 271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3" name="Text Box 271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4" name="Text Box 271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5" name="Text Box 271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6" name="Text Box 272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7" name="Text Box 272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8" name="Text Box 272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9" name="Text Box 272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0" name="Text Box 272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1" name="Text Box 272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2" name="Text Box 272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3" name="Text Box 272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4" name="Text Box 272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5" name="Text Box 272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6" name="Text Box 273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7" name="Text Box 273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8" name="Text Box 273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9" name="Text Box 273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0" name="Text Box 273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1" name="Text Box 273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2" name="Text Box 273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3" name="Text Box 273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4" name="Text Box 273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5" name="Text Box 273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6" name="Text Box 274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7" name="Text Box 274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8" name="Text Box 274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9" name="Text Box 274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0" name="Text Box 274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1" name="Text Box 274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2" name="Text Box 274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3" name="Text Box 274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4" name="Text Box 274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5" name="Text Box 274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6" name="Text Box 275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7" name="Text Box 275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8" name="Text Box 275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9" name="Text Box 275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0" name="Text Box 275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1" name="Text Box 275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2" name="Text Box 275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3" name="Text Box 275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4" name="Text Box 275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5" name="Text Box 275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6" name="Text Box 276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7" name="Text Box 276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8" name="Text Box 276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9" name="Text Box 276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0" name="Text Box 276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1" name="Text Box 276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2" name="Text Box 276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3" name="Text Box 276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4" name="Text Box 276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5" name="Text Box 276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6" name="Text Box 277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7" name="Text Box 277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8" name="Text Box 277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9" name="Text Box 277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0" name="Text Box 277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1" name="Text Box 277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2" name="Text Box 277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3" name="Text Box 277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4" name="Text Box 277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5" name="Text Box 277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6" name="Text Box 278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7" name="Text Box 278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8" name="Text Box 278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9" name="Text Box 278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0" name="Text Box 278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1" name="Text Box 278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2" name="Text Box 278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3" name="Text Box 278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4" name="Text Box 278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5" name="Text Box 278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6" name="Text Box 279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7" name="Text Box 279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8" name="Text Box 279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9" name="Text Box 279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0" name="Text Box 279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1" name="Text Box 279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2" name="Text Box 279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3" name="Text Box 279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4" name="Text Box 279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5" name="Text Box 279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6" name="Text Box 280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7" name="Text Box 280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8" name="Text Box 280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9" name="Text Box 280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0" name="Text Box 280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1" name="Text Box 280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2" name="Text Box 280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3" name="Text Box 280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4" name="Text Box 280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5" name="Text Box 280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6" name="Text Box 281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7" name="Text Box 281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8" name="Text Box 281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9" name="Text Box 281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0" name="Text Box 281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1" name="Text Box 281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2" name="Text Box 281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3" name="Text Box 281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4" name="Text Box 281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5" name="Text Box 281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6" name="Text Box 282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7" name="Text Box 282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8" name="Text Box 282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9" name="Text Box 282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0" name="Text Box 282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1" name="Text Box 282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2" name="Text Box 282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3" name="Text Box 282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4" name="Text Box 282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5" name="Text Box 282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6" name="Text Box 283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7" name="Text Box 283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8" name="Text Box 283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9" name="Text Box 283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0" name="Text Box 283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1" name="Text Box 283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2" name="Text Box 283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3" name="Text Box 283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4" name="Text Box 283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5" name="Text Box 283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6" name="Text Box 284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7" name="Text Box 284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8" name="Text Box 284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9" name="Text Box 284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0" name="Text Box 284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1" name="Text Box 284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2" name="Text Box 284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3" name="Text Box 284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4" name="Text Box 284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5" name="Text Box 284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6" name="Text Box 285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7" name="Text Box 285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8" name="Text Box 285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9" name="Text Box 285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70" name="Text Box 285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71" name="Text Box 285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72" name="Text Box 285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73" name="Text Box 285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74" name="Text Box 285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75" name="Text Box 285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76" name="Text Box 286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77" name="Text Box 286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78" name="Text Box 286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79" name="Text Box 286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80" name="Text Box 286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81" name="Text Box 286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82" name="Text Box 286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83" name="Text Box 286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84" name="Text Box 286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85" name="Text Box 286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86" name="Text Box 287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87" name="Text Box 287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88" name="Text Box 287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89" name="Text Box 287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90" name="Text Box 287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91" name="Text Box 287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92" name="Text Box 287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93" name="Text Box 287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94" name="Text Box 287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95" name="Text Box 287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96" name="Text Box 288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97" name="Text Box 288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98" name="Text Box 288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99" name="Text Box 288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00" name="Text Box 288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01" name="Text Box 288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02" name="Text Box 288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03" name="Text Box 288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04" name="Text Box 288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05" name="Text Box 288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06" name="Text Box 289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07" name="Text Box 289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08" name="Text Box 289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09" name="Text Box 289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10" name="Text Box 289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11" name="Text Box 289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12" name="Text Box 289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13" name="Text Box 289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14" name="Text Box 289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15" name="Text Box 289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16" name="Text Box 290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17" name="Text Box 290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18" name="Text Box 290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19" name="Text Box 290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20" name="Text Box 290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21" name="Text Box 290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22" name="Text Box 290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23" name="Text Box 290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24" name="Text Box 290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25" name="Text Box 290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26" name="Text Box 291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27" name="Text Box 291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28" name="Text Box 291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29" name="Text Box 291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30" name="Text Box 291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31" name="Text Box 291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32" name="Text Box 291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33" name="Text Box 291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34" name="Text Box 291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35" name="Text Box 291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36" name="Text Box 292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37" name="Text Box 292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38" name="Text Box 292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39" name="Text Box 292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40" name="Text Box 292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41" name="Text Box 292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42" name="Text Box 292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43" name="Text Box 292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44" name="Text Box 292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45" name="Text Box 292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46" name="Text Box 293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47" name="Text Box 293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48" name="Text Box 293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49" name="Text Box 293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50" name="Text Box 293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51" name="Text Box 293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52" name="Text Box 293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53" name="Text Box 293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54" name="Text Box 293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55" name="Text Box 293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56" name="Text Box 294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57" name="Text Box 294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58" name="Text Box 294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59" name="Text Box 294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60" name="Text Box 294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61" name="Text Box 294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62" name="Text Box 294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63" name="Text Box 294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64" name="Text Box 294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65" name="Text Box 294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66" name="Text Box 295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67" name="Text Box 295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68" name="Text Box 295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69" name="Text Box 295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70" name="Text Box 295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71" name="Text Box 295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72" name="Text Box 295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73" name="Text Box 295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74" name="Text Box 295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75" name="Text Box 295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76" name="Text Box 296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77" name="Text Box 296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78" name="Text Box 296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79" name="Text Box 296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80" name="Text Box 296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81" name="Text Box 296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82" name="Text Box 296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83" name="Text Box 296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84" name="Text Box 296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85" name="Text Box 296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86" name="Text Box 297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87" name="Text Box 297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88" name="Text Box 297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89" name="Text Box 297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90" name="Text Box 297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91" name="Text Box 297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92" name="Text Box 297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93" name="Text Box 297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94" name="Text Box 297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95" name="Text Box 297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96" name="Text Box 298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97" name="Text Box 298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98" name="Text Box 298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399" name="Text Box 298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00" name="Text Box 298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01" name="Text Box 298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02" name="Text Box 298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03" name="Text Box 298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04" name="Text Box 298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05" name="Text Box 298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06" name="Text Box 299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07" name="Text Box 299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08" name="Text Box 299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09" name="Text Box 299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10" name="Text Box 299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11" name="Text Box 299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12" name="Text Box 299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13" name="Text Box 299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14" name="Text Box 299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15" name="Text Box 299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16" name="Text Box 300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17" name="Text Box 300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18" name="Text Box 300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19" name="Text Box 300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20" name="Text Box 300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21" name="Text Box 300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22" name="Text Box 300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23" name="Text Box 300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24" name="Text Box 300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25" name="Text Box 300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26" name="Text Box 301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27" name="Text Box 301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28" name="Text Box 301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29" name="Text Box 301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30" name="Text Box 301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31" name="Text Box 301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32" name="Text Box 301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33" name="Text Box 301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34" name="Text Box 301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35" name="Text Box 301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36" name="Text Box 302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37" name="Text Box 302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38" name="Text Box 302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39" name="Text Box 302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40" name="Text Box 302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41" name="Text Box 302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42" name="Text Box 302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43" name="Text Box 302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44" name="Text Box 302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45" name="Text Box 302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46" name="Text Box 303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47" name="Text Box 303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48" name="Text Box 303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49" name="Text Box 303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50" name="Text Box 303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51" name="Text Box 303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52" name="Text Box 303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53" name="Text Box 303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54" name="Text Box 303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55" name="Text Box 303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56" name="Text Box 304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57" name="Text Box 304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58" name="Text Box 304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59" name="Text Box 304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60" name="Text Box 304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61" name="Text Box 304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62" name="Text Box 304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63" name="Text Box 304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64" name="Text Box 304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65" name="Text Box 304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66" name="Text Box 305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67" name="Text Box 305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68" name="Text Box 305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69" name="Text Box 305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70" name="Text Box 305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71" name="Text Box 305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72" name="Text Box 305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73" name="Text Box 305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74" name="Text Box 305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75" name="Text Box 305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76" name="Text Box 306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77" name="Text Box 306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78" name="Text Box 306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79" name="Text Box 306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80" name="Text Box 306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81" name="Text Box 306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82" name="Text Box 306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83" name="Text Box 306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84" name="Text Box 306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85" name="Text Box 306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86" name="Text Box 307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87" name="Text Box 307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88" name="Text Box 307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89" name="Text Box 307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90" name="Text Box 307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91" name="Text Box 307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92" name="Text Box 307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93" name="Text Box 307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94" name="Text Box 307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95" name="Text Box 307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96" name="Text Box 308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97" name="Text Box 308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98" name="Text Box 308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499" name="Text Box 308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00" name="Text Box 308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01" name="Text Box 308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02" name="Text Box 308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03" name="Text Box 308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04" name="Text Box 308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05" name="Text Box 308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06" name="Text Box 309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07" name="Text Box 309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08" name="Text Box 309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09" name="Text Box 309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10" name="Text Box 309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11" name="Text Box 309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12" name="Text Box 309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13" name="Text Box 309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14" name="Text Box 309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15" name="Text Box 309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16" name="Text Box 310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17" name="Text Box 310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18" name="Text Box 310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19" name="Text Box 310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20" name="Text Box 310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21" name="Text Box 310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22" name="Text Box 310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23" name="Text Box 310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24" name="Text Box 310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25" name="Text Box 310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26" name="Text Box 311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27" name="Text Box 311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28" name="Text Box 311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29" name="Text Box 311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30" name="Text Box 311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31" name="Text Box 311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32" name="Text Box 311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33" name="Text Box 311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34" name="Text Box 311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35" name="Text Box 311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36" name="Text Box 312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37" name="Text Box 312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38" name="Text Box 312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39" name="Text Box 312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40" name="Text Box 312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41" name="Text Box 312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42" name="Text Box 312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43" name="Text Box 312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44" name="Text Box 312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45" name="Text Box 312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46" name="Text Box 313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47" name="Text Box 313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48" name="Text Box 313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49" name="Text Box 313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50" name="Text Box 313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51" name="Text Box 313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52" name="Text Box 313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53" name="Text Box 313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54" name="Text Box 313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55" name="Text Box 313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56" name="Text Box 314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57" name="Text Box 314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58" name="Text Box 314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59" name="Text Box 314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60" name="Text Box 314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61" name="Text Box 314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62" name="Text Box 314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63" name="Text Box 314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64" name="Text Box 314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65" name="Text Box 314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66" name="Text Box 315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67" name="Text Box 315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68" name="Text Box 315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69" name="Text Box 315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70" name="Text Box 315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71" name="Text Box 315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72" name="Text Box 315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73" name="Text Box 315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74" name="Text Box 315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75" name="Text Box 315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76" name="Text Box 316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77" name="Text Box 316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78" name="Text Box 316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79" name="Text Box 316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80" name="Text Box 316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81" name="Text Box 316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82" name="Text Box 316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83" name="Text Box 316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84" name="Text Box 316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85" name="Text Box 316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86" name="Text Box 317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87" name="Text Box 317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88" name="Text Box 317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89" name="Text Box 317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90" name="Text Box 317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91" name="Text Box 317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92" name="Text Box 317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93" name="Text Box 317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94" name="Text Box 317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95" name="Text Box 317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96" name="Text Box 318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97" name="Text Box 318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98" name="Text Box 318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599" name="Text Box 318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00" name="Text Box 318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01" name="Text Box 318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02" name="Text Box 318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03" name="Text Box 318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04" name="Text Box 318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05" name="Text Box 318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06" name="Text Box 319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07" name="Text Box 319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08" name="Text Box 319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09" name="Text Box 319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10" name="Text Box 319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11" name="Text Box 319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12" name="Text Box 319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13" name="Text Box 319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14" name="Text Box 319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15" name="Text Box 319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16" name="Text Box 320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17" name="Text Box 320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18" name="Text Box 320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19" name="Text Box 320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20" name="Text Box 320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21" name="Text Box 320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22" name="Text Box 320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23" name="Text Box 320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24" name="Text Box 320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25" name="Text Box 320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26" name="Text Box 321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27" name="Text Box 321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28" name="Text Box 321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29" name="Text Box 321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30" name="Text Box 321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31" name="Text Box 321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32" name="Text Box 321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33" name="Text Box 321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34" name="Text Box 321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35" name="Text Box 321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36" name="Text Box 322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37" name="Text Box 322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38" name="Text Box 322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39" name="Text Box 322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40" name="Text Box 322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41" name="Text Box 322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42" name="Text Box 322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43" name="Text Box 322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44" name="Text Box 322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45" name="Text Box 322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46" name="Text Box 323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47" name="Text Box 323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48" name="Text Box 323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49" name="Text Box 323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50" name="Text Box 323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51" name="Text Box 323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52" name="Text Box 323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53" name="Text Box 323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54" name="Text Box 323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55" name="Text Box 323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56" name="Text Box 324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57" name="Text Box 324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58" name="Text Box 324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59" name="Text Box 324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60" name="Text Box 324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61" name="Text Box 324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62" name="Text Box 324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63" name="Text Box 324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64" name="Text Box 324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65" name="Text Box 324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66" name="Text Box 325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67" name="Text Box 325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68" name="Text Box 325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69" name="Text Box 325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70" name="Text Box 325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71" name="Text Box 325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72" name="Text Box 325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73" name="Text Box 325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74" name="Text Box 325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75" name="Text Box 325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76" name="Text Box 326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77" name="Text Box 326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78" name="Text Box 326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79" name="Text Box 326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80" name="Text Box 326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81" name="Text Box 326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82" name="Text Box 326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83" name="Text Box 326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84" name="Text Box 326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85" name="Text Box 326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86" name="Text Box 327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87" name="Text Box 327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88" name="Text Box 327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89" name="Text Box 327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90" name="Text Box 327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91" name="Text Box 327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92" name="Text Box 327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93" name="Text Box 327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94" name="Text Box 327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95" name="Text Box 327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96" name="Text Box 328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97" name="Text Box 328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98" name="Text Box 328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699" name="Text Box 328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00" name="Text Box 328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01" name="Text Box 328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02" name="Text Box 328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03" name="Text Box 328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04" name="Text Box 328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05" name="Text Box 328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06" name="Text Box 329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07" name="Text Box 329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08" name="Text Box 329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09" name="Text Box 329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10" name="Text Box 329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11" name="Text Box 329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12" name="Text Box 329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13" name="Text Box 329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14" name="Text Box 329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15" name="Text Box 329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16" name="Text Box 330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17" name="Text Box 330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18" name="Text Box 330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19" name="Text Box 330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20" name="Text Box 330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21" name="Text Box 330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22" name="Text Box 330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23" name="Text Box 330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24" name="Text Box 330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25" name="Text Box 330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26" name="Text Box 331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27" name="Text Box 331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28" name="Text Box 331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29" name="Text Box 331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30" name="Text Box 331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31" name="Text Box 331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32" name="Text Box 331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33" name="Text Box 331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34" name="Text Box 331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35" name="Text Box 331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36" name="Text Box 332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37" name="Text Box 332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38" name="Text Box 332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39" name="Text Box 332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40" name="Text Box 332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41" name="Text Box 332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42" name="Text Box 332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43" name="Text Box 332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44" name="Text Box 332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45" name="Text Box 332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46" name="Text Box 333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47" name="Text Box 333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48" name="Text Box 333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49" name="Text Box 333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50" name="Text Box 333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51" name="Text Box 333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52" name="Text Box 333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53" name="Text Box 333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54" name="Text Box 333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55" name="Text Box 333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56" name="Text Box 334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57" name="Text Box 334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58" name="Text Box 334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59" name="Text Box 334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60" name="Text Box 334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61" name="Text Box 334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62" name="Text Box 334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63" name="Text Box 334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64" name="Text Box 334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65" name="Text Box 334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66" name="Text Box 335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67" name="Text Box 335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68" name="Text Box 335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69" name="Text Box 335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70" name="Text Box 335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71" name="Text Box 335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72" name="Text Box 335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73" name="Text Box 335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74" name="Text Box 335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75" name="Text Box 335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76" name="Text Box 336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77" name="Text Box 336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78" name="Text Box 336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79" name="Text Box 336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80" name="Text Box 336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81" name="Text Box 336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82" name="Text Box 336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83" name="Text Box 336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84" name="Text Box 336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85" name="Text Box 336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86" name="Text Box 337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87" name="Text Box 337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88" name="Text Box 337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89" name="Text Box 337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90" name="Text Box 337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91" name="Text Box 337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92" name="Text Box 337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93" name="Text Box 337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94" name="Text Box 337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95" name="Text Box 337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96" name="Text Box 338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97" name="Text Box 338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98" name="Text Box 338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799" name="Text Box 338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00" name="Text Box 338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01" name="Text Box 338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02" name="Text Box 338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03" name="Text Box 338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04" name="Text Box 338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05" name="Text Box 338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06" name="Text Box 339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07" name="Text Box 339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08" name="Text Box 339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09" name="Text Box 339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10" name="Text Box 339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11" name="Text Box 339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12" name="Text Box 339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13" name="Text Box 339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14" name="Text Box 339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15" name="Text Box 339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16" name="Text Box 340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17" name="Text Box 340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18" name="Text Box 340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19" name="Text Box 340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20" name="Text Box 340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21" name="Text Box 340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22" name="Text Box 340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23" name="Text Box 340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24" name="Text Box 340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25" name="Text Box 340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26" name="Text Box 341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27" name="Text Box 341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28" name="Text Box 341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29" name="Text Box 341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30" name="Text Box 341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31" name="Text Box 341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32" name="Text Box 341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33" name="Text Box 341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34" name="Text Box 341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35" name="Text Box 341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36" name="Text Box 342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37" name="Text Box 342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38" name="Text Box 342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39" name="Text Box 342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40" name="Text Box 342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41" name="Text Box 342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42" name="Text Box 342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43" name="Text Box 342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44" name="Text Box 342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45" name="Text Box 342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46" name="Text Box 343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47" name="Text Box 343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48" name="Text Box 343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49" name="Text Box 343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50" name="Text Box 343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51" name="Text Box 343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52" name="Text Box 343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53" name="Text Box 343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54" name="Text Box 343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55" name="Text Box 343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56" name="Text Box 344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57" name="Text Box 344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58" name="Text Box 344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59" name="Text Box 344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60" name="Text Box 344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61" name="Text Box 344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62" name="Text Box 344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63" name="Text Box 344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64" name="Text Box 344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65" name="Text Box 344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66" name="Text Box 345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67" name="Text Box 345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68" name="Text Box 345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69" name="Text Box 345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70" name="Text Box 345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71" name="Text Box 345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72" name="Text Box 345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73" name="Text Box 345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74" name="Text Box 345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75" name="Text Box 345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76" name="Text Box 346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77" name="Text Box 346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78" name="Text Box 346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79" name="Text Box 346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80" name="Text Box 346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81" name="Text Box 346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82" name="Text Box 346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83" name="Text Box 346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84" name="Text Box 346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85" name="Text Box 346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86" name="Text Box 347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87" name="Text Box 347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88" name="Text Box 347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89" name="Text Box 347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90" name="Text Box 347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91" name="Text Box 347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92" name="Text Box 347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93" name="Text Box 347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94" name="Text Box 347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95" name="Text Box 347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96" name="Text Box 348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97" name="Text Box 348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98" name="Text Box 348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899" name="Text Box 348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00" name="Text Box 348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01" name="Text Box 348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02" name="Text Box 348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03" name="Text Box 348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04" name="Text Box 348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05" name="Text Box 348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06" name="Text Box 349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07" name="Text Box 349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08" name="Text Box 349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09" name="Text Box 349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10" name="Text Box 349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11" name="Text Box 349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12" name="Text Box 349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13" name="Text Box 349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14" name="Text Box 349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15" name="Text Box 349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16" name="Text Box 350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17" name="Text Box 350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18" name="Text Box 350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19" name="Text Box 350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20" name="Text Box 350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21" name="Text Box 350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22" name="Text Box 350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23" name="Text Box 350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24" name="Text Box 350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25" name="Text Box 350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26" name="Text Box 351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27" name="Text Box 351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28" name="Text Box 351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29" name="Text Box 351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30" name="Text Box 351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31" name="Text Box 351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32" name="Text Box 351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33" name="Text Box 351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34" name="Text Box 351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35" name="Text Box 351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36" name="Text Box 352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37" name="Text Box 352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38" name="Text Box 352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39" name="Text Box 352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40" name="Text Box 352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41" name="Text Box 352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42" name="Text Box 352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43" name="Text Box 352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44" name="Text Box 352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45" name="Text Box 352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46" name="Text Box 353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47" name="Text Box 353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48" name="Text Box 353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49" name="Text Box 353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50" name="Text Box 353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51" name="Text Box 353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52" name="Text Box 353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53" name="Text Box 353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54" name="Text Box 353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55" name="Text Box 353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56" name="Text Box 354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57" name="Text Box 354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58" name="Text Box 354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59" name="Text Box 354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60" name="Text Box 354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61" name="Text Box 354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62" name="Text Box 354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63" name="Text Box 354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64" name="Text Box 354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65" name="Text Box 354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66" name="Text Box 355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67" name="Text Box 355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68" name="Text Box 355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69" name="Text Box 355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70" name="Text Box 355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71" name="Text Box 355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72" name="Text Box 355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73" name="Text Box 355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74" name="Text Box 355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75" name="Text Box 355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76" name="Text Box 356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77" name="Text Box 356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78" name="Text Box 356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79" name="Text Box 356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80" name="Text Box 356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81" name="Text Box 356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82" name="Text Box 356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83" name="Text Box 356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84" name="Text Box 356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85" name="Text Box 356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86" name="Text Box 357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87" name="Text Box 357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88" name="Text Box 357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89" name="Text Box 357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90" name="Text Box 357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91" name="Text Box 357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92" name="Text Box 357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93" name="Text Box 357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94" name="Text Box 357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95" name="Text Box 357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96" name="Text Box 358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97" name="Text Box 358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98" name="Text Box 358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999" name="Text Box 358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00" name="Text Box 358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01" name="Text Box 358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02" name="Text Box 358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03" name="Text Box 358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04" name="Text Box 358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05" name="Text Box 358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06" name="Text Box 359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07" name="Text Box 359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08" name="Text Box 359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09" name="Text Box 359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10" name="Text Box 359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11" name="Text Box 359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12" name="Text Box 359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13" name="Text Box 359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14" name="Text Box 359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15" name="Text Box 359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16" name="Text Box 360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17" name="Text Box 360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18" name="Text Box 360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19" name="Text Box 360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20" name="Text Box 360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21" name="Text Box 360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22" name="Text Box 360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23" name="Text Box 360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24" name="Text Box 360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25" name="Text Box 360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26" name="Text Box 361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27" name="Text Box 361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28" name="Text Box 361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29" name="Text Box 361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30" name="Text Box 361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31" name="Text Box 361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32" name="Text Box 361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33" name="Text Box 361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34" name="Text Box 361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35" name="Text Box 361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36" name="Text Box 362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37" name="Text Box 362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38" name="Text Box 362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39" name="Text Box 362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40" name="Text Box 362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41" name="Text Box 362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42" name="Text Box 362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43" name="Text Box 362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44" name="Text Box 362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45" name="Text Box 362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46" name="Text Box 363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47" name="Text Box 363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48" name="Text Box 363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49" name="Text Box 363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50" name="Text Box 363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51" name="Text Box 363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52" name="Text Box 363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53" name="Text Box 363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54" name="Text Box 363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55" name="Text Box 363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56" name="Text Box 364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57" name="Text Box 364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58" name="Text Box 364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59" name="Text Box 364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60" name="Text Box 364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61" name="Text Box 364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62" name="Text Box 364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63" name="Text Box 364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64" name="Text Box 364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65" name="Text Box 364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66" name="Text Box 365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67" name="Text Box 365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68" name="Text Box 365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69" name="Text Box 365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70" name="Text Box 365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71" name="Text Box 365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72" name="Text Box 365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73" name="Text Box 365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74" name="Text Box 365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75" name="Text Box 365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76" name="Text Box 366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77" name="Text Box 366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78" name="Text Box 366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79" name="Text Box 366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80" name="Text Box 366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81" name="Text Box 366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82" name="Text Box 366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83" name="Text Box 366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84" name="Text Box 366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85" name="Text Box 366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86" name="Text Box 367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87" name="Text Box 367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88" name="Text Box 367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89" name="Text Box 367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90" name="Text Box 367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91" name="Text Box 367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92" name="Text Box 367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93" name="Text Box 367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94" name="Text Box 367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95" name="Text Box 367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96" name="Text Box 368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97" name="Text Box 368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98" name="Text Box 368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099" name="Text Box 368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00" name="Text Box 368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01" name="Text Box 368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02" name="Text Box 368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03" name="Text Box 368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04" name="Text Box 368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05" name="Text Box 368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06" name="Text Box 369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07" name="Text Box 369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08" name="Text Box 369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09" name="Text Box 369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10" name="Text Box 369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11" name="Text Box 369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12" name="Text Box 369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13" name="Text Box 369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14" name="Text Box 369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15" name="Text Box 369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16" name="Text Box 370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17" name="Text Box 370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18" name="Text Box 370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19" name="Text Box 370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20" name="Text Box 370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21" name="Text Box 370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22" name="Text Box 370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23" name="Text Box 370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24" name="Text Box 370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25" name="Text Box 370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26" name="Text Box 371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27" name="Text Box 371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28" name="Text Box 371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29" name="Text Box 371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30" name="Text Box 371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31" name="Text Box 371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32" name="Text Box 371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33" name="Text Box 371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34" name="Text Box 371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35" name="Text Box 371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36" name="Text Box 372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37" name="Text Box 372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38" name="Text Box 372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39" name="Text Box 372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40" name="Text Box 372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41" name="Text Box 372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42" name="Text Box 372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43" name="Text Box 372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44" name="Text Box 372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45" name="Text Box 372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46" name="Text Box 373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47" name="Text Box 373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48" name="Text Box 373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49" name="Text Box 373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50" name="Text Box 373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51" name="Text Box 373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52" name="Text Box 373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53" name="Text Box 373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54" name="Text Box 373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55" name="Text Box 373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56" name="Text Box 374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57" name="Text Box 374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58" name="Text Box 374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59" name="Text Box 374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60" name="Text Box 374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61" name="Text Box 374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62" name="Text Box 374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63" name="Text Box 374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64" name="Text Box 374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65" name="Text Box 374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66" name="Text Box 375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67" name="Text Box 375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68" name="Text Box 375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69" name="Text Box 375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70" name="Text Box 375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71" name="Text Box 375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72" name="Text Box 375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73" name="Text Box 375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74" name="Text Box 375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75" name="Text Box 375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76" name="Text Box 376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77" name="Text Box 376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78" name="Text Box 376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79" name="Text Box 376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80" name="Text Box 376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81" name="Text Box 376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82" name="Text Box 376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83" name="Text Box 376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84" name="Text Box 376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85" name="Text Box 376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86" name="Text Box 377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87" name="Text Box 377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88" name="Text Box 377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89" name="Text Box 377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90" name="Text Box 377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91" name="Text Box 377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92" name="Text Box 377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93" name="Text Box 377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94" name="Text Box 377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95" name="Text Box 377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96" name="Text Box 378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97" name="Text Box 378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98" name="Text Box 378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199" name="Text Box 378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00" name="Text Box 378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01" name="Text Box 378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02" name="Text Box 378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03" name="Text Box 378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04" name="Text Box 378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05" name="Text Box 378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06" name="Text Box 379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07" name="Text Box 379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08" name="Text Box 379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09" name="Text Box 379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10" name="Text Box 379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11" name="Text Box 379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12" name="Text Box 379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13" name="Text Box 379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14" name="Text Box 379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15" name="Text Box 379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16" name="Text Box 380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17" name="Text Box 380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18" name="Text Box 380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19" name="Text Box 380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20" name="Text Box 380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21" name="Text Box 380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22" name="Text Box 380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23" name="Text Box 380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24" name="Text Box 380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25" name="Text Box 380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26" name="Text Box 381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27" name="Text Box 381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28" name="Text Box 381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29" name="Text Box 381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30" name="Text Box 381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31" name="Text Box 381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32" name="Text Box 381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33" name="Text Box 381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34" name="Text Box 381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35" name="Text Box 381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36" name="Text Box 382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37" name="Text Box 382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38" name="Text Box 382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39" name="Text Box 382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40" name="Text Box 382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41" name="Text Box 382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42" name="Text Box 382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43" name="Text Box 382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44" name="Text Box 382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45" name="Text Box 382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46" name="Text Box 383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47" name="Text Box 383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48" name="Text Box 383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49" name="Text Box 383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50" name="Text Box 383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51" name="Text Box 383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52" name="Text Box 383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53" name="Text Box 383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54" name="Text Box 383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55" name="Text Box 383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56" name="Text Box 384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57" name="Text Box 384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58" name="Text Box 384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59" name="Text Box 384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60" name="Text Box 384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61" name="Text Box 384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62" name="Text Box 384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63" name="Text Box 384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64" name="Text Box 384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65" name="Text Box 384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66" name="Text Box 385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67" name="Text Box 385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68" name="Text Box 385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69" name="Text Box 385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70" name="Text Box 385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71" name="Text Box 385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72" name="Text Box 385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73" name="Text Box 385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74" name="Text Box 385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75" name="Text Box 385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76" name="Text Box 386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77" name="Text Box 386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78" name="Text Box 386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79" name="Text Box 386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80" name="Text Box 386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81" name="Text Box 386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82" name="Text Box 386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83" name="Text Box 386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84" name="Text Box 386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85" name="Text Box 386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86" name="Text Box 387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87" name="Text Box 387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88" name="Text Box 387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89" name="Text Box 387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90" name="Text Box 387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91" name="Text Box 387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92" name="Text Box 387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93" name="Text Box 387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94" name="Text Box 387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95" name="Text Box 387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96" name="Text Box 388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97" name="Text Box 388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98" name="Text Box 388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299" name="Text Box 388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00" name="Text Box 388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01" name="Text Box 388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02" name="Text Box 388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03" name="Text Box 388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04" name="Text Box 388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05" name="Text Box 388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06" name="Text Box 389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07" name="Text Box 389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08" name="Text Box 389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09" name="Text Box 389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10" name="Text Box 389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11" name="Text Box 389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12" name="Text Box 389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13" name="Text Box 389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14" name="Text Box 389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15" name="Text Box 389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16" name="Text Box 390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17" name="Text Box 390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18" name="Text Box 390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19" name="Text Box 390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20" name="Text Box 390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21" name="Text Box 390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22" name="Text Box 390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23" name="Text Box 390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24" name="Text Box 390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25" name="Text Box 390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26" name="Text Box 391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27" name="Text Box 391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28" name="Text Box 391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29" name="Text Box 391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30" name="Text Box 391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31" name="Text Box 391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32" name="Text Box 391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33" name="Text Box 391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34" name="Text Box 391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35" name="Text Box 391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36" name="Text Box 392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37" name="Text Box 392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38" name="Text Box 392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39" name="Text Box 392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40" name="Text Box 392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41" name="Text Box 392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42" name="Text Box 392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43" name="Text Box 392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44" name="Text Box 392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45" name="Text Box 392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46" name="Text Box 393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47" name="Text Box 393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48" name="Text Box 393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49" name="Text Box 393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50" name="Text Box 393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51" name="Text Box 393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52" name="Text Box 393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53" name="Text Box 393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54" name="Text Box 393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55" name="Text Box 393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56" name="Text Box 394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57" name="Text Box 394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58" name="Text Box 394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59" name="Text Box 394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60" name="Text Box 394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61" name="Text Box 394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62" name="Text Box 394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63" name="Text Box 394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64" name="Text Box 394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65" name="Text Box 394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66" name="Text Box 395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67" name="Text Box 395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68" name="Text Box 395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69" name="Text Box 395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70" name="Text Box 395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71" name="Text Box 395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72" name="Text Box 395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73" name="Text Box 395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74" name="Text Box 395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75" name="Text Box 395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76" name="Text Box 396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77" name="Text Box 396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78" name="Text Box 396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79" name="Text Box 396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80" name="Text Box 396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81" name="Text Box 396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82" name="Text Box 396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83" name="Text Box 396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84" name="Text Box 396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85" name="Text Box 396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86" name="Text Box 397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87" name="Text Box 397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88" name="Text Box 397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89" name="Text Box 397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90" name="Text Box 397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91" name="Text Box 397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92" name="Text Box 397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93" name="Text Box 397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94" name="Text Box 397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95" name="Text Box 397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96" name="Text Box 398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97" name="Text Box 398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98" name="Text Box 398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399" name="Text Box 398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00" name="Text Box 398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01" name="Text Box 398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02" name="Text Box 398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03" name="Text Box 398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04" name="Text Box 398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05" name="Text Box 398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06" name="Text Box 399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07" name="Text Box 399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08" name="Text Box 399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09" name="Text Box 399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10" name="Text Box 399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11" name="Text Box 399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12" name="Text Box 399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13" name="Text Box 399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14" name="Text Box 399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15" name="Text Box 399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16" name="Text Box 400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17" name="Text Box 400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18" name="Text Box 400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19" name="Text Box 400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20" name="Text Box 400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21" name="Text Box 400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22" name="Text Box 400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23" name="Text Box 400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24" name="Text Box 400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25" name="Text Box 400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26" name="Text Box 401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27" name="Text Box 401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28" name="Text Box 401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29" name="Text Box 401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30" name="Text Box 401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31" name="Text Box 401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32" name="Text Box 401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33" name="Text Box 401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34" name="Text Box 401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35" name="Text Box 401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36" name="Text Box 402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37" name="Text Box 402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38" name="Text Box 402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39" name="Text Box 402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40" name="Text Box 402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41" name="Text Box 402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42" name="Text Box 402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43" name="Text Box 402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44" name="Text Box 402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45" name="Text Box 402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46" name="Text Box 403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47" name="Text Box 403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48" name="Text Box 403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49" name="Text Box 403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50" name="Text Box 403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51" name="Text Box 403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52" name="Text Box 403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53" name="Text Box 403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54" name="Text Box 403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55" name="Text Box 403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56" name="Text Box 404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57" name="Text Box 404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58" name="Text Box 404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59" name="Text Box 404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60" name="Text Box 404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61" name="Text Box 404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62" name="Text Box 404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63" name="Text Box 404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64" name="Text Box 404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65" name="Text Box 404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66" name="Text Box 405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67" name="Text Box 405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68" name="Text Box 405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69" name="Text Box 405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70" name="Text Box 405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71" name="Text Box 405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72" name="Text Box 405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73" name="Text Box 405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74" name="Text Box 405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75" name="Text Box 405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76" name="Text Box 406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77" name="Text Box 406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78" name="Text Box 406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79" name="Text Box 406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80" name="Text Box 406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81" name="Text Box 406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82" name="Text Box 406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83" name="Text Box 406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84" name="Text Box 406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85" name="Text Box 406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86" name="Text Box 407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87" name="Text Box 407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88" name="Text Box 407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89" name="Text Box 407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90" name="Text Box 407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91" name="Text Box 407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92" name="Text Box 407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93" name="Text Box 407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94" name="Text Box 407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95" name="Text Box 407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96" name="Text Box 408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97" name="Text Box 408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98" name="Text Box 408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499" name="Text Box 408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00" name="Text Box 408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01" name="Text Box 408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02" name="Text Box 408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03" name="Text Box 408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04" name="Text Box 408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05" name="Text Box 408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06" name="Text Box 409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07" name="Text Box 409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08" name="Text Box 409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09" name="Text Box 409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10" name="Text Box 409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11" name="Text Box 409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12" name="Text Box 409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13" name="Text Box 409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14" name="Text Box 409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15" name="Text Box 409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16" name="Text Box 410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17" name="Text Box 410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18" name="Text Box 410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19" name="Text Box 410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20" name="Text Box 410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21" name="Text Box 410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22" name="Text Box 410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23" name="Text Box 410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24" name="Text Box 410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25" name="Text Box 410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26" name="Text Box 411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27" name="Text Box 411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28" name="Text Box 411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29" name="Text Box 411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30" name="Text Box 411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31" name="Text Box 411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32" name="Text Box 411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33" name="Text Box 411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34" name="Text Box 411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35" name="Text Box 411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36" name="Text Box 412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37" name="Text Box 412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38" name="Text Box 412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39" name="Text Box 412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40" name="Text Box 412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41" name="Text Box 412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42" name="Text Box 412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43" name="Text Box 412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44" name="Text Box 412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45" name="Text Box 412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46" name="Text Box 413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47" name="Text Box 413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48" name="Text Box 413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49" name="Text Box 413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50" name="Text Box 413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51" name="Text Box 413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52" name="Text Box 413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53" name="Text Box 413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54" name="Text Box 413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55" name="Text Box 413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56" name="Text Box 414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57" name="Text Box 414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58" name="Text Box 414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59" name="Text Box 414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60" name="Text Box 414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61" name="Text Box 414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62" name="Text Box 414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63" name="Text Box 414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64" name="Text Box 414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65" name="Text Box 414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66" name="Text Box 415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67" name="Text Box 415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68" name="Text Box 415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69" name="Text Box 415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70" name="Text Box 415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71" name="Text Box 415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72" name="Text Box 415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73" name="Text Box 415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74" name="Text Box 415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75" name="Text Box 415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76" name="Text Box 416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77" name="Text Box 416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78" name="Text Box 416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79" name="Text Box 416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80" name="Text Box 416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81" name="Text Box 416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82" name="Text Box 416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83" name="Text Box 416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84" name="Text Box 416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85" name="Text Box 416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86" name="Text Box 417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87" name="Text Box 417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88" name="Text Box 417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89" name="Text Box 417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90" name="Text Box 417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91" name="Text Box 417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92" name="Text Box 417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93" name="Text Box 417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94" name="Text Box 417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95" name="Text Box 417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96" name="Text Box 418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97" name="Text Box 418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98" name="Text Box 418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599" name="Text Box 418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00" name="Text Box 418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01" name="Text Box 418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02" name="Text Box 418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03" name="Text Box 418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04" name="Text Box 418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05" name="Text Box 418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06" name="Text Box 419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07" name="Text Box 419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08" name="Text Box 419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09" name="Text Box 419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10" name="Text Box 419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11" name="Text Box 419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12" name="Text Box 419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13" name="Text Box 419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14" name="Text Box 419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15" name="Text Box 419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16" name="Text Box 420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17" name="Text Box 420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18" name="Text Box 420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19" name="Text Box 420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20" name="Text Box 420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21" name="Text Box 420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22" name="Text Box 420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23" name="Text Box 420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24" name="Text Box 420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25" name="Text Box 420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26" name="Text Box 421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27" name="Text Box 421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28" name="Text Box 421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29" name="Text Box 421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30" name="Text Box 421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31" name="Text Box 421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32" name="Text Box 421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33" name="Text Box 421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34" name="Text Box 421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35" name="Text Box 421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36" name="Text Box 422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37" name="Text Box 422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38" name="Text Box 422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39" name="Text Box 422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40" name="Text Box 422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41" name="Text Box 422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42" name="Text Box 422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43" name="Text Box 422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44" name="Text Box 422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45" name="Text Box 422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46" name="Text Box 423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47" name="Text Box 423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48" name="Text Box 423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49" name="Text Box 423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50" name="Text Box 423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51" name="Text Box 423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52" name="Text Box 423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53" name="Text Box 423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54" name="Text Box 423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55" name="Text Box 423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56" name="Text Box 424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57" name="Text Box 424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58" name="Text Box 424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59" name="Text Box 424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60" name="Text Box 424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61" name="Text Box 424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62" name="Text Box 424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63" name="Text Box 424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64" name="Text Box 424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65" name="Text Box 424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66" name="Text Box 425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67" name="Text Box 425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68" name="Text Box 425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69" name="Text Box 425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70" name="Text Box 425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71" name="Text Box 425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72" name="Text Box 425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73" name="Text Box 425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74" name="Text Box 425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75" name="Text Box 425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76" name="Text Box 426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77" name="Text Box 426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78" name="Text Box 426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79" name="Text Box 426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80" name="Text Box 426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81" name="Text Box 426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82" name="Text Box 426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83" name="Text Box 426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84" name="Text Box 426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85" name="Text Box 426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86" name="Text Box 427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87" name="Text Box 427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88" name="Text Box 427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89" name="Text Box 427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90" name="Text Box 427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91" name="Text Box 427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92" name="Text Box 427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93" name="Text Box 427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94" name="Text Box 427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95" name="Text Box 427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96" name="Text Box 428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97" name="Text Box 428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98" name="Text Box 428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699" name="Text Box 428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00" name="Text Box 428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01" name="Text Box 428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02" name="Text Box 428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03" name="Text Box 428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04" name="Text Box 428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05" name="Text Box 428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06" name="Text Box 429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07" name="Text Box 429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08" name="Text Box 429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09" name="Text Box 429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10" name="Text Box 429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11" name="Text Box 429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12" name="Text Box 429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13" name="Text Box 429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14" name="Text Box 429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15" name="Text Box 429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16" name="Text Box 430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17" name="Text Box 430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18" name="Text Box 430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19" name="Text Box 430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20" name="Text Box 430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21" name="Text Box 430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22" name="Text Box 430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23" name="Text Box 430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24" name="Text Box 430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25" name="Text Box 430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26" name="Text Box 431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27" name="Text Box 431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28" name="Text Box 431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29" name="Text Box 431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30" name="Text Box 431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31" name="Text Box 431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32" name="Text Box 431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33" name="Text Box 431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34" name="Text Box 431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35" name="Text Box 431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36" name="Text Box 432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37" name="Text Box 432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38" name="Text Box 432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39" name="Text Box 432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40" name="Text Box 432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41" name="Text Box 432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42" name="Text Box 432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43" name="Text Box 432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44" name="Text Box 432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45" name="Text Box 432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46" name="Text Box 433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47" name="Text Box 433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48" name="Text Box 433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49" name="Text Box 433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50" name="Text Box 433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51" name="Text Box 433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52" name="Text Box 433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53" name="Text Box 433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54" name="Text Box 433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55" name="Text Box 433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56" name="Text Box 434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57" name="Text Box 434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58" name="Text Box 434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59" name="Text Box 434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60" name="Text Box 434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61" name="Text Box 434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62" name="Text Box 434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63" name="Text Box 434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64" name="Text Box 434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65" name="Text Box 434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66" name="Text Box 435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67" name="Text Box 435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68" name="Text Box 435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69" name="Text Box 435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70" name="Text Box 435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71" name="Text Box 435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72" name="Text Box 435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73" name="Text Box 435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74" name="Text Box 435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75" name="Text Box 435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76" name="Text Box 436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77" name="Text Box 436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78" name="Text Box 436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79" name="Text Box 436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80" name="Text Box 436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81" name="Text Box 436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82" name="Text Box 436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83" name="Text Box 436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84" name="Text Box 436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85" name="Text Box 436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86" name="Text Box 437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87" name="Text Box 437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88" name="Text Box 437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89" name="Text Box 437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90" name="Text Box 437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91" name="Text Box 437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92" name="Text Box 437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93" name="Text Box 437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94" name="Text Box 437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95" name="Text Box 437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96" name="Text Box 438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97" name="Text Box 438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98" name="Text Box 438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799" name="Text Box 438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00" name="Text Box 438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01" name="Text Box 438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02" name="Text Box 438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03" name="Text Box 438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04" name="Text Box 438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05" name="Text Box 438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06" name="Text Box 439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07" name="Text Box 439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08" name="Text Box 439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09" name="Text Box 439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10" name="Text Box 439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11" name="Text Box 439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12" name="Text Box 439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13" name="Text Box 439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14" name="Text Box 439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15" name="Text Box 439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16" name="Text Box 440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17" name="Text Box 440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18" name="Text Box 440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19" name="Text Box 440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20" name="Text Box 440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21" name="Text Box 440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22" name="Text Box 440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23" name="Text Box 440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24" name="Text Box 440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25" name="Text Box 440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26" name="Text Box 441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27" name="Text Box 441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28" name="Text Box 441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29" name="Text Box 441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30" name="Text Box 441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31" name="Text Box 441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32" name="Text Box 441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33" name="Text Box 441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34" name="Text Box 441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35" name="Text Box 441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36" name="Text Box 442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37" name="Text Box 442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38" name="Text Box 442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39" name="Text Box 442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40" name="Text Box 442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41" name="Text Box 442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42" name="Text Box 442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43" name="Text Box 442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44" name="Text Box 442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45" name="Text Box 442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46" name="Text Box 443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47" name="Text Box 443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48" name="Text Box 443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49" name="Text Box 443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50" name="Text Box 443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51" name="Text Box 443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52" name="Text Box 443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53" name="Text Box 443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54" name="Text Box 443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55" name="Text Box 443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56" name="Text Box 444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57" name="Text Box 444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58" name="Text Box 444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59" name="Text Box 444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60" name="Text Box 444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61" name="Text Box 444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62" name="Text Box 444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63" name="Text Box 444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64" name="Text Box 444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65" name="Text Box 444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66" name="Text Box 445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67" name="Text Box 445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68" name="Text Box 445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69" name="Text Box 445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70" name="Text Box 445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71" name="Text Box 445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72" name="Text Box 445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73" name="Text Box 445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74" name="Text Box 445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75" name="Text Box 445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76" name="Text Box 446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77" name="Text Box 446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78" name="Text Box 446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79" name="Text Box 446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80" name="Text Box 446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81" name="Text Box 446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82" name="Text Box 446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83" name="Text Box 446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84" name="Text Box 446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85" name="Text Box 446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86" name="Text Box 447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87" name="Text Box 447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88" name="Text Box 447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89" name="Text Box 447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90" name="Text Box 447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91" name="Text Box 447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92" name="Text Box 447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93" name="Text Box 447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94" name="Text Box 447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95" name="Text Box 447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96" name="Text Box 448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97" name="Text Box 448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98" name="Text Box 448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899" name="Text Box 448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00" name="Text Box 448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01" name="Text Box 448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02" name="Text Box 448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03" name="Text Box 448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04" name="Text Box 448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05" name="Text Box 448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06" name="Text Box 449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07" name="Text Box 449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08" name="Text Box 449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09" name="Text Box 449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10" name="Text Box 449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11" name="Text Box 449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12" name="Text Box 449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13" name="Text Box 449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14" name="Text Box 449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15" name="Text Box 449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16" name="Text Box 450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17" name="Text Box 450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18" name="Text Box 450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19" name="Text Box 450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20" name="Text Box 450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21" name="Text Box 450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22" name="Text Box 450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23" name="Text Box 450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24" name="Text Box 450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25" name="Text Box 450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26" name="Text Box 451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27" name="Text Box 451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28" name="Text Box 451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29" name="Text Box 451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30" name="Text Box 451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31" name="Text Box 451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32" name="Text Box 451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33" name="Text Box 451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34" name="Text Box 451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35" name="Text Box 451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36" name="Text Box 452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37" name="Text Box 452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38" name="Text Box 452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39" name="Text Box 452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40" name="Text Box 452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41" name="Text Box 452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42" name="Text Box 452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43" name="Text Box 452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44" name="Text Box 452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45" name="Text Box 452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46" name="Text Box 453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47" name="Text Box 453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48" name="Text Box 453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49" name="Text Box 453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50" name="Text Box 453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51" name="Text Box 453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52" name="Text Box 453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53" name="Text Box 453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54" name="Text Box 453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55" name="Text Box 453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56" name="Text Box 454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57" name="Text Box 454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58" name="Text Box 454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59" name="Text Box 454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60" name="Text Box 454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61" name="Text Box 454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62" name="Text Box 454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63" name="Text Box 454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64" name="Text Box 454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65" name="Text Box 454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66" name="Text Box 455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67" name="Text Box 455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68" name="Text Box 455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69" name="Text Box 455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70" name="Text Box 455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71" name="Text Box 455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72" name="Text Box 455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73" name="Text Box 455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74" name="Text Box 455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75" name="Text Box 455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76" name="Text Box 456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77" name="Text Box 456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78" name="Text Box 456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79" name="Text Box 456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80" name="Text Box 456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81" name="Text Box 456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82" name="Text Box 456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83" name="Text Box 456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84" name="Text Box 456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85" name="Text Box 456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86" name="Text Box 457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87" name="Text Box 457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88" name="Text Box 457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89" name="Text Box 457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90" name="Text Box 457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91" name="Text Box 457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92" name="Text Box 457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93" name="Text Box 457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94" name="Text Box 457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95" name="Text Box 457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96" name="Text Box 458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97" name="Text Box 458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98" name="Text Box 458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1999" name="Text Box 458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00" name="Text Box 458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01" name="Text Box 458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02" name="Text Box 458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03" name="Text Box 458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04" name="Text Box 458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05" name="Text Box 458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06" name="Text Box 459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07" name="Text Box 459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08" name="Text Box 459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09" name="Text Box 459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10" name="Text Box 459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11" name="Text Box 459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12" name="Text Box 459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13" name="Text Box 459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14" name="Text Box 459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15" name="Text Box 459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16" name="Text Box 460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17" name="Text Box 460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18" name="Text Box 460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19" name="Text Box 460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20" name="Text Box 460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21" name="Text Box 460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22" name="Text Box 460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23" name="Text Box 460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24" name="Text Box 460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25" name="Text Box 460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26" name="Text Box 461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27" name="Text Box 461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28" name="Text Box 461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29" name="Text Box 461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30" name="Text Box 461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31" name="Text Box 461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32" name="Text Box 461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33" name="Text Box 461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34" name="Text Box 461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35" name="Text Box 461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36" name="Text Box 462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37" name="Text Box 462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38" name="Text Box 462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39" name="Text Box 462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40" name="Text Box 462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41" name="Text Box 462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42" name="Text Box 462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43" name="Text Box 462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44" name="Text Box 462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45" name="Text Box 462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46" name="Text Box 463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47" name="Text Box 463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48" name="Text Box 463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49" name="Text Box 463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50" name="Text Box 463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51" name="Text Box 463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52" name="Text Box 463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53" name="Text Box 463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54" name="Text Box 463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55" name="Text Box 463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56" name="Text Box 464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57" name="Text Box 464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58" name="Text Box 464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59" name="Text Box 464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60" name="Text Box 464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61" name="Text Box 464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62" name="Text Box 464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63" name="Text Box 464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64" name="Text Box 464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65" name="Text Box 464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66" name="Text Box 465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67" name="Text Box 465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68" name="Text Box 465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69" name="Text Box 465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70" name="Text Box 465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71" name="Text Box 465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72" name="Text Box 465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73" name="Text Box 465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74" name="Text Box 465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75" name="Text Box 465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76" name="Text Box 466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77" name="Text Box 466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78" name="Text Box 466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79" name="Text Box 466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80" name="Text Box 466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81" name="Text Box 466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82" name="Text Box 466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83" name="Text Box 466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84" name="Text Box 466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85" name="Text Box 466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86" name="Text Box 467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87" name="Text Box 467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88" name="Text Box 467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89" name="Text Box 467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90" name="Text Box 467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91" name="Text Box 467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92" name="Text Box 467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93" name="Text Box 467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94" name="Text Box 467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95" name="Text Box 467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96" name="Text Box 468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97" name="Text Box 468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98" name="Text Box 468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099" name="Text Box 468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00" name="Text Box 468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01" name="Text Box 468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02" name="Text Box 468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03" name="Text Box 468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04" name="Text Box 468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05" name="Text Box 468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06" name="Text Box 469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07" name="Text Box 469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08" name="Text Box 469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09" name="Text Box 469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10" name="Text Box 469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11" name="Text Box 469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12" name="Text Box 469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13" name="Text Box 469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14" name="Text Box 469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15" name="Text Box 469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16" name="Text Box 470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17" name="Text Box 470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18" name="Text Box 470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19" name="Text Box 470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20" name="Text Box 470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21" name="Text Box 470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22" name="Text Box 470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23" name="Text Box 470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24" name="Text Box 470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25" name="Text Box 470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26" name="Text Box 471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27" name="Text Box 471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28" name="Text Box 471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29" name="Text Box 471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30" name="Text Box 471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31" name="Text Box 471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32" name="Text Box 471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33" name="Text Box 471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34" name="Text Box 471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35" name="Text Box 471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36" name="Text Box 472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37" name="Text Box 472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38" name="Text Box 472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39" name="Text Box 472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40" name="Text Box 472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41" name="Text Box 472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42" name="Text Box 472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43" name="Text Box 472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44" name="Text Box 472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45" name="Text Box 472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46" name="Text Box 473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47" name="Text Box 473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48" name="Text Box 473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49" name="Text Box 473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50" name="Text Box 473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51" name="Text Box 473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52" name="Text Box 473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53" name="Text Box 473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54" name="Text Box 473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55" name="Text Box 473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56" name="Text Box 474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57" name="Text Box 474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58" name="Text Box 474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59" name="Text Box 474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60" name="Text Box 474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61" name="Text Box 474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62" name="Text Box 474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63" name="Text Box 474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64" name="Text Box 474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65" name="Text Box 474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66" name="Text Box 475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67" name="Text Box 475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68" name="Text Box 475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69" name="Text Box 475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70" name="Text Box 475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71" name="Text Box 475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72" name="Text Box 475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73" name="Text Box 475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74" name="Text Box 475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75" name="Text Box 475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76" name="Text Box 476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77" name="Text Box 476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78" name="Text Box 476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79" name="Text Box 476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80" name="Text Box 476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81" name="Text Box 476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82" name="Text Box 476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83" name="Text Box 476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84" name="Text Box 476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85" name="Text Box 476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86" name="Text Box 477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87" name="Text Box 477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88" name="Text Box 477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89" name="Text Box 477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90" name="Text Box 477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91" name="Text Box 477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92" name="Text Box 477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93" name="Text Box 477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94" name="Text Box 477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95" name="Text Box 477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96" name="Text Box 478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97" name="Text Box 478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98" name="Text Box 478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199" name="Text Box 478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00" name="Text Box 478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01" name="Text Box 478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02" name="Text Box 478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03" name="Text Box 478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04" name="Text Box 478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05" name="Text Box 478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06" name="Text Box 479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07" name="Text Box 479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08" name="Text Box 479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09" name="Text Box 479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10" name="Text Box 479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11" name="Text Box 479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12" name="Text Box 479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13" name="Text Box 479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14" name="Text Box 479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15" name="Text Box 479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16" name="Text Box 480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17" name="Text Box 480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18" name="Text Box 480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19" name="Text Box 480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20" name="Text Box 480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21" name="Text Box 480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22" name="Text Box 480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23" name="Text Box 480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24" name="Text Box 480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25" name="Text Box 480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26" name="Text Box 481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27" name="Text Box 481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28" name="Text Box 481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29" name="Text Box 481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30" name="Text Box 481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31" name="Text Box 481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32" name="Text Box 481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33" name="Text Box 481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34" name="Text Box 481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35" name="Text Box 481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36" name="Text Box 482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37" name="Text Box 482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38" name="Text Box 482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39" name="Text Box 482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40" name="Text Box 482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41" name="Text Box 482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42" name="Text Box 482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43" name="Text Box 482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44" name="Text Box 482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45" name="Text Box 482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46" name="Text Box 483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47" name="Text Box 483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48" name="Text Box 483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49" name="Text Box 483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50" name="Text Box 483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51" name="Text Box 483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52" name="Text Box 483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53" name="Text Box 483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54" name="Text Box 483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55" name="Text Box 483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56" name="Text Box 484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57" name="Text Box 484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58" name="Text Box 484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59" name="Text Box 484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60" name="Text Box 484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61" name="Text Box 484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62" name="Text Box 484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63" name="Text Box 484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64" name="Text Box 484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65" name="Text Box 484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66" name="Text Box 485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67" name="Text Box 485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68" name="Text Box 485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69" name="Text Box 485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70" name="Text Box 485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71" name="Text Box 485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72" name="Text Box 485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73" name="Text Box 485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74" name="Text Box 485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75" name="Text Box 485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76" name="Text Box 486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77" name="Text Box 486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78" name="Text Box 486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79" name="Text Box 486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80" name="Text Box 486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81" name="Text Box 486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82" name="Text Box 486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83" name="Text Box 486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84" name="Text Box 486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85" name="Text Box 486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86" name="Text Box 487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87" name="Text Box 487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88" name="Text Box 487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89" name="Text Box 487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90" name="Text Box 487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91" name="Text Box 487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92" name="Text Box 487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93" name="Text Box 487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94" name="Text Box 487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95" name="Text Box 487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96" name="Text Box 488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97" name="Text Box 488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98" name="Text Box 488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299" name="Text Box 488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00" name="Text Box 488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01" name="Text Box 488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02" name="Text Box 488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03" name="Text Box 488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04" name="Text Box 488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05" name="Text Box 488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06" name="Text Box 489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07" name="Text Box 489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08" name="Text Box 489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09" name="Text Box 489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10" name="Text Box 489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11" name="Text Box 489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12" name="Text Box 489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13" name="Text Box 489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14" name="Text Box 489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15" name="Text Box 489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16" name="Text Box 490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17" name="Text Box 490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18" name="Text Box 490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19" name="Text Box 490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20" name="Text Box 490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21" name="Text Box 490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22" name="Text Box 490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23" name="Text Box 490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24" name="Text Box 490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25" name="Text Box 490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26" name="Text Box 491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27" name="Text Box 491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28" name="Text Box 491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29" name="Text Box 491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30" name="Text Box 491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31" name="Text Box 491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32" name="Text Box 491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33" name="Text Box 491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34" name="Text Box 491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35" name="Text Box 491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36" name="Text Box 492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37" name="Text Box 492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38" name="Text Box 492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39" name="Text Box 492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40" name="Text Box 492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41" name="Text Box 492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42" name="Text Box 492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43" name="Text Box 492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44" name="Text Box 492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45" name="Text Box 492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46" name="Text Box 493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47" name="Text Box 493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48" name="Text Box 493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49" name="Text Box 493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50" name="Text Box 493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51" name="Text Box 493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52" name="Text Box 493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53" name="Text Box 493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54" name="Text Box 493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55" name="Text Box 493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56" name="Text Box 494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57" name="Text Box 494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58" name="Text Box 494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59" name="Text Box 494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60" name="Text Box 494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61" name="Text Box 494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62" name="Text Box 494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63" name="Text Box 494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64" name="Text Box 494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65" name="Text Box 494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66" name="Text Box 495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67" name="Text Box 495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68" name="Text Box 495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69" name="Text Box 495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70" name="Text Box 495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71" name="Text Box 495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72" name="Text Box 495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73" name="Text Box 495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74" name="Text Box 495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75" name="Text Box 495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76" name="Text Box 496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77" name="Text Box 496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78" name="Text Box 496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79" name="Text Box 496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80" name="Text Box 496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81" name="Text Box 496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82" name="Text Box 496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83" name="Text Box 496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84" name="Text Box 496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85" name="Text Box 496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86" name="Text Box 497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87" name="Text Box 497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88" name="Text Box 497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89" name="Text Box 497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90" name="Text Box 497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91" name="Text Box 497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92" name="Text Box 497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93" name="Text Box 497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94" name="Text Box 497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95" name="Text Box 497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96" name="Text Box 498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97" name="Text Box 498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98" name="Text Box 498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399" name="Text Box 498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00" name="Text Box 498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01" name="Text Box 498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02" name="Text Box 498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03" name="Text Box 498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04" name="Text Box 498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05" name="Text Box 498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06" name="Text Box 499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07" name="Text Box 499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08" name="Text Box 499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09" name="Text Box 499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10" name="Text Box 499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11" name="Text Box 499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12" name="Text Box 499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13" name="Text Box 499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14" name="Text Box 499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15" name="Text Box 499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16" name="Text Box 500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17" name="Text Box 500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18" name="Text Box 500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19" name="Text Box 500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20" name="Text Box 500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21" name="Text Box 500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22" name="Text Box 500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23" name="Text Box 500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24" name="Text Box 500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25" name="Text Box 500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26" name="Text Box 501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27" name="Text Box 501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28" name="Text Box 501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29" name="Text Box 501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30" name="Text Box 501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31" name="Text Box 501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32" name="Text Box 501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33" name="Text Box 501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34" name="Text Box 501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35" name="Text Box 501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36" name="Text Box 502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37" name="Text Box 502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38" name="Text Box 502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39" name="Text Box 502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40" name="Text Box 502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41" name="Text Box 502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42" name="Text Box 502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43" name="Text Box 502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44" name="Text Box 502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45" name="Text Box 502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46" name="Text Box 503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47" name="Text Box 503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48" name="Text Box 503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49" name="Text Box 503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50" name="Text Box 503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51" name="Text Box 503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52" name="Text Box 503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53" name="Text Box 503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54" name="Text Box 503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55" name="Text Box 503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56" name="Text Box 504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57" name="Text Box 504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58" name="Text Box 504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59" name="Text Box 504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60" name="Text Box 504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61" name="Text Box 504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62" name="Text Box 504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63" name="Text Box 504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64" name="Text Box 504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65" name="Text Box 504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66" name="Text Box 505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67" name="Text Box 505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68" name="Text Box 505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69" name="Text Box 505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70" name="Text Box 505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71" name="Text Box 505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72" name="Text Box 505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73" name="Text Box 505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74" name="Text Box 505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75" name="Text Box 505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76" name="Text Box 506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77" name="Text Box 506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78" name="Text Box 506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79" name="Text Box 506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80" name="Text Box 506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81" name="Text Box 506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82" name="Text Box 506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83" name="Text Box 506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84" name="Text Box 506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85" name="Text Box 506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86" name="Text Box 507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87" name="Text Box 507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88" name="Text Box 507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89" name="Text Box 507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90" name="Text Box 507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91" name="Text Box 507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92" name="Text Box 507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93" name="Text Box 507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94" name="Text Box 507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95" name="Text Box 507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96" name="Text Box 508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97" name="Text Box 508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98" name="Text Box 508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499" name="Text Box 508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00" name="Text Box 508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01" name="Text Box 508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02" name="Text Box 508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03" name="Text Box 508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04" name="Text Box 508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05" name="Text Box 508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06" name="Text Box 509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07" name="Text Box 509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08" name="Text Box 509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09" name="Text Box 509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10" name="Text Box 509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11" name="Text Box 509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12" name="Text Box 509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13" name="Text Box 509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14" name="Text Box 509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15" name="Text Box 509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16" name="Text Box 510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17" name="Text Box 510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18" name="Text Box 510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19" name="Text Box 510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20" name="Text Box 510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21" name="Text Box 510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22" name="Text Box 510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23" name="Text Box 510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24" name="Text Box 510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25" name="Text Box 510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26" name="Text Box 511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27" name="Text Box 511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28" name="Text Box 511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29" name="Text Box 511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30" name="Text Box 511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31" name="Text Box 511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32" name="Text Box 511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33" name="Text Box 511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34" name="Text Box 511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35" name="Text Box 511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36" name="Text Box 512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37" name="Text Box 512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38" name="Text Box 512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39" name="Text Box 512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40" name="Text Box 512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41" name="Text Box 512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42" name="Text Box 512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43" name="Text Box 512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44" name="Text Box 512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45" name="Text Box 512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46" name="Text Box 513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47" name="Text Box 513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48" name="Text Box 513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49" name="Text Box 513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50" name="Text Box 513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51" name="Text Box 513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52" name="Text Box 513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53" name="Text Box 513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54" name="Text Box 513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55" name="Text Box 513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56" name="Text Box 514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57" name="Text Box 514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58" name="Text Box 514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59" name="Text Box 514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60" name="Text Box 514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61" name="Text Box 514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62" name="Text Box 514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63" name="Text Box 514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64" name="Text Box 514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65" name="Text Box 514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66" name="Text Box 515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67" name="Text Box 515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68" name="Text Box 515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69" name="Text Box 515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70" name="Text Box 515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71" name="Text Box 515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72" name="Text Box 515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73" name="Text Box 515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74" name="Text Box 515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75" name="Text Box 515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76" name="Text Box 516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77" name="Text Box 516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78" name="Text Box 516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79" name="Text Box 516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80" name="Text Box 516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81" name="Text Box 516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82" name="Text Box 516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83" name="Text Box 516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84" name="Text Box 516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85" name="Text Box 516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86" name="Text Box 517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87" name="Text Box 517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88" name="Text Box 517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89" name="Text Box 517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90" name="Text Box 517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91" name="Text Box 517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92" name="Text Box 517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93" name="Text Box 517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94" name="Text Box 517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95" name="Text Box 517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96" name="Text Box 518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97" name="Text Box 518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98" name="Text Box 518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599" name="Text Box 518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00" name="Text Box 518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01" name="Text Box 518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02" name="Text Box 518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03" name="Text Box 518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04" name="Text Box 518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05" name="Text Box 518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06" name="Text Box 519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07" name="Text Box 519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08" name="Text Box 519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09" name="Text Box 519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10" name="Text Box 519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11" name="Text Box 519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12" name="Text Box 519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13" name="Text Box 519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14" name="Text Box 519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15" name="Text Box 519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16" name="Text Box 520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17" name="Text Box 520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18" name="Text Box 520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19" name="Text Box 520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20" name="Text Box 520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21" name="Text Box 520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22" name="Text Box 520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23" name="Text Box 520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24" name="Text Box 520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25" name="Text Box 520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26" name="Text Box 521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27" name="Text Box 521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28" name="Text Box 521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29" name="Text Box 521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30" name="Text Box 521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31" name="Text Box 521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32" name="Text Box 521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33" name="Text Box 521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34" name="Text Box 521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35" name="Text Box 521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36" name="Text Box 5220"/>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37" name="Text Box 5221"/>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38" name="Text Box 5222"/>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39" name="Text Box 5223"/>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40" name="Text Box 5224"/>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41" name="Text Box 5225"/>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42" name="Text Box 5226"/>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43" name="Text Box 5227"/>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44" name="Text Box 5228"/>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634</xdr:row>
      <xdr:rowOff>0</xdr:rowOff>
    </xdr:from>
    <xdr:ext cx="85725" cy="205409"/>
    <xdr:sp macro="" textlink="">
      <xdr:nvSpPr>
        <xdr:cNvPr id="2645" name="Text Box 5229"/>
        <xdr:cNvSpPr txBox="1">
          <a:spLocks noChangeArrowheads="1"/>
        </xdr:cNvSpPr>
      </xdr:nvSpPr>
      <xdr:spPr bwMode="auto">
        <a:xfrm>
          <a:off x="4686300" y="1207770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46" name="Text Box 260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47" name="Text Box 260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48" name="Text Box 260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49" name="Text Box 260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50" name="Text Box 260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51" name="Text Box 260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52" name="Text Box 260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53" name="Text Box 260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54" name="Text Box 260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55" name="Text Box 260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56" name="Text Box 261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57" name="Text Box 261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58" name="Text Box 261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59" name="Text Box 261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60" name="Text Box 261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61" name="Text Box 261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62" name="Text Box 261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63" name="Text Box 261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64" name="Text Box 261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65" name="Text Box 261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66" name="Text Box 262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67" name="Text Box 262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68" name="Text Box 262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69" name="Text Box 262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70" name="Text Box 262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71" name="Text Box 262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72" name="Text Box 262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73" name="Text Box 262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74" name="Text Box 262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75" name="Text Box 262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76" name="Text Box 263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77" name="Text Box 263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78" name="Text Box 263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79" name="Text Box 263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80" name="Text Box 263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81" name="Text Box 263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82" name="Text Box 263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83" name="Text Box 263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84" name="Text Box 263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85" name="Text Box 263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86" name="Text Box 264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87" name="Text Box 264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88" name="Text Box 264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89" name="Text Box 264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90" name="Text Box 264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91" name="Text Box 268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92" name="Text Box 268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93" name="Text Box 268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94" name="Text Box 269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95" name="Text Box 269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96" name="Text Box 269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97" name="Text Box 269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98" name="Text Box 269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699" name="Text Box 269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00" name="Text Box 269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01" name="Text Box 269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02" name="Text Box 269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03" name="Text Box 269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04" name="Text Box 270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05" name="Text Box 270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06" name="Text Box 270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07" name="Text Box 270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08" name="Text Box 270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09" name="Text Box 270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10" name="Text Box 270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11" name="Text Box 270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12" name="Text Box 270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13" name="Text Box 270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14" name="Text Box 271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15" name="Text Box 271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16" name="Text Box 271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17" name="Text Box 271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18" name="Text Box 271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19" name="Text Box 271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20" name="Text Box 271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21" name="Text Box 271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22" name="Text Box 271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23" name="Text Box 271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24" name="Text Box 272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25" name="Text Box 272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26" name="Text Box 272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27" name="Text Box 272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28" name="Text Box 272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29" name="Text Box 272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30" name="Text Box 272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31" name="Text Box 272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32" name="Text Box 272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33" name="Text Box 272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34" name="Text Box 273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35" name="Text Box 273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36" name="Text Box 273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37" name="Text Box 273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38" name="Text Box 273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39" name="Text Box 273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40" name="Text Box 273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41" name="Text Box 273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42" name="Text Box 273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43" name="Text Box 273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44" name="Text Box 274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45" name="Text Box 274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46" name="Text Box 274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47" name="Text Box 274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48" name="Text Box 274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49" name="Text Box 274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50" name="Text Box 274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51" name="Text Box 274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52" name="Text Box 274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53" name="Text Box 274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54" name="Text Box 275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55" name="Text Box 275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56" name="Text Box 275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57" name="Text Box 275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58" name="Text Box 275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59" name="Text Box 275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60" name="Text Box 275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61" name="Text Box 275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62" name="Text Box 275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63" name="Text Box 275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64" name="Text Box 276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65" name="Text Box 276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66" name="Text Box 276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67" name="Text Box 276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68" name="Text Box 276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69" name="Text Box 276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70" name="Text Box 276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71" name="Text Box 276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72" name="Text Box 276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73" name="Text Box 276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74" name="Text Box 277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75" name="Text Box 277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76" name="Text Box 277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77" name="Text Box 277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78" name="Text Box 277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79" name="Text Box 277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80" name="Text Box 277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81" name="Text Box 277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82" name="Text Box 277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83" name="Text Box 277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84" name="Text Box 278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85" name="Text Box 278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86" name="Text Box 278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87" name="Text Box 278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88" name="Text Box 278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89" name="Text Box 278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90" name="Text Box 278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91" name="Text Box 278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92" name="Text Box 278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93" name="Text Box 278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94" name="Text Box 279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95" name="Text Box 279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96" name="Text Box 279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97" name="Text Box 279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98" name="Text Box 279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799" name="Text Box 279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00" name="Text Box 279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01" name="Text Box 279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02" name="Text Box 279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03" name="Text Box 279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04" name="Text Box 280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05" name="Text Box 280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06" name="Text Box 280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07" name="Text Box 280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08" name="Text Box 280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09" name="Text Box 280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10" name="Text Box 280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11" name="Text Box 280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12" name="Text Box 280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13" name="Text Box 280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14" name="Text Box 281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15" name="Text Box 281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16" name="Text Box 281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17" name="Text Box 281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18" name="Text Box 281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19" name="Text Box 281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20" name="Text Box 281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21" name="Text Box 281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22" name="Text Box 281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23" name="Text Box 281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24" name="Text Box 282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25" name="Text Box 282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26" name="Text Box 282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27" name="Text Box 282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28" name="Text Box 282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29" name="Text Box 282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30" name="Text Box 282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31" name="Text Box 282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32" name="Text Box 282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33" name="Text Box 282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34" name="Text Box 283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35" name="Text Box 283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36" name="Text Box 283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37" name="Text Box 283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38" name="Text Box 283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39" name="Text Box 283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40" name="Text Box 283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41" name="Text Box 283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42" name="Text Box 283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43" name="Text Box 283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44" name="Text Box 284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45" name="Text Box 284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46" name="Text Box 284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47" name="Text Box 284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48" name="Text Box 284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49" name="Text Box 284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50" name="Text Box 284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51" name="Text Box 284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52" name="Text Box 284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53" name="Text Box 284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54" name="Text Box 285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55" name="Text Box 285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56" name="Text Box 285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57" name="Text Box 285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58" name="Text Box 285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59" name="Text Box 285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60" name="Text Box 285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61" name="Text Box 285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62" name="Text Box 285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63" name="Text Box 285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64" name="Text Box 286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65" name="Text Box 286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66" name="Text Box 286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67" name="Text Box 286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68" name="Text Box 286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69" name="Text Box 286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70" name="Text Box 286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71" name="Text Box 286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72" name="Text Box 286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73" name="Text Box 286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74" name="Text Box 287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75" name="Text Box 287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76" name="Text Box 287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77" name="Text Box 287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78" name="Text Box 287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79" name="Text Box 287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80" name="Text Box 287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81" name="Text Box 287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82" name="Text Box 287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83" name="Text Box 287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84" name="Text Box 288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85" name="Text Box 288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86" name="Text Box 288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87" name="Text Box 288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88" name="Text Box 288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89" name="Text Box 288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90" name="Text Box 288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91" name="Text Box 288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92" name="Text Box 288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93" name="Text Box 288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94" name="Text Box 289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95" name="Text Box 289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96" name="Text Box 289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97" name="Text Box 289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98" name="Text Box 289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899" name="Text Box 289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00" name="Text Box 289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01" name="Text Box 289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02" name="Text Box 289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03" name="Text Box 289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04" name="Text Box 290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05" name="Text Box 290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06" name="Text Box 290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07" name="Text Box 290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08" name="Text Box 290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09" name="Text Box 290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10" name="Text Box 290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11" name="Text Box 290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12" name="Text Box 290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13" name="Text Box 290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14" name="Text Box 291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15" name="Text Box 291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16" name="Text Box 291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17" name="Text Box 291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18" name="Text Box 291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19" name="Text Box 291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20" name="Text Box 291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21" name="Text Box 291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22" name="Text Box 291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23" name="Text Box 291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24" name="Text Box 292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25" name="Text Box 292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26" name="Text Box 292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27" name="Text Box 292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28" name="Text Box 292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29" name="Text Box 292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30" name="Text Box 292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31" name="Text Box 292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32" name="Text Box 292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33" name="Text Box 292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34" name="Text Box 293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35" name="Text Box 293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36" name="Text Box 293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37" name="Text Box 293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38" name="Text Box 293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39" name="Text Box 293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40" name="Text Box 293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41" name="Text Box 293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42" name="Text Box 293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43" name="Text Box 293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44" name="Text Box 294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45" name="Text Box 294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46" name="Text Box 294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47" name="Text Box 294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48" name="Text Box 294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49" name="Text Box 294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50" name="Text Box 294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51" name="Text Box 294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52" name="Text Box 294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53" name="Text Box 294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54" name="Text Box 295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55" name="Text Box 295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56" name="Text Box 295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57" name="Text Box 295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58" name="Text Box 295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59" name="Text Box 295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60" name="Text Box 295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61" name="Text Box 295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62" name="Text Box 295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63" name="Text Box 295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64" name="Text Box 296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65" name="Text Box 296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66" name="Text Box 296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67" name="Text Box 296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68" name="Text Box 296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69" name="Text Box 296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70" name="Text Box 296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71" name="Text Box 296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72" name="Text Box 296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73" name="Text Box 296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74" name="Text Box 297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75" name="Text Box 297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76" name="Text Box 297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77" name="Text Box 297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78" name="Text Box 297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79" name="Text Box 297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80" name="Text Box 297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81" name="Text Box 297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82" name="Text Box 297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83" name="Text Box 297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84" name="Text Box 298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85" name="Text Box 298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86" name="Text Box 298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87" name="Text Box 298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88" name="Text Box 298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89" name="Text Box 298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90" name="Text Box 298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91" name="Text Box 298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92" name="Text Box 298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93" name="Text Box 298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94" name="Text Box 299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95" name="Text Box 299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96" name="Text Box 299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97" name="Text Box 299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98" name="Text Box 299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2999" name="Text Box 299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00" name="Text Box 299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01" name="Text Box 299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02" name="Text Box 299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03" name="Text Box 299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04" name="Text Box 300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05" name="Text Box 300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06" name="Text Box 300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07" name="Text Box 300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08" name="Text Box 300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09" name="Text Box 300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10" name="Text Box 300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11" name="Text Box 300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12" name="Text Box 300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13" name="Text Box 300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14" name="Text Box 301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15" name="Text Box 301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16" name="Text Box 301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17" name="Text Box 301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18" name="Text Box 301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19" name="Text Box 301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20" name="Text Box 301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21" name="Text Box 301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22" name="Text Box 301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23" name="Text Box 301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24" name="Text Box 302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25" name="Text Box 302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26" name="Text Box 302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27" name="Text Box 302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28" name="Text Box 302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29" name="Text Box 302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30" name="Text Box 302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31" name="Text Box 302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32" name="Text Box 302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33" name="Text Box 302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34" name="Text Box 303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35" name="Text Box 303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36" name="Text Box 303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37" name="Text Box 303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38" name="Text Box 303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39" name="Text Box 303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40" name="Text Box 303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41" name="Text Box 303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42" name="Text Box 303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43" name="Text Box 303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44" name="Text Box 304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45" name="Text Box 304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46" name="Text Box 304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47" name="Text Box 304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48" name="Text Box 304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49" name="Text Box 304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50" name="Text Box 304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51" name="Text Box 304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52" name="Text Box 304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53" name="Text Box 304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54" name="Text Box 305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55" name="Text Box 305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56" name="Text Box 305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57" name="Text Box 305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58" name="Text Box 305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59" name="Text Box 305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60" name="Text Box 305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61" name="Text Box 305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62" name="Text Box 305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63" name="Text Box 305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64" name="Text Box 306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65" name="Text Box 306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66" name="Text Box 306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67" name="Text Box 306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68" name="Text Box 306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69" name="Text Box 306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70" name="Text Box 306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71" name="Text Box 306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72" name="Text Box 306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73" name="Text Box 306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74" name="Text Box 307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75" name="Text Box 307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76" name="Text Box 307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77" name="Text Box 307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78" name="Text Box 307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79" name="Text Box 307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80" name="Text Box 307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81" name="Text Box 307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82" name="Text Box 307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83" name="Text Box 307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84" name="Text Box 308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85" name="Text Box 308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86" name="Text Box 308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87" name="Text Box 308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88" name="Text Box 308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89" name="Text Box 308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90" name="Text Box 308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91" name="Text Box 308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92" name="Text Box 308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93" name="Text Box 308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94" name="Text Box 309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95" name="Text Box 309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96" name="Text Box 309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97" name="Text Box 309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98" name="Text Box 309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099" name="Text Box 309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00" name="Text Box 309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01" name="Text Box 309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02" name="Text Box 309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03" name="Text Box 309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04" name="Text Box 310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05" name="Text Box 310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06" name="Text Box 310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07" name="Text Box 310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08" name="Text Box 310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09" name="Text Box 310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10" name="Text Box 310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11" name="Text Box 310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12" name="Text Box 310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13" name="Text Box 310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14" name="Text Box 311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15" name="Text Box 311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16" name="Text Box 311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17" name="Text Box 311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18" name="Text Box 311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19" name="Text Box 311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20" name="Text Box 311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21" name="Text Box 311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22" name="Text Box 311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23" name="Text Box 311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24" name="Text Box 312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25" name="Text Box 312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26" name="Text Box 312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27" name="Text Box 312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28" name="Text Box 312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29" name="Text Box 312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30" name="Text Box 312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31" name="Text Box 312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32" name="Text Box 312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33" name="Text Box 312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34" name="Text Box 313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35" name="Text Box 313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36" name="Text Box 313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37" name="Text Box 313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38" name="Text Box 313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39" name="Text Box 313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40" name="Text Box 313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41" name="Text Box 313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42" name="Text Box 313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43" name="Text Box 313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44" name="Text Box 314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45" name="Text Box 314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46" name="Text Box 314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47" name="Text Box 314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48" name="Text Box 314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49" name="Text Box 314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50" name="Text Box 314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51" name="Text Box 314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52" name="Text Box 314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53" name="Text Box 314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54" name="Text Box 315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55" name="Text Box 315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56" name="Text Box 315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57" name="Text Box 315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58" name="Text Box 315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59" name="Text Box 315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60" name="Text Box 315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61" name="Text Box 315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62" name="Text Box 315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63" name="Text Box 315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64" name="Text Box 316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65" name="Text Box 316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66" name="Text Box 316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67" name="Text Box 316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68" name="Text Box 316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69" name="Text Box 316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70" name="Text Box 316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71" name="Text Box 316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72" name="Text Box 316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73" name="Text Box 316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74" name="Text Box 317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75" name="Text Box 317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76" name="Text Box 317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77" name="Text Box 317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78" name="Text Box 317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79" name="Text Box 317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80" name="Text Box 317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81" name="Text Box 317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82" name="Text Box 317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83" name="Text Box 317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84" name="Text Box 318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85" name="Text Box 318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86" name="Text Box 318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87" name="Text Box 318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88" name="Text Box 318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89" name="Text Box 318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90" name="Text Box 318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91" name="Text Box 318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92" name="Text Box 318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93" name="Text Box 318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94" name="Text Box 319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95" name="Text Box 319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96" name="Text Box 319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97" name="Text Box 319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98" name="Text Box 319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199" name="Text Box 319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00" name="Text Box 319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01" name="Text Box 319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02" name="Text Box 319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03" name="Text Box 319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04" name="Text Box 320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05" name="Text Box 320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06" name="Text Box 320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07" name="Text Box 320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08" name="Text Box 320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09" name="Text Box 320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10" name="Text Box 320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11" name="Text Box 320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12" name="Text Box 320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13" name="Text Box 320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14" name="Text Box 321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15" name="Text Box 321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16" name="Text Box 321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17" name="Text Box 321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18" name="Text Box 321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19" name="Text Box 321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20" name="Text Box 321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21" name="Text Box 321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22" name="Text Box 321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23" name="Text Box 321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24" name="Text Box 322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25" name="Text Box 322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26" name="Text Box 322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27" name="Text Box 322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28" name="Text Box 322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29" name="Text Box 322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30" name="Text Box 322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31" name="Text Box 322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32" name="Text Box 322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33" name="Text Box 322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34" name="Text Box 323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35" name="Text Box 323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36" name="Text Box 323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37" name="Text Box 323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38" name="Text Box 323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39" name="Text Box 323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40" name="Text Box 323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41" name="Text Box 323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42" name="Text Box 323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43" name="Text Box 323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44" name="Text Box 324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45" name="Text Box 324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46" name="Text Box 324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47" name="Text Box 324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48" name="Text Box 324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49" name="Text Box 324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50" name="Text Box 324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51" name="Text Box 324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52" name="Text Box 324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53" name="Text Box 324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54" name="Text Box 325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55" name="Text Box 325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56" name="Text Box 325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57" name="Text Box 325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58" name="Text Box 325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59" name="Text Box 325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60" name="Text Box 325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61" name="Text Box 325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62" name="Text Box 325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63" name="Text Box 325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64" name="Text Box 326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65" name="Text Box 326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66" name="Text Box 326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67" name="Text Box 326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68" name="Text Box 326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69" name="Text Box 326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70" name="Text Box 326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71" name="Text Box 326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72" name="Text Box 326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73" name="Text Box 326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74" name="Text Box 327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75" name="Text Box 327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76" name="Text Box 327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77" name="Text Box 327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78" name="Text Box 327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79" name="Text Box 327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80" name="Text Box 327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81" name="Text Box 327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82" name="Text Box 327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83" name="Text Box 327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84" name="Text Box 328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85" name="Text Box 328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86" name="Text Box 328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87" name="Text Box 328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88" name="Text Box 328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89" name="Text Box 328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90" name="Text Box 328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91" name="Text Box 328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92" name="Text Box 328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93" name="Text Box 328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94" name="Text Box 329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95" name="Text Box 329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96" name="Text Box 329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97" name="Text Box 329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98" name="Text Box 329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299" name="Text Box 329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00" name="Text Box 329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01" name="Text Box 329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02" name="Text Box 329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03" name="Text Box 329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04" name="Text Box 330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05" name="Text Box 330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06" name="Text Box 330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07" name="Text Box 330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08" name="Text Box 330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09" name="Text Box 330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10" name="Text Box 330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11" name="Text Box 330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12" name="Text Box 330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13" name="Text Box 330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14" name="Text Box 331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15" name="Text Box 331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16" name="Text Box 331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17" name="Text Box 331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18" name="Text Box 331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19" name="Text Box 331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20" name="Text Box 331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21" name="Text Box 331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22" name="Text Box 331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23" name="Text Box 331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24" name="Text Box 332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25" name="Text Box 332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26" name="Text Box 332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27" name="Text Box 332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28" name="Text Box 332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29" name="Text Box 332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30" name="Text Box 332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31" name="Text Box 332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32" name="Text Box 332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33" name="Text Box 332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34" name="Text Box 333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35" name="Text Box 333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36" name="Text Box 333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37" name="Text Box 333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38" name="Text Box 333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39" name="Text Box 333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40" name="Text Box 333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41" name="Text Box 333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42" name="Text Box 333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43" name="Text Box 333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44" name="Text Box 334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45" name="Text Box 334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46" name="Text Box 334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47" name="Text Box 334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48" name="Text Box 334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49" name="Text Box 334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50" name="Text Box 334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51" name="Text Box 334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52" name="Text Box 334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53" name="Text Box 334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54" name="Text Box 335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55" name="Text Box 335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56" name="Text Box 335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57" name="Text Box 335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58" name="Text Box 335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59" name="Text Box 335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60" name="Text Box 335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61" name="Text Box 335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62" name="Text Box 335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63" name="Text Box 335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64" name="Text Box 336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65" name="Text Box 336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66" name="Text Box 336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67" name="Text Box 336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68" name="Text Box 336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69" name="Text Box 336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70" name="Text Box 336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71" name="Text Box 336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72" name="Text Box 336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73" name="Text Box 336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74" name="Text Box 337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75" name="Text Box 337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76" name="Text Box 337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77" name="Text Box 337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78" name="Text Box 337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79" name="Text Box 337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80" name="Text Box 337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81" name="Text Box 337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82" name="Text Box 337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83" name="Text Box 337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84" name="Text Box 338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85" name="Text Box 338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86" name="Text Box 338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87" name="Text Box 338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88" name="Text Box 338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89" name="Text Box 338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90" name="Text Box 338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91" name="Text Box 338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92" name="Text Box 338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93" name="Text Box 338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94" name="Text Box 339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95" name="Text Box 339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96" name="Text Box 339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97" name="Text Box 339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98" name="Text Box 339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399" name="Text Box 339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00" name="Text Box 339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01" name="Text Box 339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02" name="Text Box 339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03" name="Text Box 339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04" name="Text Box 340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05" name="Text Box 340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06" name="Text Box 340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07" name="Text Box 340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08" name="Text Box 340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09" name="Text Box 340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10" name="Text Box 340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11" name="Text Box 340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12" name="Text Box 340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13" name="Text Box 340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14" name="Text Box 341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15" name="Text Box 341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16" name="Text Box 341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17" name="Text Box 341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18" name="Text Box 341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19" name="Text Box 341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20" name="Text Box 341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21" name="Text Box 341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22" name="Text Box 341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23" name="Text Box 341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24" name="Text Box 342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25" name="Text Box 342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26" name="Text Box 342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27" name="Text Box 342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28" name="Text Box 342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29" name="Text Box 342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30" name="Text Box 342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31" name="Text Box 342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32" name="Text Box 342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33" name="Text Box 342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34" name="Text Box 343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35" name="Text Box 343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36" name="Text Box 343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37" name="Text Box 343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38" name="Text Box 343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39" name="Text Box 343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40" name="Text Box 343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41" name="Text Box 343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42" name="Text Box 343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43" name="Text Box 343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44" name="Text Box 344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45" name="Text Box 344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46" name="Text Box 344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47" name="Text Box 344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48" name="Text Box 344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49" name="Text Box 344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50" name="Text Box 344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51" name="Text Box 344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52" name="Text Box 344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53" name="Text Box 344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54" name="Text Box 345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55" name="Text Box 345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56" name="Text Box 345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57" name="Text Box 345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58" name="Text Box 345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59" name="Text Box 345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60" name="Text Box 345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61" name="Text Box 345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62" name="Text Box 345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63" name="Text Box 345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64" name="Text Box 346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65" name="Text Box 346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66" name="Text Box 346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67" name="Text Box 346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68" name="Text Box 346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69" name="Text Box 346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70" name="Text Box 346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71" name="Text Box 346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72" name="Text Box 346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73" name="Text Box 346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74" name="Text Box 347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75" name="Text Box 347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76" name="Text Box 347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77" name="Text Box 347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78" name="Text Box 347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79" name="Text Box 347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80" name="Text Box 347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81" name="Text Box 347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82" name="Text Box 347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83" name="Text Box 347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84" name="Text Box 348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85" name="Text Box 348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86" name="Text Box 348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87" name="Text Box 348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88" name="Text Box 348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89" name="Text Box 348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90" name="Text Box 348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91" name="Text Box 348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92" name="Text Box 348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93" name="Text Box 348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94" name="Text Box 349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95" name="Text Box 349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96" name="Text Box 349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97" name="Text Box 349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98" name="Text Box 349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499" name="Text Box 349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00" name="Text Box 349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01" name="Text Box 349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02" name="Text Box 349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03" name="Text Box 349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04" name="Text Box 350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05" name="Text Box 350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06" name="Text Box 350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07" name="Text Box 350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08" name="Text Box 350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09" name="Text Box 350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10" name="Text Box 350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11" name="Text Box 350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12" name="Text Box 350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13" name="Text Box 350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14" name="Text Box 351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15" name="Text Box 351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16" name="Text Box 351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17" name="Text Box 351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18" name="Text Box 351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19" name="Text Box 351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20" name="Text Box 351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21" name="Text Box 351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22" name="Text Box 351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23" name="Text Box 351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24" name="Text Box 352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25" name="Text Box 352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26" name="Text Box 352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27" name="Text Box 352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28" name="Text Box 352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29" name="Text Box 352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30" name="Text Box 352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31" name="Text Box 352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32" name="Text Box 352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33" name="Text Box 352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34" name="Text Box 353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35" name="Text Box 353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36" name="Text Box 353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37" name="Text Box 353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38" name="Text Box 353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39" name="Text Box 353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40" name="Text Box 353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41" name="Text Box 353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42" name="Text Box 353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43" name="Text Box 353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44" name="Text Box 354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45" name="Text Box 354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46" name="Text Box 354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47" name="Text Box 354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48" name="Text Box 354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49" name="Text Box 354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50" name="Text Box 354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51" name="Text Box 354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52" name="Text Box 354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53" name="Text Box 354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54" name="Text Box 355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55" name="Text Box 355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56" name="Text Box 355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57" name="Text Box 355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58" name="Text Box 355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59" name="Text Box 355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60" name="Text Box 355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61" name="Text Box 355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62" name="Text Box 355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63" name="Text Box 355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64" name="Text Box 356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65" name="Text Box 356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66" name="Text Box 356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67" name="Text Box 356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68" name="Text Box 356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69" name="Text Box 356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70" name="Text Box 356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71" name="Text Box 356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72" name="Text Box 356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73" name="Text Box 356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74" name="Text Box 357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75" name="Text Box 357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76" name="Text Box 357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77" name="Text Box 357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78" name="Text Box 357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79" name="Text Box 357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80" name="Text Box 357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81" name="Text Box 357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82" name="Text Box 357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83" name="Text Box 357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84" name="Text Box 358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85" name="Text Box 358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86" name="Text Box 358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87" name="Text Box 358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88" name="Text Box 358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89" name="Text Box 358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90" name="Text Box 358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91" name="Text Box 358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92" name="Text Box 358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93" name="Text Box 358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94" name="Text Box 359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95" name="Text Box 359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96" name="Text Box 359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97" name="Text Box 359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98" name="Text Box 359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599" name="Text Box 359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00" name="Text Box 359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01" name="Text Box 359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02" name="Text Box 359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03" name="Text Box 359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04" name="Text Box 360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05" name="Text Box 360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06" name="Text Box 360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07" name="Text Box 360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08" name="Text Box 360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09" name="Text Box 360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10" name="Text Box 360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11" name="Text Box 360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12" name="Text Box 360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13" name="Text Box 360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14" name="Text Box 361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15" name="Text Box 361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16" name="Text Box 361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17" name="Text Box 361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18" name="Text Box 361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19" name="Text Box 361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20" name="Text Box 361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21" name="Text Box 361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22" name="Text Box 361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23" name="Text Box 361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24" name="Text Box 362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25" name="Text Box 362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26" name="Text Box 362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27" name="Text Box 362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28" name="Text Box 362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29" name="Text Box 362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30" name="Text Box 362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31" name="Text Box 362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32" name="Text Box 362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33" name="Text Box 362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34" name="Text Box 363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35" name="Text Box 363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36" name="Text Box 363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37" name="Text Box 363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38" name="Text Box 363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39" name="Text Box 363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40" name="Text Box 363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41" name="Text Box 363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42" name="Text Box 363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43" name="Text Box 363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44" name="Text Box 364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45" name="Text Box 364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46" name="Text Box 364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47" name="Text Box 364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48" name="Text Box 364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49" name="Text Box 364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50" name="Text Box 364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51" name="Text Box 364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52" name="Text Box 364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53" name="Text Box 364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54" name="Text Box 365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55" name="Text Box 365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56" name="Text Box 365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57" name="Text Box 365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58" name="Text Box 365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59" name="Text Box 365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60" name="Text Box 365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61" name="Text Box 365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62" name="Text Box 365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63" name="Text Box 365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64" name="Text Box 366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65" name="Text Box 366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66" name="Text Box 366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67" name="Text Box 366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68" name="Text Box 366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69" name="Text Box 366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70" name="Text Box 366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71" name="Text Box 366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72" name="Text Box 366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73" name="Text Box 366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74" name="Text Box 367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75" name="Text Box 367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76" name="Text Box 367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77" name="Text Box 367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78" name="Text Box 367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79" name="Text Box 367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80" name="Text Box 367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81" name="Text Box 367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82" name="Text Box 367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83" name="Text Box 367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84" name="Text Box 368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85" name="Text Box 368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86" name="Text Box 368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87" name="Text Box 368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88" name="Text Box 368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89" name="Text Box 368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90" name="Text Box 368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91" name="Text Box 368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92" name="Text Box 368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93" name="Text Box 368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94" name="Text Box 369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95" name="Text Box 369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96" name="Text Box 369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97" name="Text Box 369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98" name="Text Box 369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699" name="Text Box 369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00" name="Text Box 369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01" name="Text Box 369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02" name="Text Box 369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03" name="Text Box 369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04" name="Text Box 370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05" name="Text Box 370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06" name="Text Box 370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07" name="Text Box 370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08" name="Text Box 370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09" name="Text Box 370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10" name="Text Box 370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11" name="Text Box 370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12" name="Text Box 370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13" name="Text Box 370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14" name="Text Box 371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15" name="Text Box 371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16" name="Text Box 371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17" name="Text Box 371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18" name="Text Box 371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19" name="Text Box 371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20" name="Text Box 371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21" name="Text Box 371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22" name="Text Box 371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23" name="Text Box 371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24" name="Text Box 372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25" name="Text Box 372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26" name="Text Box 372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27" name="Text Box 372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28" name="Text Box 372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29" name="Text Box 372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30" name="Text Box 372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31" name="Text Box 372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32" name="Text Box 372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33" name="Text Box 372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34" name="Text Box 373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35" name="Text Box 373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36" name="Text Box 373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37" name="Text Box 373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38" name="Text Box 373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39" name="Text Box 373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40" name="Text Box 373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41" name="Text Box 373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42" name="Text Box 373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43" name="Text Box 373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44" name="Text Box 374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45" name="Text Box 374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46" name="Text Box 374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47" name="Text Box 374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48" name="Text Box 374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49" name="Text Box 374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50" name="Text Box 374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51" name="Text Box 374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52" name="Text Box 374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53" name="Text Box 374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54" name="Text Box 375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55" name="Text Box 375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56" name="Text Box 375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57" name="Text Box 375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58" name="Text Box 375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59" name="Text Box 375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60" name="Text Box 375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61" name="Text Box 375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62" name="Text Box 375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63" name="Text Box 375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64" name="Text Box 376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65" name="Text Box 376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66" name="Text Box 376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67" name="Text Box 376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68" name="Text Box 376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69" name="Text Box 376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70" name="Text Box 376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71" name="Text Box 376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72" name="Text Box 376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73" name="Text Box 376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74" name="Text Box 377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75" name="Text Box 377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76" name="Text Box 377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77" name="Text Box 377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78" name="Text Box 377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79" name="Text Box 377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80" name="Text Box 377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81" name="Text Box 377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82" name="Text Box 377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83" name="Text Box 377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84" name="Text Box 378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85" name="Text Box 378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86" name="Text Box 378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87" name="Text Box 378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88" name="Text Box 378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89" name="Text Box 378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90" name="Text Box 378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91" name="Text Box 378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92" name="Text Box 378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93" name="Text Box 378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94" name="Text Box 379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95" name="Text Box 379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96" name="Text Box 379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97" name="Text Box 379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98" name="Text Box 379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799" name="Text Box 379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00" name="Text Box 379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01" name="Text Box 379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02" name="Text Box 379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03" name="Text Box 379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04" name="Text Box 380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05" name="Text Box 380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06" name="Text Box 380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07" name="Text Box 380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08" name="Text Box 380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09" name="Text Box 380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10" name="Text Box 380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11" name="Text Box 380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12" name="Text Box 380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13" name="Text Box 380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14" name="Text Box 381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15" name="Text Box 381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16" name="Text Box 381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17" name="Text Box 381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18" name="Text Box 381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19" name="Text Box 381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20" name="Text Box 381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21" name="Text Box 381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22" name="Text Box 381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23" name="Text Box 381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24" name="Text Box 382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25" name="Text Box 382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26" name="Text Box 382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27" name="Text Box 382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28" name="Text Box 382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29" name="Text Box 382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30" name="Text Box 382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31" name="Text Box 382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32" name="Text Box 382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33" name="Text Box 382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34" name="Text Box 383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35" name="Text Box 383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36" name="Text Box 383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37" name="Text Box 383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38" name="Text Box 383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39" name="Text Box 383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40" name="Text Box 383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41" name="Text Box 383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42" name="Text Box 383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43" name="Text Box 383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44" name="Text Box 384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45" name="Text Box 384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46" name="Text Box 384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47" name="Text Box 384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48" name="Text Box 384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49" name="Text Box 384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50" name="Text Box 384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51" name="Text Box 384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52" name="Text Box 384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53" name="Text Box 384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54" name="Text Box 385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55" name="Text Box 385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56" name="Text Box 385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57" name="Text Box 385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58" name="Text Box 385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59" name="Text Box 385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60" name="Text Box 385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61" name="Text Box 385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62" name="Text Box 385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63" name="Text Box 385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64" name="Text Box 386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65" name="Text Box 386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66" name="Text Box 386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67" name="Text Box 386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68" name="Text Box 386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69" name="Text Box 386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70" name="Text Box 386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71" name="Text Box 386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72" name="Text Box 386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73" name="Text Box 386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74" name="Text Box 387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75" name="Text Box 387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76" name="Text Box 387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77" name="Text Box 387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78" name="Text Box 387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79" name="Text Box 387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80" name="Text Box 387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81" name="Text Box 387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82" name="Text Box 387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83" name="Text Box 387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84" name="Text Box 388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85" name="Text Box 388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86" name="Text Box 388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87" name="Text Box 388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88" name="Text Box 388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89" name="Text Box 388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90" name="Text Box 388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91" name="Text Box 388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92" name="Text Box 388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93" name="Text Box 388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94" name="Text Box 389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95" name="Text Box 389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96" name="Text Box 389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97" name="Text Box 389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98" name="Text Box 389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899" name="Text Box 389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00" name="Text Box 389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01" name="Text Box 389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02" name="Text Box 389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03" name="Text Box 389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04" name="Text Box 390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05" name="Text Box 390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06" name="Text Box 390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07" name="Text Box 390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08" name="Text Box 390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09" name="Text Box 390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10" name="Text Box 390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11" name="Text Box 390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12" name="Text Box 390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13" name="Text Box 390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14" name="Text Box 391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15" name="Text Box 391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16" name="Text Box 391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17" name="Text Box 391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18" name="Text Box 391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19" name="Text Box 391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20" name="Text Box 391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21" name="Text Box 391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22" name="Text Box 391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23" name="Text Box 391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24" name="Text Box 392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25" name="Text Box 392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26" name="Text Box 392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27" name="Text Box 392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28" name="Text Box 392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29" name="Text Box 392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30" name="Text Box 392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31" name="Text Box 392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32" name="Text Box 392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33" name="Text Box 392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34" name="Text Box 393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35" name="Text Box 393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36" name="Text Box 393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37" name="Text Box 393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38" name="Text Box 393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39" name="Text Box 393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40" name="Text Box 393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41" name="Text Box 393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42" name="Text Box 393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43" name="Text Box 393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44" name="Text Box 394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45" name="Text Box 394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46" name="Text Box 394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47" name="Text Box 394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48" name="Text Box 394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49" name="Text Box 394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50" name="Text Box 394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51" name="Text Box 394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52" name="Text Box 394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53" name="Text Box 394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54" name="Text Box 395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55" name="Text Box 395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56" name="Text Box 395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57" name="Text Box 395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58" name="Text Box 395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59" name="Text Box 395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60" name="Text Box 395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61" name="Text Box 395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62" name="Text Box 395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63" name="Text Box 395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64" name="Text Box 396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65" name="Text Box 396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66" name="Text Box 396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67" name="Text Box 396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68" name="Text Box 396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69" name="Text Box 396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70" name="Text Box 396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71" name="Text Box 396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72" name="Text Box 396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73" name="Text Box 396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74" name="Text Box 397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75" name="Text Box 397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76" name="Text Box 397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77" name="Text Box 397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78" name="Text Box 397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79" name="Text Box 397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80" name="Text Box 397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81" name="Text Box 397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82" name="Text Box 397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83" name="Text Box 397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84" name="Text Box 398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85" name="Text Box 398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86" name="Text Box 398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87" name="Text Box 398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88" name="Text Box 398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89" name="Text Box 398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90" name="Text Box 398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91" name="Text Box 398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92" name="Text Box 398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93" name="Text Box 398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94" name="Text Box 399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95" name="Text Box 399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96" name="Text Box 399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97" name="Text Box 399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98" name="Text Box 399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3999" name="Text Box 399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00" name="Text Box 399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01" name="Text Box 399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02" name="Text Box 399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03" name="Text Box 399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04" name="Text Box 400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05" name="Text Box 400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06" name="Text Box 400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07" name="Text Box 400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08" name="Text Box 400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09" name="Text Box 400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10" name="Text Box 400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11" name="Text Box 400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12" name="Text Box 400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13" name="Text Box 400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14" name="Text Box 401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15" name="Text Box 401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16" name="Text Box 401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17" name="Text Box 401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18" name="Text Box 401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19" name="Text Box 401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20" name="Text Box 401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21" name="Text Box 401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22" name="Text Box 401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23" name="Text Box 401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24" name="Text Box 402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25" name="Text Box 402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26" name="Text Box 402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27" name="Text Box 402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28" name="Text Box 402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29" name="Text Box 402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30" name="Text Box 402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31" name="Text Box 402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32" name="Text Box 402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33" name="Text Box 402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34" name="Text Box 403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35" name="Text Box 403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36" name="Text Box 403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37" name="Text Box 403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38" name="Text Box 403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39" name="Text Box 403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40" name="Text Box 403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41" name="Text Box 403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42" name="Text Box 403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43" name="Text Box 403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44" name="Text Box 404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45" name="Text Box 404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46" name="Text Box 404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47" name="Text Box 404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48" name="Text Box 404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49" name="Text Box 404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50" name="Text Box 404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51" name="Text Box 404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52" name="Text Box 404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53" name="Text Box 404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54" name="Text Box 405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55" name="Text Box 405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56" name="Text Box 405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57" name="Text Box 405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58" name="Text Box 405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59" name="Text Box 405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60" name="Text Box 405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61" name="Text Box 405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62" name="Text Box 405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63" name="Text Box 405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64" name="Text Box 406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65" name="Text Box 406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66" name="Text Box 406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67" name="Text Box 406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68" name="Text Box 406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69" name="Text Box 406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70" name="Text Box 406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71" name="Text Box 406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72" name="Text Box 406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73" name="Text Box 406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74" name="Text Box 407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75" name="Text Box 407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76" name="Text Box 407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77" name="Text Box 407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78" name="Text Box 407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79" name="Text Box 407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80" name="Text Box 407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81" name="Text Box 407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82" name="Text Box 407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83" name="Text Box 407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84" name="Text Box 408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85" name="Text Box 408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86" name="Text Box 408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87" name="Text Box 408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88" name="Text Box 408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89" name="Text Box 408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90" name="Text Box 408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91" name="Text Box 408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92" name="Text Box 408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93" name="Text Box 408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94" name="Text Box 409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95" name="Text Box 409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96" name="Text Box 409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97" name="Text Box 409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98" name="Text Box 409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099" name="Text Box 409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00" name="Text Box 409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01" name="Text Box 409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02" name="Text Box 409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03" name="Text Box 409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04" name="Text Box 410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05" name="Text Box 410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06" name="Text Box 410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07" name="Text Box 410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08" name="Text Box 410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09" name="Text Box 410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10" name="Text Box 410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11" name="Text Box 410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12" name="Text Box 410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13" name="Text Box 410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14" name="Text Box 411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15" name="Text Box 411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16" name="Text Box 411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17" name="Text Box 411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18" name="Text Box 411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19" name="Text Box 411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20" name="Text Box 411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21" name="Text Box 411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22" name="Text Box 411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23" name="Text Box 411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24" name="Text Box 412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25" name="Text Box 412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26" name="Text Box 412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27" name="Text Box 412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28" name="Text Box 412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29" name="Text Box 412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30" name="Text Box 412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31" name="Text Box 412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32" name="Text Box 412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33" name="Text Box 412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34" name="Text Box 413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35" name="Text Box 413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36" name="Text Box 413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37" name="Text Box 413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38" name="Text Box 413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39" name="Text Box 413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40" name="Text Box 413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41" name="Text Box 413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42" name="Text Box 413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43" name="Text Box 413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44" name="Text Box 414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45" name="Text Box 414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46" name="Text Box 414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47" name="Text Box 414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48" name="Text Box 414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49" name="Text Box 414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50" name="Text Box 414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51" name="Text Box 414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52" name="Text Box 414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53" name="Text Box 414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54" name="Text Box 415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55" name="Text Box 415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56" name="Text Box 415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57" name="Text Box 415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58" name="Text Box 415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59" name="Text Box 415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60" name="Text Box 415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61" name="Text Box 415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62" name="Text Box 415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63" name="Text Box 415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64" name="Text Box 416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65" name="Text Box 416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66" name="Text Box 416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67" name="Text Box 416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68" name="Text Box 416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69" name="Text Box 416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70" name="Text Box 416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71" name="Text Box 416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72" name="Text Box 416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73" name="Text Box 416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74" name="Text Box 417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75" name="Text Box 417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76" name="Text Box 417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77" name="Text Box 417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78" name="Text Box 417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79" name="Text Box 417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80" name="Text Box 417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81" name="Text Box 417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82" name="Text Box 417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83" name="Text Box 417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84" name="Text Box 418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85" name="Text Box 418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86" name="Text Box 418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87" name="Text Box 418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88" name="Text Box 418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89" name="Text Box 418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90" name="Text Box 418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91" name="Text Box 418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92" name="Text Box 418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93" name="Text Box 418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94" name="Text Box 419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95" name="Text Box 419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96" name="Text Box 419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97" name="Text Box 419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98" name="Text Box 419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199" name="Text Box 419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00" name="Text Box 419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01" name="Text Box 419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02" name="Text Box 419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03" name="Text Box 419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04" name="Text Box 420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05" name="Text Box 420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06" name="Text Box 420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07" name="Text Box 420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08" name="Text Box 420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09" name="Text Box 420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10" name="Text Box 420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11" name="Text Box 420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12" name="Text Box 420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13" name="Text Box 420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14" name="Text Box 421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15" name="Text Box 421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16" name="Text Box 421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17" name="Text Box 421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18" name="Text Box 421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19" name="Text Box 421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20" name="Text Box 421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21" name="Text Box 421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22" name="Text Box 421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23" name="Text Box 421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24" name="Text Box 422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25" name="Text Box 422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26" name="Text Box 422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27" name="Text Box 422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28" name="Text Box 422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29" name="Text Box 422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30" name="Text Box 422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31" name="Text Box 422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32" name="Text Box 422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33" name="Text Box 422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34" name="Text Box 423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35" name="Text Box 423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36" name="Text Box 423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37" name="Text Box 423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38" name="Text Box 423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39" name="Text Box 423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40" name="Text Box 423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41" name="Text Box 423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42" name="Text Box 423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43" name="Text Box 423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44" name="Text Box 424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45" name="Text Box 424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46" name="Text Box 424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47" name="Text Box 424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48" name="Text Box 424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49" name="Text Box 424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50" name="Text Box 424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51" name="Text Box 424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52" name="Text Box 424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53" name="Text Box 424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54" name="Text Box 425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55" name="Text Box 425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56" name="Text Box 425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57" name="Text Box 425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58" name="Text Box 425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59" name="Text Box 425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60" name="Text Box 425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61" name="Text Box 425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62" name="Text Box 425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63" name="Text Box 425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64" name="Text Box 426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65" name="Text Box 426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66" name="Text Box 426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67" name="Text Box 426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68" name="Text Box 426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69" name="Text Box 426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70" name="Text Box 426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71" name="Text Box 426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72" name="Text Box 426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73" name="Text Box 426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74" name="Text Box 427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75" name="Text Box 427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76" name="Text Box 427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77" name="Text Box 427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78" name="Text Box 427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79" name="Text Box 427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80" name="Text Box 427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81" name="Text Box 427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82" name="Text Box 427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83" name="Text Box 427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84" name="Text Box 428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85" name="Text Box 428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86" name="Text Box 428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87" name="Text Box 428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88" name="Text Box 428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89" name="Text Box 428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90" name="Text Box 428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91" name="Text Box 428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92" name="Text Box 428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93" name="Text Box 428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94" name="Text Box 429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95" name="Text Box 429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96" name="Text Box 429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97" name="Text Box 429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98" name="Text Box 429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299" name="Text Box 429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00" name="Text Box 429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01" name="Text Box 429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02" name="Text Box 429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03" name="Text Box 429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04" name="Text Box 430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05" name="Text Box 430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06" name="Text Box 430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07" name="Text Box 430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08" name="Text Box 430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09" name="Text Box 430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10" name="Text Box 430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11" name="Text Box 430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12" name="Text Box 430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13" name="Text Box 430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14" name="Text Box 431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15" name="Text Box 431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16" name="Text Box 431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17" name="Text Box 431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18" name="Text Box 431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19" name="Text Box 431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20" name="Text Box 431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21" name="Text Box 431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22" name="Text Box 431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23" name="Text Box 431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24" name="Text Box 432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25" name="Text Box 432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26" name="Text Box 432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27" name="Text Box 432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28" name="Text Box 432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29" name="Text Box 432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30" name="Text Box 432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31" name="Text Box 432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32" name="Text Box 432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33" name="Text Box 432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34" name="Text Box 433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35" name="Text Box 433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36" name="Text Box 433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37" name="Text Box 433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38" name="Text Box 433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39" name="Text Box 433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40" name="Text Box 433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41" name="Text Box 433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42" name="Text Box 433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43" name="Text Box 433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44" name="Text Box 434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45" name="Text Box 434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46" name="Text Box 434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47" name="Text Box 434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48" name="Text Box 434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49" name="Text Box 434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50" name="Text Box 434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51" name="Text Box 434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52" name="Text Box 434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53" name="Text Box 434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54" name="Text Box 435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55" name="Text Box 435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56" name="Text Box 435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57" name="Text Box 435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58" name="Text Box 435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59" name="Text Box 435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60" name="Text Box 435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61" name="Text Box 435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62" name="Text Box 435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63" name="Text Box 435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64" name="Text Box 436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65" name="Text Box 436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66" name="Text Box 436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67" name="Text Box 436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68" name="Text Box 436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69" name="Text Box 436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70" name="Text Box 436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71" name="Text Box 436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72" name="Text Box 436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73" name="Text Box 436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74" name="Text Box 437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75" name="Text Box 437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76" name="Text Box 437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77" name="Text Box 437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78" name="Text Box 437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79" name="Text Box 437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80" name="Text Box 437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81" name="Text Box 437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82" name="Text Box 437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83" name="Text Box 437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84" name="Text Box 438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85" name="Text Box 438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86" name="Text Box 438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87" name="Text Box 438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88" name="Text Box 438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89" name="Text Box 438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90" name="Text Box 438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91" name="Text Box 438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92" name="Text Box 438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93" name="Text Box 438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94" name="Text Box 439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95" name="Text Box 439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96" name="Text Box 439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97" name="Text Box 439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98" name="Text Box 439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399" name="Text Box 439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00" name="Text Box 439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01" name="Text Box 439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02" name="Text Box 439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03" name="Text Box 439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04" name="Text Box 440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05" name="Text Box 440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06" name="Text Box 440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07" name="Text Box 440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08" name="Text Box 440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09" name="Text Box 440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10" name="Text Box 440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11" name="Text Box 440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12" name="Text Box 440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13" name="Text Box 440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14" name="Text Box 441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15" name="Text Box 441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16" name="Text Box 441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17" name="Text Box 441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18" name="Text Box 441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19" name="Text Box 441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20" name="Text Box 441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21" name="Text Box 441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22" name="Text Box 441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23" name="Text Box 441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24" name="Text Box 442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25" name="Text Box 442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26" name="Text Box 442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27" name="Text Box 442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28" name="Text Box 442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29" name="Text Box 442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30" name="Text Box 442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31" name="Text Box 442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32" name="Text Box 442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33" name="Text Box 442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34" name="Text Box 443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35" name="Text Box 443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36" name="Text Box 443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37" name="Text Box 443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38" name="Text Box 443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39" name="Text Box 443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40" name="Text Box 443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41" name="Text Box 443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42" name="Text Box 443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43" name="Text Box 443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44" name="Text Box 444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45" name="Text Box 444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46" name="Text Box 444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47" name="Text Box 444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48" name="Text Box 444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49" name="Text Box 444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50" name="Text Box 444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51" name="Text Box 444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52" name="Text Box 444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53" name="Text Box 444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54" name="Text Box 445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55" name="Text Box 445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56" name="Text Box 445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57" name="Text Box 445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58" name="Text Box 445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59" name="Text Box 445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60" name="Text Box 445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61" name="Text Box 445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62" name="Text Box 445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63" name="Text Box 445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64" name="Text Box 446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65" name="Text Box 446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66" name="Text Box 446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67" name="Text Box 446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68" name="Text Box 446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69" name="Text Box 446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70" name="Text Box 446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71" name="Text Box 446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72" name="Text Box 446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73" name="Text Box 446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74" name="Text Box 447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75" name="Text Box 447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76" name="Text Box 447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77" name="Text Box 447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78" name="Text Box 447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79" name="Text Box 447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80" name="Text Box 447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81" name="Text Box 447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82" name="Text Box 447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83" name="Text Box 447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84" name="Text Box 448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85" name="Text Box 448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86" name="Text Box 448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87" name="Text Box 448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88" name="Text Box 448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89" name="Text Box 448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90" name="Text Box 448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91" name="Text Box 448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92" name="Text Box 448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93" name="Text Box 448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94" name="Text Box 449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95" name="Text Box 449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96" name="Text Box 449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97" name="Text Box 449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98" name="Text Box 449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499" name="Text Box 449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00" name="Text Box 449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01" name="Text Box 449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02" name="Text Box 449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03" name="Text Box 449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04" name="Text Box 450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05" name="Text Box 450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06" name="Text Box 450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07" name="Text Box 450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08" name="Text Box 450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09" name="Text Box 450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10" name="Text Box 450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11" name="Text Box 450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12" name="Text Box 450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13" name="Text Box 450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14" name="Text Box 451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15" name="Text Box 451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16" name="Text Box 451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17" name="Text Box 451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18" name="Text Box 451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19" name="Text Box 451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20" name="Text Box 451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21" name="Text Box 451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22" name="Text Box 451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23" name="Text Box 451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24" name="Text Box 452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25" name="Text Box 452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26" name="Text Box 452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27" name="Text Box 452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28" name="Text Box 452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29" name="Text Box 452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30" name="Text Box 452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31" name="Text Box 452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32" name="Text Box 452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33" name="Text Box 452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34" name="Text Box 453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35" name="Text Box 453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36" name="Text Box 453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37" name="Text Box 453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38" name="Text Box 453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39" name="Text Box 453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40" name="Text Box 453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41" name="Text Box 453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42" name="Text Box 453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43" name="Text Box 453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44" name="Text Box 454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45" name="Text Box 454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46" name="Text Box 454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47" name="Text Box 454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48" name="Text Box 454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49" name="Text Box 454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50" name="Text Box 454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51" name="Text Box 454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52" name="Text Box 454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53" name="Text Box 454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54" name="Text Box 455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55" name="Text Box 455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56" name="Text Box 455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57" name="Text Box 455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58" name="Text Box 455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59" name="Text Box 455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60" name="Text Box 455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61" name="Text Box 455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62" name="Text Box 455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63" name="Text Box 455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64" name="Text Box 456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65" name="Text Box 456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66" name="Text Box 456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67" name="Text Box 456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68" name="Text Box 456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69" name="Text Box 456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70" name="Text Box 456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71" name="Text Box 456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72" name="Text Box 456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73" name="Text Box 456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74" name="Text Box 457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75" name="Text Box 457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76" name="Text Box 457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77" name="Text Box 457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78" name="Text Box 457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79" name="Text Box 457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80" name="Text Box 457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81" name="Text Box 457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82" name="Text Box 457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83" name="Text Box 457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84" name="Text Box 458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85" name="Text Box 458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86" name="Text Box 458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87" name="Text Box 458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88" name="Text Box 458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89" name="Text Box 458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90" name="Text Box 458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91" name="Text Box 458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92" name="Text Box 458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93" name="Text Box 458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94" name="Text Box 459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95" name="Text Box 459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96" name="Text Box 459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97" name="Text Box 459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98" name="Text Box 459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599" name="Text Box 459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00" name="Text Box 459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01" name="Text Box 459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02" name="Text Box 459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03" name="Text Box 459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04" name="Text Box 460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05" name="Text Box 460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06" name="Text Box 460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07" name="Text Box 460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08" name="Text Box 460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09" name="Text Box 460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10" name="Text Box 460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11" name="Text Box 460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12" name="Text Box 460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13" name="Text Box 460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14" name="Text Box 461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15" name="Text Box 461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16" name="Text Box 461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17" name="Text Box 461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18" name="Text Box 461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19" name="Text Box 461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20" name="Text Box 461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21" name="Text Box 461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22" name="Text Box 461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23" name="Text Box 461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24" name="Text Box 462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25" name="Text Box 462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26" name="Text Box 462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27" name="Text Box 462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28" name="Text Box 462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29" name="Text Box 462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30" name="Text Box 462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31" name="Text Box 462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32" name="Text Box 462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33" name="Text Box 462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34" name="Text Box 463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35" name="Text Box 463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36" name="Text Box 463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37" name="Text Box 463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38" name="Text Box 463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39" name="Text Box 463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40" name="Text Box 463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41" name="Text Box 463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42" name="Text Box 463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43" name="Text Box 463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44" name="Text Box 464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45" name="Text Box 464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46" name="Text Box 464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47" name="Text Box 464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48" name="Text Box 464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49" name="Text Box 464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50" name="Text Box 464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51" name="Text Box 464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52" name="Text Box 464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53" name="Text Box 464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54" name="Text Box 465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55" name="Text Box 465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56" name="Text Box 465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57" name="Text Box 465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58" name="Text Box 465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59" name="Text Box 465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60" name="Text Box 465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61" name="Text Box 465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62" name="Text Box 465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63" name="Text Box 465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64" name="Text Box 466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65" name="Text Box 466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66" name="Text Box 466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67" name="Text Box 466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68" name="Text Box 466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69" name="Text Box 466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70" name="Text Box 466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71" name="Text Box 466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72" name="Text Box 466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73" name="Text Box 466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74" name="Text Box 467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75" name="Text Box 467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76" name="Text Box 467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77" name="Text Box 467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78" name="Text Box 467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79" name="Text Box 467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80" name="Text Box 467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81" name="Text Box 467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82" name="Text Box 467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83" name="Text Box 467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84" name="Text Box 468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85" name="Text Box 468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86" name="Text Box 468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87" name="Text Box 468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88" name="Text Box 468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89" name="Text Box 468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90" name="Text Box 468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91" name="Text Box 468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92" name="Text Box 468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93" name="Text Box 468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94" name="Text Box 469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95" name="Text Box 469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96" name="Text Box 469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97" name="Text Box 469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98" name="Text Box 469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699" name="Text Box 469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00" name="Text Box 469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01" name="Text Box 469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02" name="Text Box 469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03" name="Text Box 469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04" name="Text Box 470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05" name="Text Box 470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06" name="Text Box 470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07" name="Text Box 470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08" name="Text Box 470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09" name="Text Box 470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10" name="Text Box 470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11" name="Text Box 470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12" name="Text Box 470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13" name="Text Box 470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14" name="Text Box 471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15" name="Text Box 471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16" name="Text Box 471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17" name="Text Box 471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18" name="Text Box 471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19" name="Text Box 471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20" name="Text Box 471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21" name="Text Box 471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22" name="Text Box 471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23" name="Text Box 471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24" name="Text Box 472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25" name="Text Box 472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26" name="Text Box 472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27" name="Text Box 472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28" name="Text Box 472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29" name="Text Box 472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30" name="Text Box 472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31" name="Text Box 472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32" name="Text Box 472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33" name="Text Box 472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34" name="Text Box 473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35" name="Text Box 473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36" name="Text Box 473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37" name="Text Box 473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38" name="Text Box 473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39" name="Text Box 473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40" name="Text Box 473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41" name="Text Box 473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42" name="Text Box 473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43" name="Text Box 473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44" name="Text Box 474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45" name="Text Box 474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46" name="Text Box 474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47" name="Text Box 474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48" name="Text Box 474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49" name="Text Box 474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50" name="Text Box 474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51" name="Text Box 474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52" name="Text Box 474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53" name="Text Box 474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54" name="Text Box 475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55" name="Text Box 475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56" name="Text Box 475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57" name="Text Box 475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58" name="Text Box 475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59" name="Text Box 475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60" name="Text Box 475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61" name="Text Box 475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62" name="Text Box 475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63" name="Text Box 475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64" name="Text Box 476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65" name="Text Box 476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66" name="Text Box 476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67" name="Text Box 476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68" name="Text Box 476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69" name="Text Box 476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70" name="Text Box 476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71" name="Text Box 476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72" name="Text Box 476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73" name="Text Box 476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74" name="Text Box 477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75" name="Text Box 477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76" name="Text Box 477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77" name="Text Box 477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78" name="Text Box 477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79" name="Text Box 477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80" name="Text Box 477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81" name="Text Box 477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82" name="Text Box 477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83" name="Text Box 477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84" name="Text Box 478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85" name="Text Box 478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86" name="Text Box 478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87" name="Text Box 478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88" name="Text Box 478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89" name="Text Box 478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90" name="Text Box 478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91" name="Text Box 478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92" name="Text Box 478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93" name="Text Box 478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94" name="Text Box 479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95" name="Text Box 479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96" name="Text Box 479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97" name="Text Box 479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98" name="Text Box 479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799" name="Text Box 479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00" name="Text Box 479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01" name="Text Box 479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02" name="Text Box 479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03" name="Text Box 479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04" name="Text Box 480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05" name="Text Box 480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06" name="Text Box 480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07" name="Text Box 480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08" name="Text Box 480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09" name="Text Box 480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10" name="Text Box 480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11" name="Text Box 480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12" name="Text Box 480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13" name="Text Box 480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14" name="Text Box 481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15" name="Text Box 481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16" name="Text Box 481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17" name="Text Box 481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18" name="Text Box 481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19" name="Text Box 481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20" name="Text Box 481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21" name="Text Box 481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22" name="Text Box 481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23" name="Text Box 481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24" name="Text Box 482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25" name="Text Box 482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26" name="Text Box 482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27" name="Text Box 482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28" name="Text Box 482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29" name="Text Box 482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30" name="Text Box 482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31" name="Text Box 482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32" name="Text Box 482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33" name="Text Box 482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34" name="Text Box 483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35" name="Text Box 483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36" name="Text Box 483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37" name="Text Box 483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38" name="Text Box 483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39" name="Text Box 483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40" name="Text Box 483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41" name="Text Box 483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42" name="Text Box 483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43" name="Text Box 483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44" name="Text Box 484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45" name="Text Box 484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46" name="Text Box 484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47" name="Text Box 484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48" name="Text Box 484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49" name="Text Box 484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50" name="Text Box 484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51" name="Text Box 484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52" name="Text Box 484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53" name="Text Box 484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54" name="Text Box 485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55" name="Text Box 485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56" name="Text Box 485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57" name="Text Box 485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58" name="Text Box 485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59" name="Text Box 485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60" name="Text Box 485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61" name="Text Box 485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62" name="Text Box 485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63" name="Text Box 485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64" name="Text Box 486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65" name="Text Box 486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66" name="Text Box 486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67" name="Text Box 486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68" name="Text Box 486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69" name="Text Box 486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70" name="Text Box 486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71" name="Text Box 486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72" name="Text Box 486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73" name="Text Box 486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74" name="Text Box 487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75" name="Text Box 487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76" name="Text Box 487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77" name="Text Box 487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78" name="Text Box 487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79" name="Text Box 487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80" name="Text Box 487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81" name="Text Box 487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82" name="Text Box 487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83" name="Text Box 487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84" name="Text Box 488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85" name="Text Box 488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86" name="Text Box 488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87" name="Text Box 488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88" name="Text Box 488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89" name="Text Box 488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90" name="Text Box 488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91" name="Text Box 488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92" name="Text Box 488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93" name="Text Box 488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94" name="Text Box 489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95" name="Text Box 489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96" name="Text Box 489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97" name="Text Box 489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98" name="Text Box 489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899" name="Text Box 489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00" name="Text Box 489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01" name="Text Box 489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02" name="Text Box 489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03" name="Text Box 489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04" name="Text Box 490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05" name="Text Box 490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06" name="Text Box 490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07" name="Text Box 490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08" name="Text Box 490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09" name="Text Box 490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10" name="Text Box 490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11" name="Text Box 490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12" name="Text Box 490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13" name="Text Box 490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14" name="Text Box 491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15" name="Text Box 491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16" name="Text Box 491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17" name="Text Box 491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18" name="Text Box 491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19" name="Text Box 491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20" name="Text Box 491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21" name="Text Box 491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22" name="Text Box 491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23" name="Text Box 491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24" name="Text Box 492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25" name="Text Box 492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26" name="Text Box 492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27" name="Text Box 492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28" name="Text Box 492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29" name="Text Box 492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30" name="Text Box 492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31" name="Text Box 492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32" name="Text Box 492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33" name="Text Box 492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34" name="Text Box 493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35" name="Text Box 493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36" name="Text Box 493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37" name="Text Box 493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38" name="Text Box 493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39" name="Text Box 493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40" name="Text Box 493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41" name="Text Box 493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42" name="Text Box 493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43" name="Text Box 493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44" name="Text Box 494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45" name="Text Box 494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46" name="Text Box 494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47" name="Text Box 494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48" name="Text Box 494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49" name="Text Box 494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50" name="Text Box 494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51" name="Text Box 494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52" name="Text Box 494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53" name="Text Box 494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54" name="Text Box 495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55" name="Text Box 495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56" name="Text Box 495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57" name="Text Box 495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58" name="Text Box 495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59" name="Text Box 495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60" name="Text Box 495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61" name="Text Box 495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62" name="Text Box 495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63" name="Text Box 495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64" name="Text Box 496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65" name="Text Box 496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66" name="Text Box 496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67" name="Text Box 496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68" name="Text Box 496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69" name="Text Box 496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70" name="Text Box 496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71" name="Text Box 496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72" name="Text Box 496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73" name="Text Box 496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74" name="Text Box 497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75" name="Text Box 497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76" name="Text Box 497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77" name="Text Box 497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78" name="Text Box 497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79" name="Text Box 497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80" name="Text Box 497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81" name="Text Box 497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82" name="Text Box 497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83" name="Text Box 497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84" name="Text Box 498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85" name="Text Box 498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86" name="Text Box 498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87" name="Text Box 498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88" name="Text Box 498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89" name="Text Box 498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90" name="Text Box 498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91" name="Text Box 498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92" name="Text Box 498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93" name="Text Box 498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94" name="Text Box 499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95" name="Text Box 499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96" name="Text Box 499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97" name="Text Box 499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98" name="Text Box 499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4999" name="Text Box 499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00" name="Text Box 499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01" name="Text Box 499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02" name="Text Box 499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03" name="Text Box 499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04" name="Text Box 500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05" name="Text Box 500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06" name="Text Box 500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07" name="Text Box 500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08" name="Text Box 500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09" name="Text Box 500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10" name="Text Box 500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11" name="Text Box 500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12" name="Text Box 500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13" name="Text Box 500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14" name="Text Box 501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15" name="Text Box 501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16" name="Text Box 501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17" name="Text Box 501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18" name="Text Box 501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19" name="Text Box 501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20" name="Text Box 501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21" name="Text Box 501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22" name="Text Box 501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23" name="Text Box 501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24" name="Text Box 502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25" name="Text Box 502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26" name="Text Box 502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27" name="Text Box 502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28" name="Text Box 502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29" name="Text Box 502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30" name="Text Box 502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31" name="Text Box 502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32" name="Text Box 502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33" name="Text Box 502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34" name="Text Box 503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35" name="Text Box 503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36" name="Text Box 503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37" name="Text Box 503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38" name="Text Box 503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39" name="Text Box 503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40" name="Text Box 503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41" name="Text Box 503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42" name="Text Box 503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43" name="Text Box 503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44" name="Text Box 504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45" name="Text Box 504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46" name="Text Box 504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47" name="Text Box 504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48" name="Text Box 504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49" name="Text Box 504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50" name="Text Box 504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51" name="Text Box 504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52" name="Text Box 504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53" name="Text Box 504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54" name="Text Box 505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55" name="Text Box 505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56" name="Text Box 505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57" name="Text Box 505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58" name="Text Box 505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59" name="Text Box 505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60" name="Text Box 505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61" name="Text Box 505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62" name="Text Box 505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63" name="Text Box 505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64" name="Text Box 506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65" name="Text Box 506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66" name="Text Box 506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67" name="Text Box 506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68" name="Text Box 506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69" name="Text Box 506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70" name="Text Box 506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71" name="Text Box 506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72" name="Text Box 506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73" name="Text Box 506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74" name="Text Box 507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75" name="Text Box 507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76" name="Text Box 507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77" name="Text Box 507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78" name="Text Box 507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79" name="Text Box 507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80" name="Text Box 507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81" name="Text Box 507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82" name="Text Box 507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83" name="Text Box 507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84" name="Text Box 508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85" name="Text Box 508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86" name="Text Box 508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87" name="Text Box 508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88" name="Text Box 508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89" name="Text Box 508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90" name="Text Box 508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91" name="Text Box 508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92" name="Text Box 508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93" name="Text Box 508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94" name="Text Box 509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95" name="Text Box 509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96" name="Text Box 509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97" name="Text Box 509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98" name="Text Box 509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099" name="Text Box 509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00" name="Text Box 509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01" name="Text Box 509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02" name="Text Box 509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03" name="Text Box 509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04" name="Text Box 510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05" name="Text Box 510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06" name="Text Box 510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07" name="Text Box 510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08" name="Text Box 510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09" name="Text Box 510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10" name="Text Box 510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11" name="Text Box 510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12" name="Text Box 510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13" name="Text Box 510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14" name="Text Box 511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15" name="Text Box 511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16" name="Text Box 511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17" name="Text Box 511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18" name="Text Box 511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19" name="Text Box 511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20" name="Text Box 511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21" name="Text Box 511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22" name="Text Box 511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23" name="Text Box 511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24" name="Text Box 512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25" name="Text Box 512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26" name="Text Box 512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27" name="Text Box 512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28" name="Text Box 512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29" name="Text Box 512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30" name="Text Box 512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31" name="Text Box 512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32" name="Text Box 512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33" name="Text Box 512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34" name="Text Box 513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35" name="Text Box 513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36" name="Text Box 513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37" name="Text Box 513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38" name="Text Box 513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39" name="Text Box 513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40" name="Text Box 513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41" name="Text Box 513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42" name="Text Box 513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43" name="Text Box 513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44" name="Text Box 514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45" name="Text Box 514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46" name="Text Box 514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47" name="Text Box 514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48" name="Text Box 514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49" name="Text Box 514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50" name="Text Box 514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51" name="Text Box 514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52" name="Text Box 514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53" name="Text Box 514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54" name="Text Box 515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55" name="Text Box 515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56" name="Text Box 515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57" name="Text Box 515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58" name="Text Box 515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59" name="Text Box 515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60" name="Text Box 515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61" name="Text Box 515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62" name="Text Box 515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63" name="Text Box 515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64" name="Text Box 516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65" name="Text Box 516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66" name="Text Box 516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67" name="Text Box 516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68" name="Text Box 516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69" name="Text Box 516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70" name="Text Box 516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71" name="Text Box 516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72" name="Text Box 516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73" name="Text Box 516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74" name="Text Box 517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75" name="Text Box 517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76" name="Text Box 517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77" name="Text Box 517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78" name="Text Box 517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79" name="Text Box 517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80" name="Text Box 517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81" name="Text Box 517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82" name="Text Box 517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83" name="Text Box 517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84" name="Text Box 518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85" name="Text Box 518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86" name="Text Box 518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87" name="Text Box 518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88" name="Text Box 518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89" name="Text Box 518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90" name="Text Box 518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91" name="Text Box 518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92" name="Text Box 518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93" name="Text Box 518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94" name="Text Box 519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95" name="Text Box 519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96" name="Text Box 519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97" name="Text Box 519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98" name="Text Box 519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199" name="Text Box 519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00" name="Text Box 519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01" name="Text Box 519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02" name="Text Box 519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03" name="Text Box 519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04" name="Text Box 520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05" name="Text Box 520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06" name="Text Box 520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07" name="Text Box 520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08" name="Text Box 520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09" name="Text Box 520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10" name="Text Box 520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11" name="Text Box 520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12" name="Text Box 520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13" name="Text Box 520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14" name="Text Box 521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15" name="Text Box 521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16" name="Text Box 521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17" name="Text Box 521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18" name="Text Box 521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19" name="Text Box 521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20" name="Text Box 521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21" name="Text Box 521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22" name="Text Box 521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23" name="Text Box 521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24" name="Text Box 522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25" name="Text Box 522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26" name="Text Box 522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27" name="Text Box 522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28" name="Text Box 522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29" name="Text Box 522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30" name="Text Box 522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31" name="Text Box 522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32" name="Text Box 522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33" name="Text Box 522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34" name="Text Box 523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35" name="Text Box 523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36" name="Text Box 523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37" name="Text Box 523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38" name="Text Box 523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39" name="Text Box 523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40" name="Text Box 523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41" name="Text Box 523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42" name="Text Box 523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43" name="Text Box 523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44" name="Text Box 524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45" name="Text Box 524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46" name="Text Box 524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47" name="Text Box 5243"/>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48" name="Text Box 5244"/>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49" name="Text Box 5245"/>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50" name="Text Box 5246"/>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51" name="Text Box 5247"/>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52" name="Text Box 5248"/>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53" name="Text Box 5249"/>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54" name="Text Box 5250"/>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55" name="Text Box 5251"/>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522</xdr:row>
      <xdr:rowOff>0</xdr:rowOff>
    </xdr:from>
    <xdr:ext cx="85725" cy="205410"/>
    <xdr:sp macro="" textlink="">
      <xdr:nvSpPr>
        <xdr:cNvPr id="5256" name="Text Box 5252"/>
        <xdr:cNvSpPr txBox="1">
          <a:spLocks noChangeArrowheads="1"/>
        </xdr:cNvSpPr>
      </xdr:nvSpPr>
      <xdr:spPr bwMode="auto">
        <a:xfrm>
          <a:off x="4686300" y="99441000"/>
          <a:ext cx="85725" cy="205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34"/>
  <sheetViews>
    <sheetView showGridLines="0" tabSelected="1" zoomScale="92" zoomScaleNormal="92" zoomScaleSheetLayoutView="92" workbookViewId="0"/>
  </sheetViews>
  <sheetFormatPr defaultRowHeight="12.75" x14ac:dyDescent="0.2"/>
  <cols>
    <col min="1" max="1" width="9.7109375" customWidth="1"/>
    <col min="2" max="2" width="13.140625" customWidth="1"/>
    <col min="3" max="3" width="8.28515625" customWidth="1"/>
    <col min="4" max="4" width="39.140625" customWidth="1"/>
    <col min="5" max="5" width="18.42578125" customWidth="1"/>
  </cols>
  <sheetData>
    <row r="1" spans="1:5" ht="15" customHeight="1" x14ac:dyDescent="0.25">
      <c r="A1" s="1" t="s">
        <v>0</v>
      </c>
    </row>
    <row r="2" spans="1:5" ht="15" customHeight="1" x14ac:dyDescent="0.2">
      <c r="A2" s="114" t="s">
        <v>1</v>
      </c>
      <c r="B2" s="114"/>
      <c r="C2" s="114"/>
      <c r="D2" s="114"/>
      <c r="E2" s="114"/>
    </row>
    <row r="3" spans="1:5" ht="15" customHeight="1" x14ac:dyDescent="0.2">
      <c r="A3" s="114" t="s">
        <v>2</v>
      </c>
      <c r="B3" s="114"/>
      <c r="C3" s="114"/>
      <c r="D3" s="114"/>
      <c r="E3" s="114"/>
    </row>
    <row r="4" spans="1:5" ht="15" customHeight="1" x14ac:dyDescent="0.2">
      <c r="A4" s="115" t="s">
        <v>3</v>
      </c>
      <c r="B4" s="115"/>
      <c r="C4" s="115"/>
      <c r="D4" s="115"/>
      <c r="E4" s="115"/>
    </row>
    <row r="5" spans="1:5" ht="15" customHeight="1" x14ac:dyDescent="0.2">
      <c r="A5" s="115"/>
      <c r="B5" s="115"/>
      <c r="C5" s="115"/>
      <c r="D5" s="115"/>
      <c r="E5" s="115"/>
    </row>
    <row r="6" spans="1:5" ht="15" customHeight="1" x14ac:dyDescent="0.2">
      <c r="A6" s="115"/>
      <c r="B6" s="115"/>
      <c r="C6" s="115"/>
      <c r="D6" s="115"/>
      <c r="E6" s="115"/>
    </row>
    <row r="7" spans="1:5" ht="15" customHeight="1" x14ac:dyDescent="0.2">
      <c r="A7" s="115"/>
      <c r="B7" s="115"/>
      <c r="C7" s="115"/>
      <c r="D7" s="115"/>
      <c r="E7" s="115"/>
    </row>
    <row r="8" spans="1:5" ht="15" customHeight="1" x14ac:dyDescent="0.2">
      <c r="A8" s="2"/>
      <c r="B8" s="2"/>
      <c r="C8" s="2"/>
      <c r="D8" s="2"/>
      <c r="E8" s="2"/>
    </row>
    <row r="9" spans="1:5" ht="15" customHeight="1" x14ac:dyDescent="0.25">
      <c r="A9" s="3" t="s">
        <v>4</v>
      </c>
      <c r="B9" s="4"/>
      <c r="C9" s="4"/>
      <c r="D9" s="4"/>
      <c r="E9" s="4"/>
    </row>
    <row r="10" spans="1:5" ht="15" customHeight="1" x14ac:dyDescent="0.2">
      <c r="A10" s="5" t="s">
        <v>5</v>
      </c>
      <c r="B10" s="4"/>
      <c r="C10" s="4"/>
      <c r="D10" s="4"/>
      <c r="E10" s="6" t="s">
        <v>6</v>
      </c>
    </row>
    <row r="11" spans="1:5" ht="15" customHeight="1" x14ac:dyDescent="0.25">
      <c r="A11" s="7"/>
      <c r="B11" s="3"/>
      <c r="C11" s="4"/>
      <c r="D11" s="4"/>
      <c r="E11" s="8"/>
    </row>
    <row r="12" spans="1:5" ht="15" customHeight="1" x14ac:dyDescent="0.2">
      <c r="B12" s="9" t="s">
        <v>7</v>
      </c>
      <c r="C12" s="9" t="s">
        <v>8</v>
      </c>
      <c r="D12" s="10" t="s">
        <v>9</v>
      </c>
      <c r="E12" s="11" t="s">
        <v>10</v>
      </c>
    </row>
    <row r="13" spans="1:5" ht="15" customHeight="1" x14ac:dyDescent="0.2">
      <c r="B13" s="12">
        <v>33155</v>
      </c>
      <c r="C13" s="13"/>
      <c r="D13" s="14" t="s">
        <v>11</v>
      </c>
      <c r="E13" s="15">
        <v>141400000</v>
      </c>
    </row>
    <row r="14" spans="1:5" ht="15" customHeight="1" x14ac:dyDescent="0.2">
      <c r="B14" s="16"/>
      <c r="C14" s="17" t="s">
        <v>12</v>
      </c>
      <c r="D14" s="18"/>
      <c r="E14" s="19">
        <f>SUM(E13:E13)</f>
        <v>141400000</v>
      </c>
    </row>
    <row r="15" spans="1:5" ht="15" customHeight="1" x14ac:dyDescent="0.25">
      <c r="A15" s="1"/>
      <c r="B15" s="20"/>
      <c r="C15" s="20"/>
      <c r="D15" s="20"/>
      <c r="E15" s="20"/>
    </row>
    <row r="16" spans="1:5" ht="15" customHeight="1" x14ac:dyDescent="0.25">
      <c r="A16" s="21" t="s">
        <v>13</v>
      </c>
      <c r="B16" s="22"/>
      <c r="C16" s="22"/>
      <c r="D16" s="22"/>
      <c r="E16" s="23"/>
    </row>
    <row r="17" spans="1:5" ht="15" customHeight="1" x14ac:dyDescent="0.2">
      <c r="A17" s="5" t="s">
        <v>5</v>
      </c>
      <c r="B17" s="22"/>
      <c r="C17" s="22"/>
      <c r="D17" s="22"/>
      <c r="E17" s="6" t="s">
        <v>6</v>
      </c>
    </row>
    <row r="18" spans="1:5" ht="15" customHeight="1" x14ac:dyDescent="0.2"/>
    <row r="19" spans="1:5" ht="15" customHeight="1" x14ac:dyDescent="0.2">
      <c r="A19" s="24" t="s">
        <v>14</v>
      </c>
      <c r="E19" s="25">
        <v>141400000</v>
      </c>
    </row>
    <row r="20" spans="1:5" ht="15" customHeight="1" x14ac:dyDescent="0.2"/>
    <row r="21" spans="1:5" ht="15" customHeight="1" x14ac:dyDescent="0.2"/>
    <row r="22" spans="1:5" ht="15" customHeight="1" x14ac:dyDescent="0.25">
      <c r="A22" s="1" t="s">
        <v>15</v>
      </c>
    </row>
    <row r="23" spans="1:5" ht="15" customHeight="1" x14ac:dyDescent="0.2">
      <c r="A23" s="114" t="s">
        <v>1</v>
      </c>
      <c r="B23" s="114"/>
      <c r="C23" s="114"/>
      <c r="D23" s="114"/>
      <c r="E23" s="114"/>
    </row>
    <row r="24" spans="1:5" ht="15" customHeight="1" x14ac:dyDescent="0.2">
      <c r="A24" s="114" t="s">
        <v>2</v>
      </c>
      <c r="B24" s="114"/>
      <c r="C24" s="114"/>
      <c r="D24" s="114"/>
      <c r="E24" s="114"/>
    </row>
    <row r="25" spans="1:5" ht="15" customHeight="1" x14ac:dyDescent="0.2">
      <c r="A25" s="115" t="s">
        <v>16</v>
      </c>
      <c r="B25" s="115"/>
      <c r="C25" s="115"/>
      <c r="D25" s="115"/>
      <c r="E25" s="115"/>
    </row>
    <row r="26" spans="1:5" ht="15" customHeight="1" x14ac:dyDescent="0.2">
      <c r="A26" s="115"/>
      <c r="B26" s="115"/>
      <c r="C26" s="115"/>
      <c r="D26" s="115"/>
      <c r="E26" s="115"/>
    </row>
    <row r="27" spans="1:5" ht="15" customHeight="1" x14ac:dyDescent="0.2">
      <c r="A27" s="115"/>
      <c r="B27" s="115"/>
      <c r="C27" s="115"/>
      <c r="D27" s="115"/>
      <c r="E27" s="115"/>
    </row>
    <row r="28" spans="1:5" ht="15" customHeight="1" x14ac:dyDescent="0.2">
      <c r="A28" s="115"/>
      <c r="B28" s="115"/>
      <c r="C28" s="115"/>
      <c r="D28" s="115"/>
      <c r="E28" s="115"/>
    </row>
    <row r="29" spans="1:5" ht="15" customHeight="1" x14ac:dyDescent="0.2">
      <c r="A29" s="115"/>
      <c r="B29" s="115"/>
      <c r="C29" s="115"/>
      <c r="D29" s="115"/>
      <c r="E29" s="115"/>
    </row>
    <row r="30" spans="1:5" ht="15" customHeight="1" x14ac:dyDescent="0.2">
      <c r="A30" s="115"/>
      <c r="B30" s="115"/>
      <c r="C30" s="115"/>
      <c r="D30" s="115"/>
      <c r="E30" s="115"/>
    </row>
    <row r="31" spans="1:5" ht="15" customHeight="1" x14ac:dyDescent="0.2">
      <c r="A31" s="2"/>
      <c r="B31" s="2"/>
      <c r="C31" s="2"/>
      <c r="D31" s="2"/>
      <c r="E31" s="2"/>
    </row>
    <row r="32" spans="1:5" ht="15" customHeight="1" x14ac:dyDescent="0.25">
      <c r="A32" s="3" t="s">
        <v>4</v>
      </c>
      <c r="B32" s="4"/>
      <c r="C32" s="4"/>
      <c r="D32" s="4"/>
      <c r="E32" s="4"/>
    </row>
    <row r="33" spans="1:5" ht="15" customHeight="1" x14ac:dyDescent="0.2">
      <c r="A33" s="5" t="s">
        <v>5</v>
      </c>
      <c r="B33" s="22"/>
      <c r="C33" s="22"/>
      <c r="D33" s="22"/>
      <c r="E33" s="26" t="s">
        <v>6</v>
      </c>
    </row>
    <row r="34" spans="1:5" ht="15" customHeight="1" x14ac:dyDescent="0.25">
      <c r="A34" s="27"/>
      <c r="B34" s="3"/>
      <c r="C34" s="4"/>
      <c r="D34" s="4"/>
      <c r="E34" s="8"/>
    </row>
    <row r="35" spans="1:5" ht="15" customHeight="1" x14ac:dyDescent="0.2">
      <c r="B35" s="9" t="s">
        <v>7</v>
      </c>
      <c r="C35" s="9" t="s">
        <v>8</v>
      </c>
      <c r="D35" s="10" t="s">
        <v>9</v>
      </c>
      <c r="E35" s="9" t="s">
        <v>10</v>
      </c>
    </row>
    <row r="36" spans="1:5" ht="15" customHeight="1" x14ac:dyDescent="0.2">
      <c r="B36" s="28">
        <v>103533063</v>
      </c>
      <c r="C36" s="29"/>
      <c r="D36" s="14" t="s">
        <v>11</v>
      </c>
      <c r="E36" s="15">
        <v>1481775.08</v>
      </c>
    </row>
    <row r="37" spans="1:5" ht="15" customHeight="1" x14ac:dyDescent="0.2">
      <c r="B37" s="28">
        <v>103133063</v>
      </c>
      <c r="C37" s="29"/>
      <c r="D37" s="14" t="s">
        <v>11</v>
      </c>
      <c r="E37" s="15">
        <v>261489.72</v>
      </c>
    </row>
    <row r="38" spans="1:5" ht="15" customHeight="1" x14ac:dyDescent="0.2">
      <c r="B38" s="30"/>
      <c r="C38" s="17" t="s">
        <v>12</v>
      </c>
      <c r="D38" s="18"/>
      <c r="E38" s="19">
        <f>SUM(E36:E37)</f>
        <v>1743264.8</v>
      </c>
    </row>
    <row r="39" spans="1:5" ht="15" customHeight="1" x14ac:dyDescent="0.25">
      <c r="A39" s="1"/>
      <c r="B39" s="20"/>
      <c r="C39" s="20"/>
      <c r="D39" s="20"/>
      <c r="E39" s="20"/>
    </row>
    <row r="40" spans="1:5" ht="15" customHeight="1" x14ac:dyDescent="0.25">
      <c r="A40" s="3" t="s">
        <v>13</v>
      </c>
      <c r="B40" s="4"/>
      <c r="C40" s="4"/>
      <c r="D40" s="4"/>
      <c r="E40" s="27"/>
    </row>
    <row r="41" spans="1:5" ht="15" customHeight="1" x14ac:dyDescent="0.2">
      <c r="A41" s="5" t="s">
        <v>5</v>
      </c>
      <c r="B41" s="22"/>
      <c r="C41" s="22"/>
      <c r="D41" s="22"/>
      <c r="E41" s="26" t="s">
        <v>6</v>
      </c>
    </row>
    <row r="42" spans="1:5" ht="15" customHeight="1" x14ac:dyDescent="0.25">
      <c r="A42" s="27"/>
      <c r="B42" s="3"/>
      <c r="C42" s="4"/>
      <c r="D42" s="4"/>
      <c r="E42" s="8"/>
    </row>
    <row r="43" spans="1:5" ht="15" customHeight="1" x14ac:dyDescent="0.2">
      <c r="B43" s="9" t="s">
        <v>7</v>
      </c>
      <c r="C43" s="9" t="s">
        <v>8</v>
      </c>
      <c r="D43" s="10" t="s">
        <v>9</v>
      </c>
      <c r="E43" s="9" t="s">
        <v>10</v>
      </c>
    </row>
    <row r="44" spans="1:5" ht="15" customHeight="1" x14ac:dyDescent="0.2">
      <c r="B44" s="28">
        <v>103533063</v>
      </c>
      <c r="C44" s="29"/>
      <c r="D44" s="31" t="s">
        <v>17</v>
      </c>
      <c r="E44" s="15">
        <v>1481775.08</v>
      </c>
    </row>
    <row r="45" spans="1:5" ht="15" customHeight="1" x14ac:dyDescent="0.2">
      <c r="B45" s="28">
        <v>103133063</v>
      </c>
      <c r="C45" s="29"/>
      <c r="D45" s="31" t="s">
        <v>17</v>
      </c>
      <c r="E45" s="15">
        <v>261489.72</v>
      </c>
    </row>
    <row r="46" spans="1:5" ht="15" customHeight="1" x14ac:dyDescent="0.2">
      <c r="B46" s="30"/>
      <c r="C46" s="17" t="s">
        <v>12</v>
      </c>
      <c r="D46" s="18"/>
      <c r="E46" s="19">
        <f>SUM(E44:E45)</f>
        <v>1743264.8</v>
      </c>
    </row>
    <row r="47" spans="1:5" ht="15" customHeight="1" x14ac:dyDescent="0.2"/>
    <row r="48" spans="1:5" ht="15" customHeight="1" x14ac:dyDescent="0.2"/>
    <row r="49" spans="1:5" ht="15" customHeight="1" x14ac:dyDescent="0.2"/>
    <row r="50" spans="1:5" ht="15" customHeight="1" x14ac:dyDescent="0.2"/>
    <row r="51" spans="1:5" ht="15" customHeight="1" x14ac:dyDescent="0.2"/>
    <row r="52" spans="1:5" ht="15" customHeight="1" x14ac:dyDescent="0.2"/>
    <row r="53" spans="1:5" ht="15" customHeight="1" x14ac:dyDescent="0.2"/>
    <row r="54" spans="1:5" ht="15" customHeight="1" x14ac:dyDescent="0.25">
      <c r="A54" s="1" t="s">
        <v>18</v>
      </c>
    </row>
    <row r="55" spans="1:5" ht="15" customHeight="1" x14ac:dyDescent="0.2">
      <c r="A55" s="114" t="s">
        <v>1</v>
      </c>
      <c r="B55" s="114"/>
      <c r="C55" s="114"/>
      <c r="D55" s="114"/>
      <c r="E55" s="114"/>
    </row>
    <row r="56" spans="1:5" ht="15" customHeight="1" x14ac:dyDescent="0.2">
      <c r="A56" s="114" t="s">
        <v>19</v>
      </c>
      <c r="B56" s="114"/>
      <c r="C56" s="114"/>
      <c r="D56" s="114"/>
      <c r="E56" s="114"/>
    </row>
    <row r="57" spans="1:5" ht="15" customHeight="1" x14ac:dyDescent="0.2">
      <c r="A57" s="115" t="s">
        <v>20</v>
      </c>
      <c r="B57" s="115"/>
      <c r="C57" s="115"/>
      <c r="D57" s="115"/>
      <c r="E57" s="115"/>
    </row>
    <row r="58" spans="1:5" ht="15" customHeight="1" x14ac:dyDescent="0.2">
      <c r="A58" s="115"/>
      <c r="B58" s="115"/>
      <c r="C58" s="115"/>
      <c r="D58" s="115"/>
      <c r="E58" s="115"/>
    </row>
    <row r="59" spans="1:5" ht="15" customHeight="1" x14ac:dyDescent="0.2">
      <c r="A59" s="115"/>
      <c r="B59" s="115"/>
      <c r="C59" s="115"/>
      <c r="D59" s="115"/>
      <c r="E59" s="115"/>
    </row>
    <row r="60" spans="1:5" ht="15" customHeight="1" x14ac:dyDescent="0.2">
      <c r="A60" s="115"/>
      <c r="B60" s="115"/>
      <c r="C60" s="115"/>
      <c r="D60" s="115"/>
      <c r="E60" s="115"/>
    </row>
    <row r="61" spans="1:5" ht="15" customHeight="1" x14ac:dyDescent="0.2">
      <c r="A61" s="115"/>
      <c r="B61" s="115"/>
      <c r="C61" s="115"/>
      <c r="D61" s="115"/>
      <c r="E61" s="115"/>
    </row>
    <row r="62" spans="1:5" ht="15" customHeight="1" x14ac:dyDescent="0.2">
      <c r="A62" s="115"/>
      <c r="B62" s="115"/>
      <c r="C62" s="115"/>
      <c r="D62" s="115"/>
      <c r="E62" s="115"/>
    </row>
    <row r="63" spans="1:5" ht="15" customHeight="1" x14ac:dyDescent="0.2">
      <c r="A63" s="32"/>
      <c r="B63" s="32"/>
      <c r="C63" s="32"/>
      <c r="D63" s="32"/>
      <c r="E63" s="32"/>
    </row>
    <row r="64" spans="1:5" ht="15" customHeight="1" x14ac:dyDescent="0.25">
      <c r="A64" s="3" t="s">
        <v>4</v>
      </c>
      <c r="B64" s="4"/>
      <c r="C64" s="4"/>
      <c r="D64" s="4"/>
      <c r="E64" s="4"/>
    </row>
    <row r="65" spans="1:5" ht="15" customHeight="1" x14ac:dyDescent="0.2">
      <c r="A65" s="33" t="s">
        <v>21</v>
      </c>
      <c r="B65" s="4"/>
      <c r="C65" s="4"/>
      <c r="D65" s="4"/>
      <c r="E65" s="6" t="s">
        <v>22</v>
      </c>
    </row>
    <row r="66" spans="1:5" ht="15" customHeight="1" x14ac:dyDescent="0.25">
      <c r="A66" s="23"/>
      <c r="B66" s="21"/>
      <c r="C66" s="22"/>
      <c r="D66" s="22"/>
      <c r="E66" s="34"/>
    </row>
    <row r="67" spans="1:5" ht="15" customHeight="1" x14ac:dyDescent="0.2">
      <c r="B67" s="11" t="s">
        <v>7</v>
      </c>
      <c r="C67" s="11" t="s">
        <v>8</v>
      </c>
      <c r="D67" s="35" t="s">
        <v>9</v>
      </c>
      <c r="E67" s="36" t="s">
        <v>10</v>
      </c>
    </row>
    <row r="68" spans="1:5" ht="15" customHeight="1" x14ac:dyDescent="0.2">
      <c r="B68" s="37">
        <v>98278</v>
      </c>
      <c r="C68" s="13"/>
      <c r="D68" s="14" t="s">
        <v>23</v>
      </c>
      <c r="E68" s="15">
        <v>1193100</v>
      </c>
    </row>
    <row r="69" spans="1:5" ht="15" customHeight="1" x14ac:dyDescent="0.2">
      <c r="B69" s="38"/>
      <c r="C69" s="39" t="s">
        <v>12</v>
      </c>
      <c r="D69" s="40"/>
      <c r="E69" s="41">
        <f>SUM(E68:E68)</f>
        <v>1193100</v>
      </c>
    </row>
    <row r="70" spans="1:5" ht="15" customHeight="1" x14ac:dyDescent="0.25">
      <c r="A70" s="1"/>
      <c r="B70" s="20"/>
      <c r="C70" s="20"/>
      <c r="D70" s="20"/>
      <c r="E70" s="20"/>
    </row>
    <row r="71" spans="1:5" ht="15" customHeight="1" x14ac:dyDescent="0.25">
      <c r="A71" s="3" t="s">
        <v>13</v>
      </c>
      <c r="B71" s="4"/>
      <c r="C71" s="4"/>
    </row>
    <row r="72" spans="1:5" ht="15" customHeight="1" x14ac:dyDescent="0.2">
      <c r="A72" s="33" t="s">
        <v>24</v>
      </c>
      <c r="B72" s="22"/>
      <c r="C72" s="22"/>
      <c r="D72" s="22"/>
      <c r="E72" s="26" t="s">
        <v>25</v>
      </c>
    </row>
    <row r="73" spans="1:5" ht="15" customHeight="1" x14ac:dyDescent="0.2">
      <c r="A73" s="7"/>
      <c r="B73" s="42"/>
      <c r="C73" s="4"/>
      <c r="D73" s="20"/>
      <c r="E73" s="43"/>
    </row>
    <row r="74" spans="1:5" ht="15" customHeight="1" x14ac:dyDescent="0.2">
      <c r="C74" s="9" t="s">
        <v>8</v>
      </c>
      <c r="D74" s="44" t="s">
        <v>26</v>
      </c>
      <c r="E74" s="36" t="s">
        <v>10</v>
      </c>
    </row>
    <row r="75" spans="1:5" ht="15" customHeight="1" x14ac:dyDescent="0.2">
      <c r="C75" s="45">
        <v>3769</v>
      </c>
      <c r="D75" s="46" t="s">
        <v>27</v>
      </c>
      <c r="E75" s="15">
        <v>1193100</v>
      </c>
    </row>
    <row r="76" spans="1:5" ht="15" customHeight="1" x14ac:dyDescent="0.2">
      <c r="C76" s="17" t="s">
        <v>12</v>
      </c>
      <c r="D76" s="47"/>
      <c r="E76" s="48">
        <f>SUM(E75:E75)</f>
        <v>1193100</v>
      </c>
    </row>
    <row r="77" spans="1:5" ht="15" customHeight="1" x14ac:dyDescent="0.2"/>
    <row r="78" spans="1:5" ht="15" customHeight="1" x14ac:dyDescent="0.2"/>
    <row r="79" spans="1:5" ht="15" customHeight="1" x14ac:dyDescent="0.25">
      <c r="A79" s="1" t="s">
        <v>28</v>
      </c>
    </row>
    <row r="80" spans="1:5" ht="15" customHeight="1" x14ac:dyDescent="0.2">
      <c r="A80" s="114" t="s">
        <v>1</v>
      </c>
      <c r="B80" s="114"/>
      <c r="C80" s="114"/>
      <c r="D80" s="114"/>
      <c r="E80" s="114"/>
    </row>
    <row r="81" spans="1:5" ht="15" customHeight="1" x14ac:dyDescent="0.2">
      <c r="A81" s="114" t="s">
        <v>19</v>
      </c>
      <c r="B81" s="114"/>
      <c r="C81" s="114"/>
      <c r="D81" s="114"/>
      <c r="E81" s="114"/>
    </row>
    <row r="82" spans="1:5" ht="15" customHeight="1" x14ac:dyDescent="0.2">
      <c r="A82" s="115" t="s">
        <v>29</v>
      </c>
      <c r="B82" s="115"/>
      <c r="C82" s="115"/>
      <c r="D82" s="115"/>
      <c r="E82" s="115"/>
    </row>
    <row r="83" spans="1:5" ht="15" customHeight="1" x14ac:dyDescent="0.2">
      <c r="A83" s="115"/>
      <c r="B83" s="115"/>
      <c r="C83" s="115"/>
      <c r="D83" s="115"/>
      <c r="E83" s="115"/>
    </row>
    <row r="84" spans="1:5" ht="15" customHeight="1" x14ac:dyDescent="0.2">
      <c r="A84" s="115"/>
      <c r="B84" s="115"/>
      <c r="C84" s="115"/>
      <c r="D84" s="115"/>
      <c r="E84" s="115"/>
    </row>
    <row r="85" spans="1:5" ht="15" customHeight="1" x14ac:dyDescent="0.2">
      <c r="A85" s="115"/>
      <c r="B85" s="115"/>
      <c r="C85" s="115"/>
      <c r="D85" s="115"/>
      <c r="E85" s="115"/>
    </row>
    <row r="86" spans="1:5" ht="15" customHeight="1" x14ac:dyDescent="0.2">
      <c r="A86" s="115"/>
      <c r="B86" s="115"/>
      <c r="C86" s="115"/>
      <c r="D86" s="115"/>
      <c r="E86" s="115"/>
    </row>
    <row r="87" spans="1:5" ht="15" customHeight="1" x14ac:dyDescent="0.2">
      <c r="A87" s="115"/>
      <c r="B87" s="115"/>
      <c r="C87" s="115"/>
      <c r="D87" s="115"/>
      <c r="E87" s="115"/>
    </row>
    <row r="88" spans="1:5" ht="15" customHeight="1" x14ac:dyDescent="0.2">
      <c r="A88" s="49"/>
      <c r="B88" s="49"/>
      <c r="C88" s="49"/>
      <c r="D88" s="49"/>
      <c r="E88" s="49"/>
    </row>
    <row r="89" spans="1:5" ht="15" customHeight="1" x14ac:dyDescent="0.25">
      <c r="A89" s="3" t="s">
        <v>4</v>
      </c>
      <c r="B89" s="4"/>
      <c r="C89" s="4"/>
      <c r="D89" s="4"/>
      <c r="E89" s="4"/>
    </row>
    <row r="90" spans="1:5" ht="15" customHeight="1" x14ac:dyDescent="0.2">
      <c r="A90" s="33" t="s">
        <v>21</v>
      </c>
      <c r="B90" s="4"/>
      <c r="C90" s="4"/>
      <c r="D90" s="4"/>
      <c r="E90" s="6" t="s">
        <v>22</v>
      </c>
    </row>
    <row r="91" spans="1:5" ht="15" customHeight="1" x14ac:dyDescent="0.25">
      <c r="A91" s="23"/>
      <c r="B91" s="21"/>
      <c r="C91" s="22"/>
      <c r="D91" s="22"/>
      <c r="E91" s="34"/>
    </row>
    <row r="92" spans="1:5" ht="15" customHeight="1" x14ac:dyDescent="0.2">
      <c r="B92" s="11" t="s">
        <v>7</v>
      </c>
      <c r="C92" s="11" t="s">
        <v>8</v>
      </c>
      <c r="D92" s="35" t="s">
        <v>9</v>
      </c>
      <c r="E92" s="36" t="s">
        <v>10</v>
      </c>
    </row>
    <row r="93" spans="1:5" ht="15" customHeight="1" x14ac:dyDescent="0.2">
      <c r="B93" s="37">
        <v>98038</v>
      </c>
      <c r="C93" s="13"/>
      <c r="D93" s="14" t="s">
        <v>23</v>
      </c>
      <c r="E93" s="15">
        <v>14860823.23</v>
      </c>
    </row>
    <row r="94" spans="1:5" ht="15" customHeight="1" x14ac:dyDescent="0.2">
      <c r="B94" s="38"/>
      <c r="C94" s="39" t="s">
        <v>12</v>
      </c>
      <c r="D94" s="40"/>
      <c r="E94" s="41">
        <f>SUM(E93:E93)</f>
        <v>14860823.23</v>
      </c>
    </row>
    <row r="95" spans="1:5" ht="15" customHeight="1" x14ac:dyDescent="0.2"/>
    <row r="96" spans="1:5" ht="15" customHeight="1" x14ac:dyDescent="0.25">
      <c r="A96" s="21" t="s">
        <v>13</v>
      </c>
      <c r="B96" s="22"/>
      <c r="C96" s="22"/>
      <c r="D96" s="22"/>
      <c r="E96" s="22"/>
    </row>
    <row r="97" spans="1:5" ht="15" customHeight="1" x14ac:dyDescent="0.2">
      <c r="A97" s="33" t="s">
        <v>21</v>
      </c>
      <c r="B97" s="22"/>
      <c r="C97" s="22"/>
      <c r="D97" s="22"/>
      <c r="E97" s="26" t="s">
        <v>22</v>
      </c>
    </row>
    <row r="98" spans="1:5" ht="15" customHeight="1" x14ac:dyDescent="0.25">
      <c r="A98" s="21"/>
      <c r="B98" s="23"/>
      <c r="C98" s="22"/>
      <c r="D98" s="22"/>
      <c r="E98" s="34"/>
    </row>
    <row r="99" spans="1:5" ht="15" customHeight="1" x14ac:dyDescent="0.2">
      <c r="A99" s="50"/>
      <c r="B99" s="50"/>
      <c r="C99" s="11" t="s">
        <v>8</v>
      </c>
      <c r="D99" s="51" t="s">
        <v>26</v>
      </c>
      <c r="E99" s="36" t="s">
        <v>10</v>
      </c>
    </row>
    <row r="100" spans="1:5" ht="15" customHeight="1" x14ac:dyDescent="0.2">
      <c r="A100" s="52"/>
      <c r="B100" s="53"/>
      <c r="C100" s="54">
        <v>6409</v>
      </c>
      <c r="D100" s="46" t="s">
        <v>30</v>
      </c>
      <c r="E100" s="55">
        <v>14860823.23</v>
      </c>
    </row>
    <row r="101" spans="1:5" ht="15" customHeight="1" x14ac:dyDescent="0.2">
      <c r="A101" s="56"/>
      <c r="B101" s="57"/>
      <c r="C101" s="39" t="s">
        <v>12</v>
      </c>
      <c r="D101" s="40"/>
      <c r="E101" s="41">
        <f>E100</f>
        <v>14860823.23</v>
      </c>
    </row>
    <row r="102" spans="1:5" ht="15" customHeight="1" x14ac:dyDescent="0.2"/>
    <row r="103" spans="1:5" ht="15" customHeight="1" x14ac:dyDescent="0.2"/>
    <row r="104" spans="1:5" ht="15" customHeight="1" x14ac:dyDescent="0.2"/>
    <row r="105" spans="1:5" ht="15" customHeight="1" x14ac:dyDescent="0.2"/>
    <row r="106" spans="1:5" ht="15" customHeight="1" x14ac:dyDescent="0.25">
      <c r="A106" s="1" t="s">
        <v>31</v>
      </c>
    </row>
    <row r="107" spans="1:5" ht="15" customHeight="1" x14ac:dyDescent="0.2">
      <c r="A107" s="114" t="s">
        <v>1</v>
      </c>
      <c r="B107" s="114"/>
      <c r="C107" s="114"/>
      <c r="D107" s="114"/>
      <c r="E107" s="114"/>
    </row>
    <row r="108" spans="1:5" ht="15" customHeight="1" x14ac:dyDescent="0.2">
      <c r="A108" s="114" t="s">
        <v>2</v>
      </c>
      <c r="B108" s="114"/>
      <c r="C108" s="114"/>
      <c r="D108" s="114"/>
      <c r="E108" s="114"/>
    </row>
    <row r="109" spans="1:5" ht="15" customHeight="1" x14ac:dyDescent="0.2">
      <c r="A109" s="116" t="s">
        <v>32</v>
      </c>
      <c r="B109" s="116"/>
      <c r="C109" s="116"/>
      <c r="D109" s="116"/>
      <c r="E109" s="116"/>
    </row>
    <row r="110" spans="1:5" ht="15" customHeight="1" x14ac:dyDescent="0.2">
      <c r="A110" s="116"/>
      <c r="B110" s="116"/>
      <c r="C110" s="116"/>
      <c r="D110" s="116"/>
      <c r="E110" s="116"/>
    </row>
    <row r="111" spans="1:5" ht="15" customHeight="1" x14ac:dyDescent="0.2">
      <c r="A111" s="116"/>
      <c r="B111" s="116"/>
      <c r="C111" s="116"/>
      <c r="D111" s="116"/>
      <c r="E111" s="116"/>
    </row>
    <row r="112" spans="1:5" ht="15" customHeight="1" x14ac:dyDescent="0.2">
      <c r="A112" s="116"/>
      <c r="B112" s="116"/>
      <c r="C112" s="116"/>
      <c r="D112" s="116"/>
      <c r="E112" s="116"/>
    </row>
    <row r="113" spans="1:5" ht="15" customHeight="1" x14ac:dyDescent="0.2">
      <c r="A113" s="116"/>
      <c r="B113" s="116"/>
      <c r="C113" s="116"/>
      <c r="D113" s="116"/>
      <c r="E113" s="116"/>
    </row>
    <row r="114" spans="1:5" ht="15" customHeight="1" x14ac:dyDescent="0.2">
      <c r="A114" s="116"/>
      <c r="B114" s="116"/>
      <c r="C114" s="116"/>
      <c r="D114" s="116"/>
      <c r="E114" s="116"/>
    </row>
    <row r="115" spans="1:5" ht="15" customHeight="1" x14ac:dyDescent="0.2">
      <c r="A115" s="116"/>
      <c r="B115" s="116"/>
      <c r="C115" s="116"/>
      <c r="D115" s="116"/>
      <c r="E115" s="116"/>
    </row>
    <row r="116" spans="1:5" ht="15" customHeight="1" x14ac:dyDescent="0.2">
      <c r="A116" s="116"/>
      <c r="B116" s="116"/>
      <c r="C116" s="116"/>
      <c r="D116" s="116"/>
      <c r="E116" s="116"/>
    </row>
    <row r="117" spans="1:5" ht="15" customHeight="1" x14ac:dyDescent="0.2">
      <c r="A117" s="116"/>
      <c r="B117" s="116"/>
      <c r="C117" s="116"/>
      <c r="D117" s="116"/>
      <c r="E117" s="116"/>
    </row>
    <row r="118" spans="1:5" ht="15" customHeight="1" x14ac:dyDescent="0.2">
      <c r="A118" s="116"/>
      <c r="B118" s="116"/>
      <c r="C118" s="116"/>
      <c r="D118" s="116"/>
      <c r="E118" s="116"/>
    </row>
    <row r="119" spans="1:5" ht="15" customHeight="1" x14ac:dyDescent="0.2"/>
    <row r="120" spans="1:5" ht="15" customHeight="1" x14ac:dyDescent="0.25">
      <c r="A120" s="3" t="s">
        <v>4</v>
      </c>
      <c r="B120" s="4"/>
      <c r="C120" s="4"/>
      <c r="D120" s="4"/>
      <c r="E120" s="4"/>
    </row>
    <row r="121" spans="1:5" ht="15" customHeight="1" x14ac:dyDescent="0.2">
      <c r="A121" s="5" t="s">
        <v>33</v>
      </c>
      <c r="B121" s="22"/>
      <c r="C121" s="22"/>
      <c r="D121" s="22"/>
      <c r="E121" s="6" t="s">
        <v>34</v>
      </c>
    </row>
    <row r="122" spans="1:5" ht="15" customHeight="1" x14ac:dyDescent="0.25">
      <c r="A122" s="23"/>
      <c r="B122" s="21"/>
      <c r="C122" s="22"/>
      <c r="D122" s="22"/>
      <c r="E122" s="34"/>
    </row>
    <row r="123" spans="1:5" ht="15" customHeight="1" x14ac:dyDescent="0.2">
      <c r="B123" s="11" t="s">
        <v>7</v>
      </c>
      <c r="C123" s="11" t="s">
        <v>8</v>
      </c>
      <c r="D123" s="35" t="s">
        <v>9</v>
      </c>
      <c r="E123" s="36" t="s">
        <v>10</v>
      </c>
    </row>
    <row r="124" spans="1:5" ht="15" customHeight="1" x14ac:dyDescent="0.2">
      <c r="B124" s="58">
        <v>103533062</v>
      </c>
      <c r="C124" s="59"/>
      <c r="D124" s="60" t="s">
        <v>11</v>
      </c>
      <c r="E124" s="15">
        <f>3867815.55+696206.8</f>
        <v>4564022.3499999996</v>
      </c>
    </row>
    <row r="125" spans="1:5" ht="15" customHeight="1" x14ac:dyDescent="0.2">
      <c r="B125" s="38"/>
      <c r="C125" s="39" t="s">
        <v>12</v>
      </c>
      <c r="D125" s="40"/>
      <c r="E125" s="41">
        <f>SUM(E124:E124)</f>
        <v>4564022.3499999996</v>
      </c>
    </row>
    <row r="126" spans="1:5" ht="15" customHeight="1" x14ac:dyDescent="0.2"/>
    <row r="127" spans="1:5" ht="15" customHeight="1" x14ac:dyDescent="0.25">
      <c r="A127" s="3" t="s">
        <v>13</v>
      </c>
      <c r="B127" s="4"/>
      <c r="C127" s="4"/>
      <c r="D127" s="23"/>
      <c r="E127" s="23"/>
    </row>
    <row r="128" spans="1:5" ht="15" customHeight="1" x14ac:dyDescent="0.2">
      <c r="A128" s="5" t="s">
        <v>33</v>
      </c>
      <c r="B128" s="22"/>
      <c r="C128" s="22"/>
      <c r="D128" s="22"/>
      <c r="E128" s="26" t="s">
        <v>34</v>
      </c>
    </row>
    <row r="129" spans="1:5" ht="15" customHeight="1" x14ac:dyDescent="0.25">
      <c r="A129" s="21"/>
      <c r="B129" s="22"/>
      <c r="C129" s="22"/>
      <c r="D129" s="22"/>
      <c r="E129" s="23"/>
    </row>
    <row r="130" spans="1:5" ht="15" customHeight="1" x14ac:dyDescent="0.25">
      <c r="A130" s="21"/>
      <c r="B130" s="22"/>
      <c r="C130" s="11" t="s">
        <v>8</v>
      </c>
      <c r="D130" s="51" t="s">
        <v>26</v>
      </c>
      <c r="E130" s="9" t="s">
        <v>10</v>
      </c>
    </row>
    <row r="131" spans="1:5" ht="15" customHeight="1" x14ac:dyDescent="0.25">
      <c r="A131" s="21"/>
      <c r="B131" s="22"/>
      <c r="C131" s="45">
        <v>3636</v>
      </c>
      <c r="D131" s="46" t="s">
        <v>35</v>
      </c>
      <c r="E131" s="61">
        <f>160000+39680+14400+270000+66960+24300</f>
        <v>575340</v>
      </c>
    </row>
    <row r="132" spans="1:5" ht="15" customHeight="1" x14ac:dyDescent="0.25">
      <c r="A132" s="21"/>
      <c r="B132" s="22"/>
      <c r="C132" s="45">
        <v>3636</v>
      </c>
      <c r="D132" s="46" t="s">
        <v>36</v>
      </c>
      <c r="E132" s="61">
        <f>869683.09+122811.18</f>
        <v>992494.27</v>
      </c>
    </row>
    <row r="133" spans="1:5" ht="15" customHeight="1" x14ac:dyDescent="0.25">
      <c r="A133" s="21"/>
      <c r="B133" s="22"/>
      <c r="C133" s="45">
        <v>3636</v>
      </c>
      <c r="D133" s="46" t="s">
        <v>37</v>
      </c>
      <c r="E133" s="61">
        <f>10000+10000</f>
        <v>20000</v>
      </c>
    </row>
    <row r="134" spans="1:5" ht="15" customHeight="1" x14ac:dyDescent="0.25">
      <c r="A134" s="21"/>
      <c r="B134" s="22"/>
      <c r="C134" s="45">
        <v>2125</v>
      </c>
      <c r="D134" s="60" t="s">
        <v>38</v>
      </c>
      <c r="E134" s="61">
        <f>1892052.46+882000+202135.62</f>
        <v>2976188.08</v>
      </c>
    </row>
    <row r="135" spans="1:5" ht="15" customHeight="1" x14ac:dyDescent="0.25">
      <c r="A135" s="21"/>
      <c r="B135" s="22"/>
      <c r="C135" s="39" t="s">
        <v>12</v>
      </c>
      <c r="D135" s="40"/>
      <c r="E135" s="41">
        <f>SUM(E131:E134)</f>
        <v>4564022.3499999996</v>
      </c>
    </row>
    <row r="136" spans="1:5" ht="15" customHeight="1" x14ac:dyDescent="0.2"/>
    <row r="137" spans="1:5" ht="15" customHeight="1" x14ac:dyDescent="0.2"/>
    <row r="138" spans="1:5" ht="15" customHeight="1" x14ac:dyDescent="0.25">
      <c r="A138" s="1" t="s">
        <v>39</v>
      </c>
    </row>
    <row r="139" spans="1:5" ht="15" customHeight="1" x14ac:dyDescent="0.2">
      <c r="A139" s="114" t="s">
        <v>1</v>
      </c>
      <c r="B139" s="114"/>
      <c r="C139" s="114"/>
      <c r="D139" s="114"/>
      <c r="E139" s="114"/>
    </row>
    <row r="140" spans="1:5" ht="15" customHeight="1" x14ac:dyDescent="0.2">
      <c r="A140" s="116" t="s">
        <v>171</v>
      </c>
      <c r="B140" s="116"/>
      <c r="C140" s="116"/>
      <c r="D140" s="116"/>
      <c r="E140" s="116"/>
    </row>
    <row r="141" spans="1:5" ht="15" customHeight="1" x14ac:dyDescent="0.2">
      <c r="A141" s="116"/>
      <c r="B141" s="116"/>
      <c r="C141" s="116"/>
      <c r="D141" s="116"/>
      <c r="E141" s="116"/>
    </row>
    <row r="142" spans="1:5" ht="15" customHeight="1" x14ac:dyDescent="0.2">
      <c r="A142" s="116"/>
      <c r="B142" s="116"/>
      <c r="C142" s="116"/>
      <c r="D142" s="116"/>
      <c r="E142" s="116"/>
    </row>
    <row r="143" spans="1:5" ht="15" customHeight="1" x14ac:dyDescent="0.2">
      <c r="A143" s="116"/>
      <c r="B143" s="116"/>
      <c r="C143" s="116"/>
      <c r="D143" s="116"/>
      <c r="E143" s="116"/>
    </row>
    <row r="144" spans="1:5" ht="15" customHeight="1" x14ac:dyDescent="0.2">
      <c r="A144" s="116"/>
      <c r="B144" s="116"/>
      <c r="C144" s="116"/>
      <c r="D144" s="116"/>
      <c r="E144" s="116"/>
    </row>
    <row r="145" spans="1:5" ht="15" customHeight="1" x14ac:dyDescent="0.2">
      <c r="A145" s="116"/>
      <c r="B145" s="116"/>
      <c r="C145" s="116"/>
      <c r="D145" s="116"/>
      <c r="E145" s="116"/>
    </row>
    <row r="146" spans="1:5" ht="15" customHeight="1" x14ac:dyDescent="0.2">
      <c r="A146" s="62"/>
      <c r="B146" s="62"/>
      <c r="C146" s="62"/>
      <c r="D146" s="62"/>
      <c r="E146" s="62"/>
    </row>
    <row r="147" spans="1:5" ht="15" customHeight="1" x14ac:dyDescent="0.25">
      <c r="A147" s="21" t="s">
        <v>4</v>
      </c>
      <c r="B147" s="22"/>
      <c r="C147" s="22"/>
      <c r="D147" s="22"/>
      <c r="E147" s="22"/>
    </row>
    <row r="148" spans="1:5" ht="15" customHeight="1" x14ac:dyDescent="0.2">
      <c r="A148" s="5" t="s">
        <v>40</v>
      </c>
      <c r="B148" s="22"/>
      <c r="C148" s="22"/>
      <c r="D148" s="22"/>
      <c r="E148" s="26" t="s">
        <v>41</v>
      </c>
    </row>
    <row r="149" spans="1:5" ht="15" customHeight="1" x14ac:dyDescent="0.25">
      <c r="A149" s="63"/>
      <c r="B149" s="21"/>
      <c r="C149" s="22"/>
      <c r="D149" s="22"/>
      <c r="E149" s="34"/>
    </row>
    <row r="150" spans="1:5" ht="15" customHeight="1" x14ac:dyDescent="0.2">
      <c r="A150" s="50"/>
      <c r="B150" s="64"/>
      <c r="C150" s="11" t="s">
        <v>8</v>
      </c>
      <c r="D150" s="35" t="s">
        <v>9</v>
      </c>
      <c r="E150" s="11" t="s">
        <v>10</v>
      </c>
    </row>
    <row r="151" spans="1:5" ht="15" customHeight="1" x14ac:dyDescent="0.2">
      <c r="A151" s="52"/>
      <c r="B151" s="65"/>
      <c r="C151" s="66"/>
      <c r="D151" s="60" t="s">
        <v>42</v>
      </c>
      <c r="E151" s="15">
        <v>73600</v>
      </c>
    </row>
    <row r="152" spans="1:5" ht="15" customHeight="1" x14ac:dyDescent="0.2">
      <c r="A152" s="52"/>
      <c r="B152" s="4"/>
      <c r="C152" s="39" t="s">
        <v>12</v>
      </c>
      <c r="D152" s="40"/>
      <c r="E152" s="41">
        <f>SUM(E151:E151)</f>
        <v>73600</v>
      </c>
    </row>
    <row r="153" spans="1:5" ht="15" customHeight="1" x14ac:dyDescent="0.2">
      <c r="A153" s="67"/>
      <c r="B153" s="67"/>
      <c r="C153" s="67"/>
      <c r="D153" s="67"/>
      <c r="E153" s="67"/>
    </row>
    <row r="154" spans="1:5" ht="15" customHeight="1" x14ac:dyDescent="0.2">
      <c r="A154" s="67"/>
      <c r="B154" s="67"/>
      <c r="C154" s="67"/>
      <c r="D154" s="67"/>
      <c r="E154" s="67"/>
    </row>
    <row r="155" spans="1:5" ht="15" customHeight="1" x14ac:dyDescent="0.2">
      <c r="A155" s="67"/>
      <c r="B155" s="67"/>
      <c r="C155" s="67"/>
      <c r="D155" s="67"/>
      <c r="E155" s="67"/>
    </row>
    <row r="156" spans="1:5" ht="15" customHeight="1" x14ac:dyDescent="0.2">
      <c r="A156" s="67"/>
      <c r="B156" s="67"/>
      <c r="C156" s="67"/>
      <c r="D156" s="67"/>
      <c r="E156" s="67"/>
    </row>
    <row r="157" spans="1:5" ht="15" customHeight="1" x14ac:dyDescent="0.2">
      <c r="A157" s="67"/>
      <c r="B157" s="67"/>
      <c r="C157" s="67"/>
      <c r="D157" s="67"/>
      <c r="E157" s="67"/>
    </row>
    <row r="158" spans="1:5" ht="15" customHeight="1" x14ac:dyDescent="0.25">
      <c r="A158" s="3" t="s">
        <v>13</v>
      </c>
      <c r="B158" s="4"/>
      <c r="C158" s="4"/>
      <c r="D158" s="23"/>
      <c r="E158" s="23"/>
    </row>
    <row r="159" spans="1:5" ht="15" customHeight="1" x14ac:dyDescent="0.2">
      <c r="A159" s="5" t="s">
        <v>40</v>
      </c>
      <c r="B159" s="22"/>
      <c r="C159" s="22"/>
      <c r="D159" s="22"/>
      <c r="E159" s="26" t="s">
        <v>41</v>
      </c>
    </row>
    <row r="160" spans="1:5" ht="15" customHeight="1" x14ac:dyDescent="0.2">
      <c r="A160" s="7"/>
      <c r="B160" s="42"/>
      <c r="C160" s="4"/>
      <c r="D160" s="7"/>
      <c r="E160" s="43"/>
    </row>
    <row r="161" spans="1:5" ht="15" customHeight="1" x14ac:dyDescent="0.2">
      <c r="B161" s="50"/>
      <c r="C161" s="9" t="s">
        <v>8</v>
      </c>
      <c r="D161" s="51" t="s">
        <v>26</v>
      </c>
      <c r="E161" s="9" t="s">
        <v>10</v>
      </c>
    </row>
    <row r="162" spans="1:5" ht="15" customHeight="1" x14ac:dyDescent="0.2">
      <c r="B162" s="68"/>
      <c r="C162" s="45">
        <v>2212</v>
      </c>
      <c r="D162" s="46" t="s">
        <v>43</v>
      </c>
      <c r="E162" s="15">
        <v>73600</v>
      </c>
    </row>
    <row r="163" spans="1:5" ht="15" customHeight="1" x14ac:dyDescent="0.2">
      <c r="B163" s="69"/>
      <c r="C163" s="17" t="s">
        <v>12</v>
      </c>
      <c r="D163" s="47"/>
      <c r="E163" s="48">
        <f>SUM(E162:E162)</f>
        <v>73600</v>
      </c>
    </row>
    <row r="164" spans="1:5" ht="15" customHeight="1" x14ac:dyDescent="0.2"/>
    <row r="165" spans="1:5" ht="15" customHeight="1" x14ac:dyDescent="0.2"/>
    <row r="166" spans="1:5" ht="15" customHeight="1" x14ac:dyDescent="0.25">
      <c r="A166" s="1" t="s">
        <v>44</v>
      </c>
    </row>
    <row r="167" spans="1:5" ht="15" customHeight="1" x14ac:dyDescent="0.2">
      <c r="A167" s="117" t="s">
        <v>45</v>
      </c>
      <c r="B167" s="117"/>
      <c r="C167" s="117"/>
      <c r="D167" s="117"/>
      <c r="E167" s="117"/>
    </row>
    <row r="168" spans="1:5" ht="15" customHeight="1" x14ac:dyDescent="0.2">
      <c r="A168" s="116" t="s">
        <v>46</v>
      </c>
      <c r="B168" s="116"/>
      <c r="C168" s="116"/>
      <c r="D168" s="116"/>
      <c r="E168" s="116"/>
    </row>
    <row r="169" spans="1:5" ht="15" customHeight="1" x14ac:dyDescent="0.2">
      <c r="A169" s="116"/>
      <c r="B169" s="116"/>
      <c r="C169" s="116"/>
      <c r="D169" s="116"/>
      <c r="E169" s="116"/>
    </row>
    <row r="170" spans="1:5" ht="15" customHeight="1" x14ac:dyDescent="0.2">
      <c r="A170" s="116"/>
      <c r="B170" s="116"/>
      <c r="C170" s="116"/>
      <c r="D170" s="116"/>
      <c r="E170" s="116"/>
    </row>
    <row r="171" spans="1:5" ht="15" customHeight="1" x14ac:dyDescent="0.2">
      <c r="A171" s="116"/>
      <c r="B171" s="116"/>
      <c r="C171" s="116"/>
      <c r="D171" s="116"/>
      <c r="E171" s="116"/>
    </row>
    <row r="172" spans="1:5" ht="15" customHeight="1" x14ac:dyDescent="0.2">
      <c r="A172" s="116"/>
      <c r="B172" s="116"/>
      <c r="C172" s="116"/>
      <c r="D172" s="116"/>
      <c r="E172" s="116"/>
    </row>
    <row r="173" spans="1:5" ht="15" customHeight="1" x14ac:dyDescent="0.2">
      <c r="A173" s="116"/>
      <c r="B173" s="116"/>
      <c r="C173" s="116"/>
      <c r="D173" s="116"/>
      <c r="E173" s="116"/>
    </row>
    <row r="174" spans="1:5" ht="15" customHeight="1" x14ac:dyDescent="0.2">
      <c r="A174" s="116"/>
      <c r="B174" s="116"/>
      <c r="C174" s="116"/>
      <c r="D174" s="116"/>
      <c r="E174" s="116"/>
    </row>
    <row r="175" spans="1:5" ht="15" customHeight="1" x14ac:dyDescent="0.2"/>
    <row r="176" spans="1:5" ht="15" customHeight="1" x14ac:dyDescent="0.25">
      <c r="A176" s="3" t="s">
        <v>4</v>
      </c>
      <c r="B176" s="22"/>
      <c r="C176" s="22"/>
      <c r="D176" s="22"/>
      <c r="E176" s="22"/>
    </row>
    <row r="177" spans="1:5" ht="15" customHeight="1" x14ac:dyDescent="0.2">
      <c r="A177" s="70" t="s">
        <v>33</v>
      </c>
      <c r="B177" s="22"/>
      <c r="C177" s="22"/>
      <c r="D177" s="22"/>
      <c r="E177" s="26" t="s">
        <v>47</v>
      </c>
    </row>
    <row r="178" spans="1:5" ht="15" customHeight="1" x14ac:dyDescent="0.25">
      <c r="A178" s="21"/>
      <c r="B178" s="23"/>
      <c r="C178" s="22"/>
      <c r="D178" s="22"/>
      <c r="E178" s="34"/>
    </row>
    <row r="179" spans="1:5" ht="15" customHeight="1" x14ac:dyDescent="0.2">
      <c r="A179" s="50"/>
      <c r="B179" s="50"/>
      <c r="C179" s="11" t="s">
        <v>8</v>
      </c>
      <c r="D179" s="35" t="s">
        <v>9</v>
      </c>
      <c r="E179" s="9" t="s">
        <v>10</v>
      </c>
    </row>
    <row r="180" spans="1:5" ht="15" customHeight="1" x14ac:dyDescent="0.2">
      <c r="A180" s="71"/>
      <c r="B180" s="53"/>
      <c r="C180" s="66"/>
      <c r="D180" s="60" t="s">
        <v>48</v>
      </c>
      <c r="E180" s="72">
        <v>22801908.41</v>
      </c>
    </row>
    <row r="181" spans="1:5" ht="15" customHeight="1" x14ac:dyDescent="0.2">
      <c r="A181" s="71"/>
      <c r="B181" s="73"/>
      <c r="C181" s="39" t="s">
        <v>12</v>
      </c>
      <c r="D181" s="40"/>
      <c r="E181" s="41">
        <f>SUM(E180:E180)</f>
        <v>22801908.41</v>
      </c>
    </row>
    <row r="182" spans="1:5" ht="15" customHeight="1" x14ac:dyDescent="0.2"/>
    <row r="183" spans="1:5" ht="15" customHeight="1" x14ac:dyDescent="0.25">
      <c r="A183" s="21" t="s">
        <v>13</v>
      </c>
      <c r="B183" s="22"/>
      <c r="C183" s="22"/>
      <c r="D183" s="22"/>
      <c r="E183" s="22"/>
    </row>
    <row r="184" spans="1:5" ht="15" customHeight="1" x14ac:dyDescent="0.2">
      <c r="A184" s="33" t="s">
        <v>21</v>
      </c>
      <c r="B184" s="22"/>
      <c r="C184" s="22"/>
      <c r="D184" s="22"/>
      <c r="E184" s="26" t="s">
        <v>22</v>
      </c>
    </row>
    <row r="185" spans="1:5" ht="15" customHeight="1" x14ac:dyDescent="0.25">
      <c r="A185" s="21"/>
      <c r="B185" s="23"/>
      <c r="C185" s="22"/>
      <c r="D185" s="22"/>
      <c r="E185" s="34"/>
    </row>
    <row r="186" spans="1:5" ht="15" customHeight="1" x14ac:dyDescent="0.2">
      <c r="A186" s="50"/>
      <c r="B186" s="50"/>
      <c r="C186" s="11" t="s">
        <v>8</v>
      </c>
      <c r="D186" s="51" t="s">
        <v>26</v>
      </c>
      <c r="E186" s="36" t="s">
        <v>10</v>
      </c>
    </row>
    <row r="187" spans="1:5" ht="15" customHeight="1" x14ac:dyDescent="0.2">
      <c r="A187" s="52"/>
      <c r="B187" s="53"/>
      <c r="C187" s="54">
        <v>6409</v>
      </c>
      <c r="D187" s="46" t="s">
        <v>30</v>
      </c>
      <c r="E187" s="55">
        <v>22801908.41</v>
      </c>
    </row>
    <row r="188" spans="1:5" ht="15" customHeight="1" x14ac:dyDescent="0.2">
      <c r="A188" s="56"/>
      <c r="B188" s="57"/>
      <c r="C188" s="39" t="s">
        <v>12</v>
      </c>
      <c r="D188" s="40"/>
      <c r="E188" s="41">
        <f>E187</f>
        <v>22801908.41</v>
      </c>
    </row>
    <row r="189" spans="1:5" ht="15" customHeight="1" x14ac:dyDescent="0.2"/>
    <row r="190" spans="1:5" ht="15" customHeight="1" x14ac:dyDescent="0.2"/>
    <row r="191" spans="1:5" ht="15" customHeight="1" x14ac:dyDescent="0.25">
      <c r="A191" s="1" t="s">
        <v>49</v>
      </c>
    </row>
    <row r="192" spans="1:5" ht="15" customHeight="1" x14ac:dyDescent="0.2">
      <c r="A192" s="114" t="s">
        <v>1</v>
      </c>
      <c r="B192" s="114"/>
      <c r="C192" s="114"/>
      <c r="D192" s="114"/>
      <c r="E192" s="114"/>
    </row>
    <row r="193" spans="1:5" ht="15" customHeight="1" x14ac:dyDescent="0.2">
      <c r="A193" s="115" t="s">
        <v>50</v>
      </c>
      <c r="B193" s="115"/>
      <c r="C193" s="115"/>
      <c r="D193" s="115"/>
      <c r="E193" s="115"/>
    </row>
    <row r="194" spans="1:5" ht="15" customHeight="1" x14ac:dyDescent="0.2">
      <c r="A194" s="115"/>
      <c r="B194" s="115"/>
      <c r="C194" s="115"/>
      <c r="D194" s="115"/>
      <c r="E194" s="115"/>
    </row>
    <row r="195" spans="1:5" ht="15" customHeight="1" x14ac:dyDescent="0.2">
      <c r="A195" s="115"/>
      <c r="B195" s="115"/>
      <c r="C195" s="115"/>
      <c r="D195" s="115"/>
      <c r="E195" s="115"/>
    </row>
    <row r="196" spans="1:5" ht="15" customHeight="1" x14ac:dyDescent="0.2">
      <c r="A196" s="115"/>
      <c r="B196" s="115"/>
      <c r="C196" s="115"/>
      <c r="D196" s="115"/>
      <c r="E196" s="115"/>
    </row>
    <row r="197" spans="1:5" ht="15" customHeight="1" x14ac:dyDescent="0.2">
      <c r="A197" s="115"/>
      <c r="B197" s="115"/>
      <c r="C197" s="115"/>
      <c r="D197" s="115"/>
      <c r="E197" s="115"/>
    </row>
    <row r="198" spans="1:5" ht="15" customHeight="1" x14ac:dyDescent="0.2">
      <c r="A198" s="115"/>
      <c r="B198" s="115"/>
      <c r="C198" s="115"/>
      <c r="D198" s="115"/>
      <c r="E198" s="115"/>
    </row>
    <row r="199" spans="1:5" ht="15" customHeight="1" x14ac:dyDescent="0.2">
      <c r="A199" s="115"/>
      <c r="B199" s="115"/>
      <c r="C199" s="115"/>
      <c r="D199" s="115"/>
      <c r="E199" s="115"/>
    </row>
    <row r="200" spans="1:5" ht="15" customHeight="1" x14ac:dyDescent="0.2">
      <c r="A200" s="115"/>
      <c r="B200" s="115"/>
      <c r="C200" s="115"/>
      <c r="D200" s="115"/>
      <c r="E200" s="115"/>
    </row>
    <row r="201" spans="1:5" ht="15" customHeight="1" x14ac:dyDescent="0.2"/>
    <row r="202" spans="1:5" ht="15" customHeight="1" x14ac:dyDescent="0.25">
      <c r="A202" s="21" t="s">
        <v>4</v>
      </c>
      <c r="B202" s="22"/>
      <c r="C202" s="22"/>
      <c r="D202" s="22"/>
      <c r="E202" s="22"/>
    </row>
    <row r="203" spans="1:5" ht="15" customHeight="1" x14ac:dyDescent="0.2">
      <c r="A203" s="33" t="s">
        <v>51</v>
      </c>
      <c r="B203" s="4"/>
      <c r="C203" s="4"/>
      <c r="D203" s="4"/>
      <c r="E203" s="6" t="s">
        <v>52</v>
      </c>
    </row>
    <row r="204" spans="1:5" ht="15" customHeight="1" x14ac:dyDescent="0.25">
      <c r="A204" s="23"/>
      <c r="B204" s="21"/>
      <c r="C204" s="22"/>
      <c r="D204" s="22"/>
      <c r="E204" s="34"/>
    </row>
    <row r="205" spans="1:5" ht="15" customHeight="1" x14ac:dyDescent="0.2">
      <c r="B205" s="64"/>
      <c r="C205" s="11" t="s">
        <v>8</v>
      </c>
      <c r="D205" s="35" t="s">
        <v>9</v>
      </c>
      <c r="E205" s="36" t="s">
        <v>10</v>
      </c>
    </row>
    <row r="206" spans="1:5" ht="15" customHeight="1" x14ac:dyDescent="0.2">
      <c r="B206" s="74"/>
      <c r="C206" s="75">
        <v>6402</v>
      </c>
      <c r="D206" s="60" t="s">
        <v>53</v>
      </c>
      <c r="E206" s="72">
        <v>1694839.65</v>
      </c>
    </row>
    <row r="207" spans="1:5" ht="15" customHeight="1" x14ac:dyDescent="0.2">
      <c r="B207" s="76"/>
      <c r="C207" s="39" t="s">
        <v>12</v>
      </c>
      <c r="D207" s="40"/>
      <c r="E207" s="41">
        <f>SUM(E206:E206)</f>
        <v>1694839.65</v>
      </c>
    </row>
    <row r="208" spans="1:5" ht="15" customHeight="1" x14ac:dyDescent="0.2"/>
    <row r="209" spans="1:5" ht="15" customHeight="1" x14ac:dyDescent="0.25">
      <c r="A209" s="21" t="s">
        <v>13</v>
      </c>
      <c r="B209" s="22"/>
      <c r="C209" s="22"/>
      <c r="D209" s="22"/>
      <c r="E209" s="23"/>
    </row>
    <row r="210" spans="1:5" ht="15" customHeight="1" x14ac:dyDescent="0.2">
      <c r="A210" s="33" t="s">
        <v>51</v>
      </c>
      <c r="B210" s="77"/>
      <c r="C210" s="77"/>
      <c r="D210" s="77"/>
      <c r="E210" s="23" t="s">
        <v>52</v>
      </c>
    </row>
    <row r="211" spans="1:5" ht="15" customHeight="1" x14ac:dyDescent="0.2"/>
    <row r="212" spans="1:5" ht="15" customHeight="1" x14ac:dyDescent="0.2">
      <c r="B212" s="9" t="s">
        <v>7</v>
      </c>
      <c r="C212" s="11" t="s">
        <v>8</v>
      </c>
      <c r="D212" s="78" t="s">
        <v>9</v>
      </c>
      <c r="E212" s="36" t="s">
        <v>10</v>
      </c>
    </row>
    <row r="213" spans="1:5" ht="15" customHeight="1" x14ac:dyDescent="0.2">
      <c r="B213" s="12">
        <v>137</v>
      </c>
      <c r="C213" s="45"/>
      <c r="D213" s="31" t="s">
        <v>54</v>
      </c>
      <c r="E213" s="15">
        <v>1694839.65</v>
      </c>
    </row>
    <row r="214" spans="1:5" ht="15" customHeight="1" x14ac:dyDescent="0.2">
      <c r="B214" s="79"/>
      <c r="C214" s="39" t="s">
        <v>12</v>
      </c>
      <c r="D214" s="80"/>
      <c r="E214" s="81">
        <f>SUM(E213:E213)</f>
        <v>1694839.65</v>
      </c>
    </row>
    <row r="215" spans="1:5" ht="15" customHeight="1" x14ac:dyDescent="0.2"/>
    <row r="216" spans="1:5" ht="15" customHeight="1" x14ac:dyDescent="0.2"/>
    <row r="217" spans="1:5" ht="15" customHeight="1" x14ac:dyDescent="0.25">
      <c r="A217" s="1" t="s">
        <v>55</v>
      </c>
    </row>
    <row r="218" spans="1:5" ht="15" customHeight="1" x14ac:dyDescent="0.2">
      <c r="A218" s="114" t="s">
        <v>1</v>
      </c>
      <c r="B218" s="114"/>
      <c r="C218" s="114"/>
      <c r="D218" s="114"/>
      <c r="E218" s="114"/>
    </row>
    <row r="219" spans="1:5" ht="15" customHeight="1" x14ac:dyDescent="0.2">
      <c r="A219" s="115" t="s">
        <v>56</v>
      </c>
      <c r="B219" s="115"/>
      <c r="C219" s="115"/>
      <c r="D219" s="115"/>
      <c r="E219" s="115"/>
    </row>
    <row r="220" spans="1:5" ht="15" customHeight="1" x14ac:dyDescent="0.2">
      <c r="A220" s="115"/>
      <c r="B220" s="115"/>
      <c r="C220" s="115"/>
      <c r="D220" s="115"/>
      <c r="E220" s="115"/>
    </row>
    <row r="221" spans="1:5" ht="15" customHeight="1" x14ac:dyDescent="0.2">
      <c r="A221" s="115"/>
      <c r="B221" s="115"/>
      <c r="C221" s="115"/>
      <c r="D221" s="115"/>
      <c r="E221" s="115"/>
    </row>
    <row r="222" spans="1:5" ht="15" customHeight="1" x14ac:dyDescent="0.2">
      <c r="A222" s="115"/>
      <c r="B222" s="115"/>
      <c r="C222" s="115"/>
      <c r="D222" s="115"/>
      <c r="E222" s="115"/>
    </row>
    <row r="223" spans="1:5" ht="15" customHeight="1" x14ac:dyDescent="0.2">
      <c r="A223" s="115"/>
      <c r="B223" s="115"/>
      <c r="C223" s="115"/>
      <c r="D223" s="115"/>
      <c r="E223" s="115"/>
    </row>
    <row r="224" spans="1:5" ht="15" customHeight="1" x14ac:dyDescent="0.2">
      <c r="A224" s="115"/>
      <c r="B224" s="115"/>
      <c r="C224" s="115"/>
      <c r="D224" s="115"/>
      <c r="E224" s="115"/>
    </row>
    <row r="225" spans="1:5" ht="15" customHeight="1" x14ac:dyDescent="0.2">
      <c r="A225" s="115"/>
      <c r="B225" s="115"/>
      <c r="C225" s="115"/>
      <c r="D225" s="115"/>
      <c r="E225" s="115"/>
    </row>
    <row r="226" spans="1:5" ht="15" customHeight="1" x14ac:dyDescent="0.2">
      <c r="A226" s="115"/>
      <c r="B226" s="115"/>
      <c r="C226" s="115"/>
      <c r="D226" s="115"/>
      <c r="E226" s="115"/>
    </row>
    <row r="227" spans="1:5" ht="15" customHeight="1" x14ac:dyDescent="0.2">
      <c r="A227" s="23" t="s">
        <v>57</v>
      </c>
    </row>
    <row r="228" spans="1:5" ht="15" customHeight="1" x14ac:dyDescent="0.25">
      <c r="A228" s="21" t="s">
        <v>4</v>
      </c>
      <c r="B228" s="22"/>
      <c r="C228" s="22"/>
      <c r="D228" s="22"/>
      <c r="E228" s="22"/>
    </row>
    <row r="229" spans="1:5" ht="15" customHeight="1" x14ac:dyDescent="0.2">
      <c r="A229" s="33" t="s">
        <v>21</v>
      </c>
      <c r="B229" s="22"/>
      <c r="C229" s="22"/>
      <c r="D229" s="22"/>
      <c r="E229" s="26" t="s">
        <v>22</v>
      </c>
    </row>
    <row r="230" spans="1:5" ht="15" customHeight="1" x14ac:dyDescent="0.25">
      <c r="A230" s="23"/>
      <c r="B230" s="21"/>
      <c r="C230" s="22"/>
      <c r="D230" s="22"/>
      <c r="E230" s="34"/>
    </row>
    <row r="231" spans="1:5" ht="15" customHeight="1" x14ac:dyDescent="0.2">
      <c r="B231" s="64"/>
      <c r="C231" s="11" t="s">
        <v>8</v>
      </c>
      <c r="D231" s="35" t="s">
        <v>9</v>
      </c>
      <c r="E231" s="36" t="s">
        <v>10</v>
      </c>
    </row>
    <row r="232" spans="1:5" ht="15" customHeight="1" x14ac:dyDescent="0.2">
      <c r="B232" s="52"/>
      <c r="C232" s="75">
        <v>6172</v>
      </c>
      <c r="D232" s="46" t="s">
        <v>58</v>
      </c>
      <c r="E232" s="72">
        <v>108921</v>
      </c>
    </row>
    <row r="233" spans="1:5" ht="15" customHeight="1" x14ac:dyDescent="0.2">
      <c r="B233" s="52"/>
      <c r="C233" s="39" t="s">
        <v>12</v>
      </c>
      <c r="D233" s="40"/>
      <c r="E233" s="41">
        <f>SUM(E232:E232)</f>
        <v>108921</v>
      </c>
    </row>
    <row r="234" spans="1:5" ht="15" customHeight="1" x14ac:dyDescent="0.2"/>
    <row r="235" spans="1:5" ht="15" customHeight="1" x14ac:dyDescent="0.25">
      <c r="A235" s="21" t="s">
        <v>13</v>
      </c>
      <c r="B235" s="22"/>
      <c r="C235" s="22"/>
      <c r="D235" s="22"/>
      <c r="E235" s="22"/>
    </row>
    <row r="236" spans="1:5" ht="15" customHeight="1" x14ac:dyDescent="0.2">
      <c r="A236" s="33" t="s">
        <v>51</v>
      </c>
      <c r="B236" s="77"/>
      <c r="C236" s="77"/>
      <c r="D236" s="77"/>
      <c r="E236" s="23" t="s">
        <v>52</v>
      </c>
    </row>
    <row r="237" spans="1:5" ht="15" customHeight="1" x14ac:dyDescent="0.25">
      <c r="A237" s="21"/>
      <c r="B237" s="23"/>
      <c r="C237" s="22"/>
      <c r="D237" s="22"/>
      <c r="E237" s="34"/>
    </row>
    <row r="238" spans="1:5" ht="15" customHeight="1" x14ac:dyDescent="0.2">
      <c r="A238" s="50"/>
      <c r="B238" s="9" t="s">
        <v>7</v>
      </c>
      <c r="C238" s="11" t="s">
        <v>8</v>
      </c>
      <c r="D238" s="78" t="s">
        <v>9</v>
      </c>
      <c r="E238" s="36" t="s">
        <v>10</v>
      </c>
    </row>
    <row r="239" spans="1:5" ht="15" customHeight="1" x14ac:dyDescent="0.2">
      <c r="A239" s="52"/>
      <c r="B239" s="37">
        <v>305</v>
      </c>
      <c r="C239" s="45"/>
      <c r="D239" s="31" t="s">
        <v>54</v>
      </c>
      <c r="E239" s="72">
        <v>108921</v>
      </c>
    </row>
    <row r="240" spans="1:5" ht="15" customHeight="1" x14ac:dyDescent="0.2">
      <c r="A240" s="56"/>
      <c r="B240" s="79"/>
      <c r="C240" s="39" t="s">
        <v>12</v>
      </c>
      <c r="D240" s="80"/>
      <c r="E240" s="81">
        <f>SUM(E239:E239)</f>
        <v>108921</v>
      </c>
    </row>
    <row r="241" spans="1:5" ht="15" customHeight="1" x14ac:dyDescent="0.2"/>
    <row r="242" spans="1:5" ht="15" customHeight="1" x14ac:dyDescent="0.2"/>
    <row r="243" spans="1:5" ht="15" customHeight="1" x14ac:dyDescent="0.25">
      <c r="A243" s="1" t="s">
        <v>59</v>
      </c>
    </row>
    <row r="244" spans="1:5" ht="15" customHeight="1" x14ac:dyDescent="0.2">
      <c r="A244" s="117" t="s">
        <v>45</v>
      </c>
      <c r="B244" s="117"/>
      <c r="C244" s="117"/>
      <c r="D244" s="117"/>
      <c r="E244" s="117"/>
    </row>
    <row r="245" spans="1:5" ht="15" customHeight="1" x14ac:dyDescent="0.2">
      <c r="A245" s="116" t="s">
        <v>60</v>
      </c>
      <c r="B245" s="116"/>
      <c r="C245" s="116"/>
      <c r="D245" s="116"/>
      <c r="E245" s="116"/>
    </row>
    <row r="246" spans="1:5" ht="15" customHeight="1" x14ac:dyDescent="0.2">
      <c r="A246" s="116"/>
      <c r="B246" s="116"/>
      <c r="C246" s="116"/>
      <c r="D246" s="116"/>
      <c r="E246" s="116"/>
    </row>
    <row r="247" spans="1:5" ht="15" customHeight="1" x14ac:dyDescent="0.2">
      <c r="A247" s="116"/>
      <c r="B247" s="116"/>
      <c r="C247" s="116"/>
      <c r="D247" s="116"/>
      <c r="E247" s="116"/>
    </row>
    <row r="248" spans="1:5" ht="15" customHeight="1" x14ac:dyDescent="0.2">
      <c r="A248" s="116"/>
      <c r="B248" s="116"/>
      <c r="C248" s="116"/>
      <c r="D248" s="116"/>
      <c r="E248" s="116"/>
    </row>
    <row r="249" spans="1:5" ht="15" customHeight="1" x14ac:dyDescent="0.2">
      <c r="A249" s="116"/>
      <c r="B249" s="116"/>
      <c r="C249" s="116"/>
      <c r="D249" s="116"/>
      <c r="E249" s="116"/>
    </row>
    <row r="250" spans="1:5" ht="15" customHeight="1" x14ac:dyDescent="0.2">
      <c r="A250" s="116"/>
      <c r="B250" s="116"/>
      <c r="C250" s="116"/>
      <c r="D250" s="116"/>
      <c r="E250" s="116"/>
    </row>
    <row r="251" spans="1:5" ht="15" customHeight="1" x14ac:dyDescent="0.2">
      <c r="A251" s="116"/>
      <c r="B251" s="116"/>
      <c r="C251" s="116"/>
      <c r="D251" s="116"/>
      <c r="E251" s="116"/>
    </row>
    <row r="252" spans="1:5" ht="15" customHeight="1" x14ac:dyDescent="0.2">
      <c r="A252" s="63"/>
      <c r="B252" s="63"/>
      <c r="C252" s="63"/>
      <c r="D252" s="63"/>
      <c r="E252" s="63"/>
    </row>
    <row r="253" spans="1:5" ht="15" customHeight="1" x14ac:dyDescent="0.25">
      <c r="A253" s="3" t="s">
        <v>4</v>
      </c>
      <c r="B253" s="22"/>
      <c r="C253" s="22"/>
      <c r="D253" s="22"/>
      <c r="E253" s="22"/>
    </row>
    <row r="254" spans="1:5" ht="15" customHeight="1" x14ac:dyDescent="0.2">
      <c r="A254" s="5" t="s">
        <v>5</v>
      </c>
      <c r="B254" s="22"/>
      <c r="C254" s="22"/>
      <c r="D254" s="22"/>
      <c r="E254" s="26" t="s">
        <v>6</v>
      </c>
    </row>
    <row r="255" spans="1:5" ht="15" customHeight="1" x14ac:dyDescent="0.25">
      <c r="A255" s="21"/>
      <c r="B255" s="23"/>
      <c r="C255" s="22"/>
      <c r="D255" s="22"/>
      <c r="E255" s="34"/>
    </row>
    <row r="256" spans="1:5" ht="15" customHeight="1" x14ac:dyDescent="0.2">
      <c r="A256" s="64"/>
      <c r="B256" s="50"/>
      <c r="C256" s="11" t="s">
        <v>8</v>
      </c>
      <c r="D256" s="35" t="s">
        <v>9</v>
      </c>
      <c r="E256" s="36" t="s">
        <v>10</v>
      </c>
    </row>
    <row r="257" spans="1:5" ht="15" customHeight="1" x14ac:dyDescent="0.2">
      <c r="A257" s="74"/>
      <c r="B257" s="53"/>
      <c r="C257" s="66">
        <v>6172</v>
      </c>
      <c r="D257" s="60" t="s">
        <v>61</v>
      </c>
      <c r="E257" s="72">
        <v>1910.02</v>
      </c>
    </row>
    <row r="258" spans="1:5" ht="15" customHeight="1" x14ac:dyDescent="0.2">
      <c r="A258" s="74"/>
      <c r="B258" s="73"/>
      <c r="C258" s="39" t="s">
        <v>12</v>
      </c>
      <c r="D258" s="40"/>
      <c r="E258" s="41">
        <f>SUM(E257:E257)</f>
        <v>1910.02</v>
      </c>
    </row>
    <row r="259" spans="1:5" ht="15" customHeight="1" x14ac:dyDescent="0.2">
      <c r="A259" s="82"/>
      <c r="B259" s="82"/>
      <c r="C259" s="82"/>
      <c r="D259" s="82"/>
      <c r="E259" s="82"/>
    </row>
    <row r="260" spans="1:5" ht="15" customHeight="1" x14ac:dyDescent="0.2">
      <c r="A260" s="82"/>
      <c r="B260" s="82"/>
      <c r="C260" s="82"/>
      <c r="D260" s="82"/>
      <c r="E260" s="82"/>
    </row>
    <row r="261" spans="1:5" ht="15" customHeight="1" x14ac:dyDescent="0.2">
      <c r="A261" s="82"/>
      <c r="B261" s="82"/>
      <c r="C261" s="82"/>
      <c r="D261" s="82"/>
      <c r="E261" s="82"/>
    </row>
    <row r="262" spans="1:5" ht="15" customHeight="1" x14ac:dyDescent="0.25">
      <c r="A262" s="21" t="s">
        <v>13</v>
      </c>
      <c r="B262" s="22"/>
      <c r="C262" s="22"/>
      <c r="D262" s="22"/>
      <c r="E262" s="22"/>
    </row>
    <row r="263" spans="1:5" ht="15" customHeight="1" x14ac:dyDescent="0.2">
      <c r="A263" s="5" t="s">
        <v>5</v>
      </c>
      <c r="B263" s="22"/>
      <c r="C263" s="22"/>
      <c r="D263" s="22"/>
      <c r="E263" s="26" t="s">
        <v>6</v>
      </c>
    </row>
    <row r="264" spans="1:5" ht="15" customHeight="1" x14ac:dyDescent="0.25">
      <c r="A264" s="21"/>
      <c r="B264" s="23"/>
      <c r="C264" s="22"/>
      <c r="D264" s="22"/>
      <c r="E264" s="34"/>
    </row>
    <row r="265" spans="1:5" ht="15" customHeight="1" x14ac:dyDescent="0.2">
      <c r="A265" s="50"/>
      <c r="B265" s="50"/>
      <c r="C265" s="11" t="s">
        <v>8</v>
      </c>
      <c r="D265" s="51" t="s">
        <v>26</v>
      </c>
      <c r="E265" s="36" t="s">
        <v>10</v>
      </c>
    </row>
    <row r="266" spans="1:5" ht="15" customHeight="1" x14ac:dyDescent="0.2">
      <c r="A266" s="52"/>
      <c r="B266" s="53"/>
      <c r="C266" s="54">
        <v>6409</v>
      </c>
      <c r="D266" s="46" t="s">
        <v>30</v>
      </c>
      <c r="E266" s="72">
        <v>1910.02</v>
      </c>
    </row>
    <row r="267" spans="1:5" ht="15" customHeight="1" x14ac:dyDescent="0.2">
      <c r="A267" s="56"/>
      <c r="B267" s="57"/>
      <c r="C267" s="39" t="s">
        <v>12</v>
      </c>
      <c r="D267" s="40"/>
      <c r="E267" s="41">
        <f>E266</f>
        <v>1910.02</v>
      </c>
    </row>
    <row r="268" spans="1:5" ht="15" customHeight="1" x14ac:dyDescent="0.2"/>
    <row r="269" spans="1:5" ht="15" customHeight="1" x14ac:dyDescent="0.2"/>
    <row r="270" spans="1:5" ht="15" customHeight="1" x14ac:dyDescent="0.25">
      <c r="A270" s="1" t="s">
        <v>62</v>
      </c>
    </row>
    <row r="271" spans="1:5" ht="15" customHeight="1" x14ac:dyDescent="0.2">
      <c r="A271" s="118" t="s">
        <v>63</v>
      </c>
      <c r="B271" s="118"/>
      <c r="C271" s="118"/>
      <c r="D271" s="118"/>
      <c r="E271" s="118"/>
    </row>
    <row r="272" spans="1:5" ht="15" customHeight="1" x14ac:dyDescent="0.2">
      <c r="A272" s="118"/>
      <c r="B272" s="118"/>
      <c r="C272" s="118"/>
      <c r="D272" s="118"/>
      <c r="E272" s="118"/>
    </row>
    <row r="273" spans="1:5" ht="15" customHeight="1" x14ac:dyDescent="0.2">
      <c r="A273" s="115" t="s">
        <v>64</v>
      </c>
      <c r="B273" s="115"/>
      <c r="C273" s="115"/>
      <c r="D273" s="115"/>
      <c r="E273" s="115"/>
    </row>
    <row r="274" spans="1:5" ht="15" customHeight="1" x14ac:dyDescent="0.2">
      <c r="A274" s="115"/>
      <c r="B274" s="115"/>
      <c r="C274" s="115"/>
      <c r="D274" s="115"/>
      <c r="E274" s="115"/>
    </row>
    <row r="275" spans="1:5" ht="15" customHeight="1" x14ac:dyDescent="0.2">
      <c r="A275" s="115"/>
      <c r="B275" s="115"/>
      <c r="C275" s="115"/>
      <c r="D275" s="115"/>
      <c r="E275" s="115"/>
    </row>
    <row r="276" spans="1:5" ht="15" customHeight="1" x14ac:dyDescent="0.2">
      <c r="A276" s="115"/>
      <c r="B276" s="115"/>
      <c r="C276" s="115"/>
      <c r="D276" s="115"/>
      <c r="E276" s="115"/>
    </row>
    <row r="277" spans="1:5" ht="15" customHeight="1" x14ac:dyDescent="0.2">
      <c r="A277" s="115"/>
      <c r="B277" s="115"/>
      <c r="C277" s="115"/>
      <c r="D277" s="115"/>
      <c r="E277" s="115"/>
    </row>
    <row r="278" spans="1:5" ht="15" customHeight="1" x14ac:dyDescent="0.2">
      <c r="A278" s="115"/>
      <c r="B278" s="115"/>
      <c r="C278" s="115"/>
      <c r="D278" s="115"/>
      <c r="E278" s="115"/>
    </row>
    <row r="279" spans="1:5" ht="15" customHeight="1" x14ac:dyDescent="0.2">
      <c r="A279" s="115"/>
      <c r="B279" s="115"/>
      <c r="C279" s="115"/>
      <c r="D279" s="115"/>
      <c r="E279" s="115"/>
    </row>
    <row r="280" spans="1:5" ht="15" customHeight="1" x14ac:dyDescent="0.2">
      <c r="A280" s="115"/>
      <c r="B280" s="115"/>
      <c r="C280" s="115"/>
      <c r="D280" s="115"/>
      <c r="E280" s="115"/>
    </row>
    <row r="281" spans="1:5" ht="15" customHeight="1" x14ac:dyDescent="0.2"/>
    <row r="282" spans="1:5" ht="15" customHeight="1" x14ac:dyDescent="0.25">
      <c r="A282" s="3" t="s">
        <v>13</v>
      </c>
      <c r="B282" s="4"/>
      <c r="C282" s="4"/>
      <c r="D282" s="4"/>
      <c r="E282" s="4"/>
    </row>
    <row r="283" spans="1:5" ht="15" customHeight="1" x14ac:dyDescent="0.2">
      <c r="A283" s="5" t="s">
        <v>21</v>
      </c>
      <c r="B283" s="4"/>
      <c r="C283" s="4"/>
      <c r="D283" s="4"/>
      <c r="E283" s="6" t="s">
        <v>22</v>
      </c>
    </row>
    <row r="284" spans="1:5" ht="15" customHeight="1" x14ac:dyDescent="0.25">
      <c r="A284" s="3"/>
      <c r="B284" s="27"/>
      <c r="C284" s="4"/>
      <c r="D284" s="4"/>
      <c r="E284" s="8"/>
    </row>
    <row r="285" spans="1:5" ht="15" customHeight="1" x14ac:dyDescent="0.2">
      <c r="B285" s="64"/>
      <c r="C285" s="9" t="s">
        <v>8</v>
      </c>
      <c r="D285" s="44" t="s">
        <v>26</v>
      </c>
      <c r="E285" s="36" t="s">
        <v>10</v>
      </c>
    </row>
    <row r="286" spans="1:5" ht="15" customHeight="1" x14ac:dyDescent="0.2">
      <c r="B286" s="83"/>
      <c r="C286" s="84">
        <v>4324</v>
      </c>
      <c r="D286" s="85" t="s">
        <v>30</v>
      </c>
      <c r="E286" s="86">
        <v>-3000000</v>
      </c>
    </row>
    <row r="287" spans="1:5" ht="15" customHeight="1" x14ac:dyDescent="0.2">
      <c r="B287" s="87"/>
      <c r="C287" s="17" t="s">
        <v>12</v>
      </c>
      <c r="D287" s="18"/>
      <c r="E287" s="19">
        <f>SUM(E286:E286)</f>
        <v>-3000000</v>
      </c>
    </row>
    <row r="288" spans="1:5" ht="15" customHeight="1" x14ac:dyDescent="0.2"/>
    <row r="289" spans="1:5" ht="15" customHeight="1" x14ac:dyDescent="0.25">
      <c r="A289" s="21" t="s">
        <v>13</v>
      </c>
      <c r="B289" s="88"/>
      <c r="C289" s="22"/>
      <c r="D289" s="22"/>
      <c r="E289" s="22"/>
    </row>
    <row r="290" spans="1:5" ht="15" customHeight="1" x14ac:dyDescent="0.2">
      <c r="A290" s="33" t="s">
        <v>65</v>
      </c>
      <c r="B290" s="89"/>
      <c r="C290" s="23"/>
      <c r="D290" s="23"/>
      <c r="E290" s="23" t="s">
        <v>66</v>
      </c>
    </row>
    <row r="291" spans="1:5" ht="15" customHeight="1" x14ac:dyDescent="0.2">
      <c r="A291" s="23"/>
      <c r="B291" s="90"/>
      <c r="C291" s="22"/>
      <c r="D291" s="23"/>
      <c r="E291" s="91"/>
    </row>
    <row r="292" spans="1:5" ht="15" customHeight="1" x14ac:dyDescent="0.2">
      <c r="B292" s="64"/>
      <c r="C292" s="11" t="s">
        <v>8</v>
      </c>
      <c r="D292" s="44" t="s">
        <v>26</v>
      </c>
      <c r="E292" s="11" t="s">
        <v>10</v>
      </c>
    </row>
    <row r="293" spans="1:5" ht="15" customHeight="1" x14ac:dyDescent="0.2">
      <c r="B293" s="73"/>
      <c r="C293" s="66">
        <v>4324</v>
      </c>
      <c r="D293" s="60" t="s">
        <v>38</v>
      </c>
      <c r="E293" s="92">
        <v>3000000</v>
      </c>
    </row>
    <row r="294" spans="1:5" ht="15" customHeight="1" x14ac:dyDescent="0.2">
      <c r="B294" s="93"/>
      <c r="C294" s="39" t="s">
        <v>12</v>
      </c>
      <c r="D294" s="80"/>
      <c r="E294" s="81">
        <f>SUM(E293:E293)</f>
        <v>3000000</v>
      </c>
    </row>
    <row r="295" spans="1:5" ht="15" customHeight="1" x14ac:dyDescent="0.2"/>
    <row r="296" spans="1:5" ht="15" customHeight="1" x14ac:dyDescent="0.2"/>
    <row r="297" spans="1:5" ht="15" customHeight="1" x14ac:dyDescent="0.25">
      <c r="A297" s="1" t="s">
        <v>67</v>
      </c>
    </row>
    <row r="298" spans="1:5" ht="15" customHeight="1" x14ac:dyDescent="0.2">
      <c r="A298" s="117" t="s">
        <v>68</v>
      </c>
      <c r="B298" s="117"/>
      <c r="C298" s="117"/>
      <c r="D298" s="117"/>
      <c r="E298" s="117"/>
    </row>
    <row r="299" spans="1:5" ht="15" customHeight="1" x14ac:dyDescent="0.2">
      <c r="A299" s="117"/>
      <c r="B299" s="117"/>
      <c r="C299" s="117"/>
      <c r="D299" s="117"/>
      <c r="E299" s="117"/>
    </row>
    <row r="300" spans="1:5" ht="15" customHeight="1" x14ac:dyDescent="0.2">
      <c r="A300" s="115" t="s">
        <v>69</v>
      </c>
      <c r="B300" s="115"/>
      <c r="C300" s="115"/>
      <c r="D300" s="115"/>
      <c r="E300" s="115"/>
    </row>
    <row r="301" spans="1:5" ht="15" customHeight="1" x14ac:dyDescent="0.2">
      <c r="A301" s="115"/>
      <c r="B301" s="115"/>
      <c r="C301" s="115"/>
      <c r="D301" s="115"/>
      <c r="E301" s="115"/>
    </row>
    <row r="302" spans="1:5" ht="15" customHeight="1" x14ac:dyDescent="0.2">
      <c r="A302" s="115"/>
      <c r="B302" s="115"/>
      <c r="C302" s="115"/>
      <c r="D302" s="115"/>
      <c r="E302" s="115"/>
    </row>
    <row r="303" spans="1:5" ht="15" customHeight="1" x14ac:dyDescent="0.2">
      <c r="A303" s="115"/>
      <c r="B303" s="115"/>
      <c r="C303" s="115"/>
      <c r="D303" s="115"/>
      <c r="E303" s="115"/>
    </row>
    <row r="304" spans="1:5" ht="15" customHeight="1" x14ac:dyDescent="0.2">
      <c r="A304" s="115"/>
      <c r="B304" s="115"/>
      <c r="C304" s="115"/>
      <c r="D304" s="115"/>
      <c r="E304" s="115"/>
    </row>
    <row r="305" spans="1:5" ht="15" customHeight="1" x14ac:dyDescent="0.2">
      <c r="A305" s="115"/>
      <c r="B305" s="115"/>
      <c r="C305" s="115"/>
      <c r="D305" s="115"/>
      <c r="E305" s="115"/>
    </row>
    <row r="306" spans="1:5" ht="15" customHeight="1" x14ac:dyDescent="0.2">
      <c r="A306" s="115"/>
      <c r="B306" s="115"/>
      <c r="C306" s="115"/>
      <c r="D306" s="115"/>
      <c r="E306" s="115"/>
    </row>
    <row r="307" spans="1:5" ht="15" customHeight="1" x14ac:dyDescent="0.2">
      <c r="A307" s="115"/>
      <c r="B307" s="115"/>
      <c r="C307" s="115"/>
      <c r="D307" s="115"/>
      <c r="E307" s="115"/>
    </row>
    <row r="308" spans="1:5" ht="15" customHeight="1" x14ac:dyDescent="0.2">
      <c r="A308" s="115"/>
      <c r="B308" s="115"/>
      <c r="C308" s="115"/>
      <c r="D308" s="115"/>
      <c r="E308" s="115"/>
    </row>
    <row r="309" spans="1:5" ht="15" customHeight="1" x14ac:dyDescent="0.2">
      <c r="A309" s="32"/>
      <c r="B309" s="32"/>
      <c r="C309" s="32"/>
      <c r="D309" s="32"/>
      <c r="E309" s="32"/>
    </row>
    <row r="310" spans="1:5" ht="15" customHeight="1" x14ac:dyDescent="0.2">
      <c r="A310" s="32"/>
      <c r="B310" s="32"/>
      <c r="C310" s="32"/>
      <c r="D310" s="32"/>
      <c r="E310" s="32"/>
    </row>
    <row r="311" spans="1:5" ht="15" customHeight="1" x14ac:dyDescent="0.2">
      <c r="A311" s="32"/>
      <c r="B311" s="32"/>
      <c r="C311" s="32"/>
      <c r="D311" s="32"/>
      <c r="E311" s="32"/>
    </row>
    <row r="312" spans="1:5" ht="15" customHeight="1" x14ac:dyDescent="0.2">
      <c r="A312" s="32"/>
      <c r="B312" s="32"/>
      <c r="C312" s="32"/>
      <c r="D312" s="32"/>
      <c r="E312" s="32"/>
    </row>
    <row r="313" spans="1:5" ht="15" customHeight="1" x14ac:dyDescent="0.2">
      <c r="A313" s="32"/>
      <c r="B313" s="32"/>
      <c r="C313" s="32"/>
      <c r="D313" s="32"/>
      <c r="E313" s="32"/>
    </row>
    <row r="314" spans="1:5" ht="15" customHeight="1" x14ac:dyDescent="0.25">
      <c r="A314" s="21" t="s">
        <v>13</v>
      </c>
      <c r="B314" s="22"/>
      <c r="C314" s="22"/>
      <c r="D314" s="22"/>
      <c r="E314" s="22"/>
    </row>
    <row r="315" spans="1:5" ht="15" customHeight="1" x14ac:dyDescent="0.2">
      <c r="A315" s="33" t="s">
        <v>21</v>
      </c>
      <c r="B315" s="22"/>
      <c r="C315" s="22"/>
      <c r="D315" s="22"/>
      <c r="E315" s="26" t="s">
        <v>22</v>
      </c>
    </row>
    <row r="316" spans="1:5" ht="15" customHeight="1" x14ac:dyDescent="0.25">
      <c r="A316" s="21"/>
      <c r="B316" s="23"/>
      <c r="C316" s="22"/>
      <c r="D316" s="22"/>
      <c r="E316" s="34"/>
    </row>
    <row r="317" spans="1:5" ht="15" customHeight="1" x14ac:dyDescent="0.2">
      <c r="A317" s="50"/>
      <c r="B317" s="50"/>
      <c r="C317" s="11" t="s">
        <v>8</v>
      </c>
      <c r="D317" s="51" t="s">
        <v>26</v>
      </c>
      <c r="E317" s="36" t="s">
        <v>10</v>
      </c>
    </row>
    <row r="318" spans="1:5" ht="15" customHeight="1" x14ac:dyDescent="0.2">
      <c r="A318" s="52"/>
      <c r="B318" s="53"/>
      <c r="C318" s="54">
        <v>6409</v>
      </c>
      <c r="D318" s="60" t="s">
        <v>38</v>
      </c>
      <c r="E318" s="55">
        <v>-2000000</v>
      </c>
    </row>
    <row r="319" spans="1:5" ht="15" customHeight="1" x14ac:dyDescent="0.2">
      <c r="A319" s="56"/>
      <c r="B319" s="57"/>
      <c r="C319" s="39" t="s">
        <v>12</v>
      </c>
      <c r="D319" s="40"/>
      <c r="E319" s="41">
        <f>E318</f>
        <v>-2000000</v>
      </c>
    </row>
    <row r="320" spans="1:5" ht="15" customHeight="1" x14ac:dyDescent="0.2"/>
    <row r="321" spans="1:5" ht="15" customHeight="1" x14ac:dyDescent="0.25">
      <c r="A321" s="21" t="s">
        <v>13</v>
      </c>
      <c r="B321" s="22"/>
      <c r="C321" s="22"/>
      <c r="D321" s="22"/>
      <c r="E321" s="7"/>
    </row>
    <row r="322" spans="1:5" ht="15" customHeight="1" x14ac:dyDescent="0.2">
      <c r="A322" s="70" t="s">
        <v>70</v>
      </c>
      <c r="B322" s="4"/>
      <c r="C322" s="4"/>
      <c r="D322" s="4"/>
      <c r="E322" s="6" t="s">
        <v>71</v>
      </c>
    </row>
    <row r="323" spans="1:5" ht="15" customHeight="1" x14ac:dyDescent="0.2">
      <c r="A323" s="33"/>
      <c r="B323" s="23"/>
      <c r="C323" s="22"/>
      <c r="D323" s="22"/>
      <c r="E323" s="8"/>
    </row>
    <row r="324" spans="1:5" ht="15" customHeight="1" x14ac:dyDescent="0.2">
      <c r="A324" s="50"/>
      <c r="B324" s="50"/>
      <c r="C324" s="11" t="s">
        <v>8</v>
      </c>
      <c r="D324" s="51" t="s">
        <v>26</v>
      </c>
      <c r="E324" s="9" t="s">
        <v>10</v>
      </c>
    </row>
    <row r="325" spans="1:5" ht="15" customHeight="1" x14ac:dyDescent="0.2">
      <c r="A325" s="52"/>
      <c r="B325" s="53"/>
      <c r="C325" s="66">
        <v>5512</v>
      </c>
      <c r="D325" s="46" t="s">
        <v>72</v>
      </c>
      <c r="E325" s="94">
        <v>2000000</v>
      </c>
    </row>
    <row r="326" spans="1:5" ht="15" customHeight="1" x14ac:dyDescent="0.2">
      <c r="A326" s="73"/>
      <c r="B326" s="73"/>
      <c r="C326" s="39" t="s">
        <v>12</v>
      </c>
      <c r="D326" s="95"/>
      <c r="E326" s="19">
        <f>SUM(E325:E325)</f>
        <v>2000000</v>
      </c>
    </row>
    <row r="327" spans="1:5" ht="15" customHeight="1" x14ac:dyDescent="0.2"/>
    <row r="328" spans="1:5" ht="15" customHeight="1" x14ac:dyDescent="0.2"/>
    <row r="329" spans="1:5" ht="15" customHeight="1" x14ac:dyDescent="0.25">
      <c r="A329" s="1" t="s">
        <v>73</v>
      </c>
    </row>
    <row r="330" spans="1:5" ht="15" customHeight="1" x14ac:dyDescent="0.2">
      <c r="A330" s="114" t="s">
        <v>74</v>
      </c>
      <c r="B330" s="114"/>
      <c r="C330" s="114"/>
      <c r="D330" s="114"/>
      <c r="E330" s="114"/>
    </row>
    <row r="331" spans="1:5" ht="15" customHeight="1" x14ac:dyDescent="0.2">
      <c r="A331" s="114"/>
      <c r="B331" s="114"/>
      <c r="C331" s="114"/>
      <c r="D331" s="114"/>
      <c r="E331" s="114"/>
    </row>
    <row r="332" spans="1:5" ht="15" customHeight="1" x14ac:dyDescent="0.2">
      <c r="A332" s="115" t="s">
        <v>75</v>
      </c>
      <c r="B332" s="115"/>
      <c r="C332" s="115"/>
      <c r="D332" s="115"/>
      <c r="E332" s="115"/>
    </row>
    <row r="333" spans="1:5" ht="15" customHeight="1" x14ac:dyDescent="0.2">
      <c r="A333" s="115"/>
      <c r="B333" s="115"/>
      <c r="C333" s="115"/>
      <c r="D333" s="115"/>
      <c r="E333" s="115"/>
    </row>
    <row r="334" spans="1:5" ht="15" customHeight="1" x14ac:dyDescent="0.2">
      <c r="A334" s="115"/>
      <c r="B334" s="115"/>
      <c r="C334" s="115"/>
      <c r="D334" s="115"/>
      <c r="E334" s="115"/>
    </row>
    <row r="335" spans="1:5" ht="15" customHeight="1" x14ac:dyDescent="0.2">
      <c r="A335" s="115"/>
      <c r="B335" s="115"/>
      <c r="C335" s="115"/>
      <c r="D335" s="115"/>
      <c r="E335" s="115"/>
    </row>
    <row r="336" spans="1:5" ht="15" customHeight="1" x14ac:dyDescent="0.2">
      <c r="A336" s="115"/>
      <c r="B336" s="115"/>
      <c r="C336" s="115"/>
      <c r="D336" s="115"/>
      <c r="E336" s="115"/>
    </row>
    <row r="337" spans="1:5" ht="15" customHeight="1" x14ac:dyDescent="0.2">
      <c r="A337" s="115"/>
      <c r="B337" s="115"/>
      <c r="C337" s="115"/>
      <c r="D337" s="115"/>
      <c r="E337" s="115"/>
    </row>
    <row r="338" spans="1:5" ht="15" customHeight="1" x14ac:dyDescent="0.2">
      <c r="A338" s="115"/>
      <c r="B338" s="115"/>
      <c r="C338" s="115"/>
      <c r="D338" s="115"/>
      <c r="E338" s="115"/>
    </row>
    <row r="339" spans="1:5" ht="15" customHeight="1" x14ac:dyDescent="0.2">
      <c r="A339" s="115"/>
      <c r="B339" s="115"/>
      <c r="C339" s="115"/>
      <c r="D339" s="115"/>
      <c r="E339" s="115"/>
    </row>
    <row r="340" spans="1:5" ht="15" customHeight="1" x14ac:dyDescent="0.2">
      <c r="A340" s="115"/>
      <c r="B340" s="115"/>
      <c r="C340" s="115"/>
      <c r="D340" s="115"/>
      <c r="E340" s="115"/>
    </row>
    <row r="341" spans="1:5" ht="15" customHeight="1" x14ac:dyDescent="0.2">
      <c r="A341" s="32"/>
      <c r="B341" s="32"/>
      <c r="C341" s="32"/>
      <c r="D341" s="32"/>
      <c r="E341" s="32"/>
    </row>
    <row r="342" spans="1:5" ht="15" customHeight="1" x14ac:dyDescent="0.25">
      <c r="A342" s="3" t="s">
        <v>13</v>
      </c>
      <c r="B342" s="4"/>
      <c r="C342" s="4"/>
      <c r="D342" s="4"/>
      <c r="E342" s="4"/>
    </row>
    <row r="343" spans="1:5" ht="15" customHeight="1" x14ac:dyDescent="0.2">
      <c r="A343" s="5" t="s">
        <v>21</v>
      </c>
      <c r="B343" s="4"/>
      <c r="C343" s="4"/>
      <c r="D343" s="4"/>
      <c r="E343" s="6" t="s">
        <v>22</v>
      </c>
    </row>
    <row r="344" spans="1:5" ht="15" customHeight="1" x14ac:dyDescent="0.25">
      <c r="A344" s="7"/>
      <c r="B344" s="3"/>
      <c r="C344" s="4"/>
      <c r="D344" s="4"/>
      <c r="E344" s="8"/>
    </row>
    <row r="345" spans="1:5" ht="15" customHeight="1" x14ac:dyDescent="0.2">
      <c r="A345" s="64"/>
      <c r="B345" s="50"/>
      <c r="C345" s="9" t="s">
        <v>8</v>
      </c>
      <c r="D345" s="51" t="s">
        <v>26</v>
      </c>
      <c r="E345" s="9" t="s">
        <v>10</v>
      </c>
    </row>
    <row r="346" spans="1:5" ht="15" customHeight="1" x14ac:dyDescent="0.2">
      <c r="A346" s="74"/>
      <c r="B346" s="65"/>
      <c r="C346" s="45">
        <v>6409</v>
      </c>
      <c r="D346" s="60" t="s">
        <v>38</v>
      </c>
      <c r="E346" s="15">
        <v>-1190000</v>
      </c>
    </row>
    <row r="347" spans="1:5" ht="15" customHeight="1" x14ac:dyDescent="0.2">
      <c r="A347" s="76"/>
      <c r="B347" s="93"/>
      <c r="C347" s="17" t="s">
        <v>12</v>
      </c>
      <c r="D347" s="47"/>
      <c r="E347" s="48">
        <f>SUM(E346:E346)</f>
        <v>-1190000</v>
      </c>
    </row>
    <row r="348" spans="1:5" ht="15" customHeight="1" x14ac:dyDescent="0.2"/>
    <row r="349" spans="1:5" ht="15" customHeight="1" x14ac:dyDescent="0.25">
      <c r="A349" s="21" t="s">
        <v>13</v>
      </c>
      <c r="B349" s="22"/>
      <c r="C349" s="22"/>
      <c r="D349" s="22"/>
      <c r="E349" s="22"/>
    </row>
    <row r="350" spans="1:5" ht="15" customHeight="1" x14ac:dyDescent="0.2">
      <c r="A350" s="70" t="s">
        <v>33</v>
      </c>
      <c r="B350" s="22"/>
      <c r="C350" s="22"/>
      <c r="D350" s="22"/>
      <c r="E350" s="26" t="s">
        <v>76</v>
      </c>
    </row>
    <row r="351" spans="1:5" ht="15" customHeight="1" x14ac:dyDescent="0.2">
      <c r="A351" s="96"/>
      <c r="B351" s="97"/>
      <c r="C351" s="22"/>
      <c r="D351" s="22"/>
      <c r="E351" s="34"/>
    </row>
    <row r="352" spans="1:5" ht="15" customHeight="1" x14ac:dyDescent="0.2">
      <c r="A352" s="50"/>
      <c r="B352" s="50"/>
      <c r="C352" s="11" t="s">
        <v>8</v>
      </c>
      <c r="D352" s="35" t="s">
        <v>26</v>
      </c>
      <c r="E352" s="9" t="s">
        <v>10</v>
      </c>
    </row>
    <row r="353" spans="1:5" ht="15" customHeight="1" x14ac:dyDescent="0.2">
      <c r="A353" s="74"/>
      <c r="B353" s="57"/>
      <c r="C353" s="45">
        <v>3299</v>
      </c>
      <c r="D353" s="60" t="s">
        <v>38</v>
      </c>
      <c r="E353" s="15">
        <v>1000000</v>
      </c>
    </row>
    <row r="354" spans="1:5" ht="15" customHeight="1" x14ac:dyDescent="0.2">
      <c r="A354" s="74"/>
      <c r="B354" s="57"/>
      <c r="C354" s="45">
        <v>2125</v>
      </c>
      <c r="D354" s="60" t="s">
        <v>38</v>
      </c>
      <c r="E354" s="15">
        <v>190000</v>
      </c>
    </row>
    <row r="355" spans="1:5" ht="15" customHeight="1" x14ac:dyDescent="0.2">
      <c r="C355" s="39" t="s">
        <v>12</v>
      </c>
      <c r="D355" s="40"/>
      <c r="E355" s="41">
        <f>SUM(E353:E354)</f>
        <v>1190000</v>
      </c>
    </row>
    <row r="356" spans="1:5" ht="15" customHeight="1" x14ac:dyDescent="0.2"/>
    <row r="357" spans="1:5" ht="15" customHeight="1" x14ac:dyDescent="0.2"/>
    <row r="358" spans="1:5" ht="15" customHeight="1" x14ac:dyDescent="0.2"/>
    <row r="359" spans="1:5" ht="15" customHeight="1" x14ac:dyDescent="0.2"/>
    <row r="360" spans="1:5" ht="15" customHeight="1" x14ac:dyDescent="0.2"/>
    <row r="361" spans="1:5" ht="15" customHeight="1" x14ac:dyDescent="0.2"/>
    <row r="362" spans="1:5" ht="15" customHeight="1" x14ac:dyDescent="0.2"/>
    <row r="363" spans="1:5" ht="15" customHeight="1" x14ac:dyDescent="0.2"/>
    <row r="364" spans="1:5" ht="15" customHeight="1" x14ac:dyDescent="0.2"/>
    <row r="365" spans="1:5" ht="15" customHeight="1" x14ac:dyDescent="0.2"/>
    <row r="366" spans="1:5" ht="15" customHeight="1" x14ac:dyDescent="0.25">
      <c r="A366" s="1" t="s">
        <v>77</v>
      </c>
    </row>
    <row r="367" spans="1:5" ht="15" customHeight="1" x14ac:dyDescent="0.2">
      <c r="A367" s="114" t="s">
        <v>78</v>
      </c>
      <c r="B367" s="114"/>
      <c r="C367" s="114"/>
      <c r="D367" s="114"/>
      <c r="E367" s="114"/>
    </row>
    <row r="368" spans="1:5" ht="15" customHeight="1" x14ac:dyDescent="0.2">
      <c r="A368" s="114"/>
      <c r="B368" s="114"/>
      <c r="C368" s="114"/>
      <c r="D368" s="114"/>
      <c r="E368" s="114"/>
    </row>
    <row r="369" spans="1:5" ht="15" customHeight="1" x14ac:dyDescent="0.2">
      <c r="A369" s="115" t="s">
        <v>79</v>
      </c>
      <c r="B369" s="115"/>
      <c r="C369" s="115"/>
      <c r="D369" s="115"/>
      <c r="E369" s="115"/>
    </row>
    <row r="370" spans="1:5" ht="15" customHeight="1" x14ac:dyDescent="0.2">
      <c r="A370" s="115"/>
      <c r="B370" s="115"/>
      <c r="C370" s="115"/>
      <c r="D370" s="115"/>
      <c r="E370" s="115"/>
    </row>
    <row r="371" spans="1:5" ht="15" customHeight="1" x14ac:dyDescent="0.2">
      <c r="A371" s="115"/>
      <c r="B371" s="115"/>
      <c r="C371" s="115"/>
      <c r="D371" s="115"/>
      <c r="E371" s="115"/>
    </row>
    <row r="372" spans="1:5" ht="15" customHeight="1" x14ac:dyDescent="0.2">
      <c r="A372" s="115"/>
      <c r="B372" s="115"/>
      <c r="C372" s="115"/>
      <c r="D372" s="115"/>
      <c r="E372" s="115"/>
    </row>
    <row r="373" spans="1:5" ht="15" customHeight="1" x14ac:dyDescent="0.2">
      <c r="A373" s="115"/>
      <c r="B373" s="115"/>
      <c r="C373" s="115"/>
      <c r="D373" s="115"/>
      <c r="E373" s="115"/>
    </row>
    <row r="374" spans="1:5" ht="15" customHeight="1" x14ac:dyDescent="0.2">
      <c r="A374" s="115"/>
      <c r="B374" s="115"/>
      <c r="C374" s="115"/>
      <c r="D374" s="115"/>
      <c r="E374" s="115"/>
    </row>
    <row r="375" spans="1:5" ht="15" customHeight="1" x14ac:dyDescent="0.2">
      <c r="A375" s="115"/>
      <c r="B375" s="115"/>
      <c r="C375" s="115"/>
      <c r="D375" s="115"/>
      <c r="E375" s="115"/>
    </row>
    <row r="376" spans="1:5" ht="15" customHeight="1" x14ac:dyDescent="0.2">
      <c r="A376" s="115"/>
      <c r="B376" s="115"/>
      <c r="C376" s="115"/>
      <c r="D376" s="115"/>
      <c r="E376" s="115"/>
    </row>
    <row r="377" spans="1:5" ht="15" customHeight="1" x14ac:dyDescent="0.2">
      <c r="A377" s="32"/>
      <c r="B377" s="32"/>
      <c r="C377" s="32"/>
      <c r="D377" s="32"/>
      <c r="E377" s="32"/>
    </row>
    <row r="378" spans="1:5" ht="15" customHeight="1" x14ac:dyDescent="0.25">
      <c r="A378" s="3" t="s">
        <v>13</v>
      </c>
      <c r="B378" s="4"/>
      <c r="C378" s="4"/>
      <c r="D378" s="4"/>
      <c r="E378" s="4"/>
    </row>
    <row r="379" spans="1:5" ht="15" customHeight="1" x14ac:dyDescent="0.2">
      <c r="A379" s="5" t="s">
        <v>21</v>
      </c>
      <c r="B379" s="4"/>
      <c r="C379" s="4"/>
      <c r="D379" s="4"/>
      <c r="E379" s="6" t="s">
        <v>22</v>
      </c>
    </row>
    <row r="380" spans="1:5" ht="15" customHeight="1" x14ac:dyDescent="0.25">
      <c r="A380" s="7"/>
      <c r="B380" s="3"/>
      <c r="C380" s="4"/>
      <c r="D380" s="4"/>
      <c r="E380" s="8"/>
    </row>
    <row r="381" spans="1:5" ht="15" customHeight="1" x14ac:dyDescent="0.2">
      <c r="A381" s="64"/>
      <c r="B381" s="50"/>
      <c r="C381" s="9" t="s">
        <v>8</v>
      </c>
      <c r="D381" s="51" t="s">
        <v>26</v>
      </c>
      <c r="E381" s="9" t="s">
        <v>10</v>
      </c>
    </row>
    <row r="382" spans="1:5" ht="15" customHeight="1" x14ac:dyDescent="0.2">
      <c r="A382" s="74"/>
      <c r="B382" s="65"/>
      <c r="C382" s="45">
        <v>6409</v>
      </c>
      <c r="D382" s="60" t="s">
        <v>38</v>
      </c>
      <c r="E382" s="15">
        <v>-1476000</v>
      </c>
    </row>
    <row r="383" spans="1:5" ht="15" customHeight="1" x14ac:dyDescent="0.2">
      <c r="A383" s="76"/>
      <c r="B383" s="93"/>
      <c r="C383" s="17" t="s">
        <v>12</v>
      </c>
      <c r="D383" s="47"/>
      <c r="E383" s="48">
        <f>SUM(E382:E382)</f>
        <v>-1476000</v>
      </c>
    </row>
    <row r="384" spans="1:5" ht="15" customHeight="1" x14ac:dyDescent="0.2"/>
    <row r="385" spans="1:5" ht="15" customHeight="1" x14ac:dyDescent="0.25">
      <c r="A385" s="3" t="s">
        <v>13</v>
      </c>
      <c r="B385" s="4"/>
      <c r="C385" s="4"/>
      <c r="D385" s="23"/>
      <c r="E385" s="23"/>
    </row>
    <row r="386" spans="1:5" ht="15" customHeight="1" x14ac:dyDescent="0.2">
      <c r="A386" s="5" t="s">
        <v>5</v>
      </c>
      <c r="B386" s="4"/>
      <c r="C386" s="4"/>
      <c r="D386" s="4"/>
      <c r="E386" s="6" t="s">
        <v>6</v>
      </c>
    </row>
    <row r="387" spans="1:5" ht="15" customHeight="1" x14ac:dyDescent="0.25">
      <c r="A387" s="98"/>
      <c r="B387" s="99"/>
      <c r="C387" s="4"/>
      <c r="D387" s="7"/>
      <c r="E387" s="43"/>
    </row>
    <row r="388" spans="1:5" ht="15" customHeight="1" x14ac:dyDescent="0.2">
      <c r="A388" s="50"/>
      <c r="B388" s="50"/>
      <c r="C388" s="11" t="s">
        <v>8</v>
      </c>
      <c r="D388" s="35" t="s">
        <v>26</v>
      </c>
      <c r="E388" s="9" t="s">
        <v>10</v>
      </c>
    </row>
    <row r="389" spans="1:5" ht="15" customHeight="1" x14ac:dyDescent="0.2">
      <c r="A389" s="74"/>
      <c r="B389" s="57"/>
      <c r="C389" s="45">
        <v>3299</v>
      </c>
      <c r="D389" s="95" t="s">
        <v>38</v>
      </c>
      <c r="E389" s="15">
        <f>26000+800000+150000</f>
        <v>976000</v>
      </c>
    </row>
    <row r="390" spans="1:5" ht="15" customHeight="1" x14ac:dyDescent="0.2">
      <c r="A390" s="74"/>
      <c r="B390" s="57"/>
      <c r="C390" s="45">
        <v>3429</v>
      </c>
      <c r="D390" s="95" t="s">
        <v>80</v>
      </c>
      <c r="E390" s="15">
        <f>500000</f>
        <v>500000</v>
      </c>
    </row>
    <row r="391" spans="1:5" ht="15" customHeight="1" x14ac:dyDescent="0.2">
      <c r="C391" s="39" t="s">
        <v>12</v>
      </c>
      <c r="D391" s="40"/>
      <c r="E391" s="41">
        <f>SUM(E389:E390)</f>
        <v>1476000</v>
      </c>
    </row>
    <row r="392" spans="1:5" ht="15" customHeight="1" x14ac:dyDescent="0.2"/>
    <row r="393" spans="1:5" ht="15" customHeight="1" x14ac:dyDescent="0.2"/>
    <row r="394" spans="1:5" ht="15" customHeight="1" x14ac:dyDescent="0.25">
      <c r="A394" s="1" t="s">
        <v>81</v>
      </c>
    </row>
    <row r="395" spans="1:5" ht="15" customHeight="1" x14ac:dyDescent="0.2">
      <c r="A395" s="114" t="s">
        <v>63</v>
      </c>
      <c r="B395" s="114"/>
      <c r="C395" s="114"/>
      <c r="D395" s="114"/>
      <c r="E395" s="114"/>
    </row>
    <row r="396" spans="1:5" ht="15" customHeight="1" x14ac:dyDescent="0.2">
      <c r="A396" s="114"/>
      <c r="B396" s="114"/>
      <c r="C396" s="114"/>
      <c r="D396" s="114"/>
      <c r="E396" s="114"/>
    </row>
    <row r="397" spans="1:5" ht="15" customHeight="1" x14ac:dyDescent="0.2">
      <c r="A397" s="115" t="s">
        <v>82</v>
      </c>
      <c r="B397" s="115"/>
      <c r="C397" s="115"/>
      <c r="D397" s="115"/>
      <c r="E397" s="115"/>
    </row>
    <row r="398" spans="1:5" ht="15" customHeight="1" x14ac:dyDescent="0.2">
      <c r="A398" s="115"/>
      <c r="B398" s="115"/>
      <c r="C398" s="115"/>
      <c r="D398" s="115"/>
      <c r="E398" s="115"/>
    </row>
    <row r="399" spans="1:5" ht="15" customHeight="1" x14ac:dyDescent="0.2">
      <c r="A399" s="115"/>
      <c r="B399" s="115"/>
      <c r="C399" s="115"/>
      <c r="D399" s="115"/>
      <c r="E399" s="115"/>
    </row>
    <row r="400" spans="1:5" ht="15" customHeight="1" x14ac:dyDescent="0.2">
      <c r="A400" s="115"/>
      <c r="B400" s="115"/>
      <c r="C400" s="115"/>
      <c r="D400" s="115"/>
      <c r="E400" s="115"/>
    </row>
    <row r="401" spans="1:5" ht="15" customHeight="1" x14ac:dyDescent="0.2">
      <c r="A401" s="115"/>
      <c r="B401" s="115"/>
      <c r="C401" s="115"/>
      <c r="D401" s="115"/>
      <c r="E401" s="115"/>
    </row>
    <row r="402" spans="1:5" ht="15" customHeight="1" x14ac:dyDescent="0.2">
      <c r="A402" s="115"/>
      <c r="B402" s="115"/>
      <c r="C402" s="115"/>
      <c r="D402" s="115"/>
      <c r="E402" s="115"/>
    </row>
    <row r="403" spans="1:5" ht="15" customHeight="1" x14ac:dyDescent="0.2">
      <c r="A403" s="115"/>
      <c r="B403" s="115"/>
      <c r="C403" s="115"/>
      <c r="D403" s="115"/>
      <c r="E403" s="115"/>
    </row>
    <row r="404" spans="1:5" ht="15" customHeight="1" x14ac:dyDescent="0.2">
      <c r="A404" s="115"/>
      <c r="B404" s="115"/>
      <c r="C404" s="115"/>
      <c r="D404" s="115"/>
      <c r="E404" s="115"/>
    </row>
    <row r="405" spans="1:5" ht="15" customHeight="1" x14ac:dyDescent="0.2">
      <c r="A405" s="32"/>
      <c r="B405" s="32"/>
      <c r="C405" s="32"/>
      <c r="D405" s="32"/>
      <c r="E405" s="32"/>
    </row>
    <row r="406" spans="1:5" ht="15" customHeight="1" x14ac:dyDescent="0.25">
      <c r="A406" s="3" t="s">
        <v>13</v>
      </c>
      <c r="B406" s="4"/>
      <c r="C406" s="4"/>
      <c r="D406" s="4"/>
      <c r="E406" s="4"/>
    </row>
    <row r="407" spans="1:5" ht="15" customHeight="1" x14ac:dyDescent="0.2">
      <c r="A407" s="5" t="s">
        <v>21</v>
      </c>
      <c r="B407" s="4"/>
      <c r="C407" s="4"/>
      <c r="D407" s="4"/>
      <c r="E407" s="6" t="s">
        <v>22</v>
      </c>
    </row>
    <row r="408" spans="1:5" ht="15" customHeight="1" x14ac:dyDescent="0.25">
      <c r="A408" s="7"/>
      <c r="B408" s="3"/>
      <c r="C408" s="4"/>
      <c r="D408" s="4"/>
      <c r="E408" s="8"/>
    </row>
    <row r="409" spans="1:5" ht="15" customHeight="1" x14ac:dyDescent="0.2">
      <c r="A409" s="64"/>
      <c r="B409" s="50"/>
      <c r="C409" s="9" t="s">
        <v>8</v>
      </c>
      <c r="D409" s="51" t="s">
        <v>26</v>
      </c>
      <c r="E409" s="9" t="s">
        <v>10</v>
      </c>
    </row>
    <row r="410" spans="1:5" ht="15" customHeight="1" x14ac:dyDescent="0.2">
      <c r="A410" s="74"/>
      <c r="B410" s="65"/>
      <c r="C410" s="45">
        <v>6409</v>
      </c>
      <c r="D410" s="60" t="s">
        <v>38</v>
      </c>
      <c r="E410" s="15">
        <v>-8329000</v>
      </c>
    </row>
    <row r="411" spans="1:5" ht="15" customHeight="1" x14ac:dyDescent="0.2">
      <c r="A411" s="76"/>
      <c r="B411" s="93"/>
      <c r="C411" s="17" t="s">
        <v>12</v>
      </c>
      <c r="D411" s="47"/>
      <c r="E411" s="48">
        <f>SUM(E410:E410)</f>
        <v>-8329000</v>
      </c>
    </row>
    <row r="412" spans="1:5" ht="15" customHeight="1" x14ac:dyDescent="0.2"/>
    <row r="413" spans="1:5" ht="15" customHeight="1" x14ac:dyDescent="0.2"/>
    <row r="414" spans="1:5" ht="15" customHeight="1" x14ac:dyDescent="0.2"/>
    <row r="415" spans="1:5" ht="15" customHeight="1" x14ac:dyDescent="0.2"/>
    <row r="416" spans="1:5" ht="15" customHeight="1" x14ac:dyDescent="0.2"/>
    <row r="417" spans="1:5" ht="15" customHeight="1" x14ac:dyDescent="0.2"/>
    <row r="418" spans="1:5" ht="15" customHeight="1" x14ac:dyDescent="0.25">
      <c r="A418" s="3" t="s">
        <v>13</v>
      </c>
      <c r="B418" s="4"/>
      <c r="C418" s="4"/>
      <c r="D418" s="23"/>
      <c r="E418" s="23"/>
    </row>
    <row r="419" spans="1:5" ht="15" customHeight="1" x14ac:dyDescent="0.2">
      <c r="A419" s="33" t="s">
        <v>65</v>
      </c>
      <c r="B419" s="77"/>
      <c r="C419" s="77"/>
      <c r="D419" s="77"/>
      <c r="E419" s="77" t="s">
        <v>66</v>
      </c>
    </row>
    <row r="420" spans="1:5" ht="15" customHeight="1" x14ac:dyDescent="0.25">
      <c r="A420" s="98"/>
      <c r="B420" s="99"/>
      <c r="C420" s="4"/>
      <c r="D420" s="7"/>
      <c r="E420" s="43"/>
    </row>
    <row r="421" spans="1:5" ht="15" customHeight="1" x14ac:dyDescent="0.2">
      <c r="A421" s="50"/>
      <c r="B421" s="50"/>
      <c r="C421" s="11" t="s">
        <v>8</v>
      </c>
      <c r="D421" s="35" t="s">
        <v>26</v>
      </c>
      <c r="E421" s="9" t="s">
        <v>10</v>
      </c>
    </row>
    <row r="422" spans="1:5" ht="15" customHeight="1" x14ac:dyDescent="0.2">
      <c r="A422" s="74"/>
      <c r="B422" s="57"/>
      <c r="C422" s="45">
        <v>4399</v>
      </c>
      <c r="D422" s="46" t="s">
        <v>72</v>
      </c>
      <c r="E422" s="15">
        <v>8329000</v>
      </c>
    </row>
    <row r="423" spans="1:5" ht="15" customHeight="1" x14ac:dyDescent="0.2">
      <c r="C423" s="39" t="s">
        <v>12</v>
      </c>
      <c r="D423" s="40"/>
      <c r="E423" s="41">
        <f>SUM(E422)</f>
        <v>8329000</v>
      </c>
    </row>
    <row r="424" spans="1:5" ht="15" customHeight="1" x14ac:dyDescent="0.2"/>
    <row r="425" spans="1:5" ht="15" customHeight="1" x14ac:dyDescent="0.2"/>
    <row r="426" spans="1:5" ht="15" customHeight="1" x14ac:dyDescent="0.25">
      <c r="A426" s="1" t="s">
        <v>83</v>
      </c>
    </row>
    <row r="427" spans="1:5" ht="15" customHeight="1" x14ac:dyDescent="0.2">
      <c r="A427" s="114" t="s">
        <v>63</v>
      </c>
      <c r="B427" s="114"/>
      <c r="C427" s="114"/>
      <c r="D427" s="114"/>
      <c r="E427" s="114"/>
    </row>
    <row r="428" spans="1:5" ht="15" customHeight="1" x14ac:dyDescent="0.2">
      <c r="A428" s="114"/>
      <c r="B428" s="114"/>
      <c r="C428" s="114"/>
      <c r="D428" s="114"/>
      <c r="E428" s="114"/>
    </row>
    <row r="429" spans="1:5" ht="15" customHeight="1" x14ac:dyDescent="0.2">
      <c r="A429" s="115" t="s">
        <v>84</v>
      </c>
      <c r="B429" s="115"/>
      <c r="C429" s="115"/>
      <c r="D429" s="115"/>
      <c r="E429" s="115"/>
    </row>
    <row r="430" spans="1:5" ht="15" customHeight="1" x14ac:dyDescent="0.2">
      <c r="A430" s="115"/>
      <c r="B430" s="115"/>
      <c r="C430" s="115"/>
      <c r="D430" s="115"/>
      <c r="E430" s="115"/>
    </row>
    <row r="431" spans="1:5" ht="15" customHeight="1" x14ac:dyDescent="0.2">
      <c r="A431" s="115"/>
      <c r="B431" s="115"/>
      <c r="C431" s="115"/>
      <c r="D431" s="115"/>
      <c r="E431" s="115"/>
    </row>
    <row r="432" spans="1:5" ht="15" customHeight="1" x14ac:dyDescent="0.2">
      <c r="A432" s="115"/>
      <c r="B432" s="115"/>
      <c r="C432" s="115"/>
      <c r="D432" s="115"/>
      <c r="E432" s="115"/>
    </row>
    <row r="433" spans="1:5" ht="15" customHeight="1" x14ac:dyDescent="0.2">
      <c r="A433" s="115"/>
      <c r="B433" s="115"/>
      <c r="C433" s="115"/>
      <c r="D433" s="115"/>
      <c r="E433" s="115"/>
    </row>
    <row r="434" spans="1:5" ht="15" customHeight="1" x14ac:dyDescent="0.2">
      <c r="A434" s="115"/>
      <c r="B434" s="115"/>
      <c r="C434" s="115"/>
      <c r="D434" s="115"/>
      <c r="E434" s="115"/>
    </row>
    <row r="435" spans="1:5" ht="15" customHeight="1" x14ac:dyDescent="0.2">
      <c r="A435" s="115"/>
      <c r="B435" s="115"/>
      <c r="C435" s="115"/>
      <c r="D435" s="115"/>
      <c r="E435" s="115"/>
    </row>
    <row r="436" spans="1:5" ht="15" customHeight="1" x14ac:dyDescent="0.2">
      <c r="A436" s="115"/>
      <c r="B436" s="115"/>
      <c r="C436" s="115"/>
      <c r="D436" s="115"/>
      <c r="E436" s="115"/>
    </row>
    <row r="437" spans="1:5" ht="15" customHeight="1" x14ac:dyDescent="0.2">
      <c r="A437" s="32"/>
      <c r="B437" s="32"/>
      <c r="C437" s="32"/>
      <c r="D437" s="32"/>
      <c r="E437" s="32"/>
    </row>
    <row r="438" spans="1:5" ht="15" customHeight="1" x14ac:dyDescent="0.25">
      <c r="A438" s="3" t="s">
        <v>13</v>
      </c>
      <c r="B438" s="4"/>
      <c r="C438" s="4"/>
      <c r="D438" s="4"/>
      <c r="E438" s="4"/>
    </row>
    <row r="439" spans="1:5" ht="15" customHeight="1" x14ac:dyDescent="0.2">
      <c r="A439" s="5" t="s">
        <v>21</v>
      </c>
      <c r="B439" s="4"/>
      <c r="C439" s="4"/>
      <c r="D439" s="4"/>
      <c r="E439" s="6" t="s">
        <v>22</v>
      </c>
    </row>
    <row r="440" spans="1:5" ht="15" customHeight="1" x14ac:dyDescent="0.25">
      <c r="A440" s="7"/>
      <c r="B440" s="3"/>
      <c r="C440" s="4"/>
      <c r="D440" s="4"/>
      <c r="E440" s="8"/>
    </row>
    <row r="441" spans="1:5" ht="15" customHeight="1" x14ac:dyDescent="0.2">
      <c r="A441" s="64"/>
      <c r="B441" s="50"/>
      <c r="C441" s="9" t="s">
        <v>8</v>
      </c>
      <c r="D441" s="51" t="s">
        <v>26</v>
      </c>
      <c r="E441" s="9" t="s">
        <v>10</v>
      </c>
    </row>
    <row r="442" spans="1:5" ht="15" customHeight="1" x14ac:dyDescent="0.2">
      <c r="A442" s="74"/>
      <c r="B442" s="65"/>
      <c r="C442" s="45">
        <v>6409</v>
      </c>
      <c r="D442" s="60" t="s">
        <v>38</v>
      </c>
      <c r="E442" s="15">
        <v>-1500000</v>
      </c>
    </row>
    <row r="443" spans="1:5" ht="15" customHeight="1" x14ac:dyDescent="0.2">
      <c r="A443" s="76"/>
      <c r="B443" s="93"/>
      <c r="C443" s="17" t="s">
        <v>12</v>
      </c>
      <c r="D443" s="47"/>
      <c r="E443" s="48">
        <f>SUM(E442:E442)</f>
        <v>-1500000</v>
      </c>
    </row>
    <row r="444" spans="1:5" ht="15" customHeight="1" x14ac:dyDescent="0.2"/>
    <row r="445" spans="1:5" ht="15" customHeight="1" x14ac:dyDescent="0.25">
      <c r="A445" s="3" t="s">
        <v>13</v>
      </c>
      <c r="B445" s="4"/>
      <c r="C445" s="4"/>
      <c r="D445" s="23"/>
      <c r="E445" s="23"/>
    </row>
    <row r="446" spans="1:5" ht="15" customHeight="1" x14ac:dyDescent="0.2">
      <c r="A446" s="33" t="s">
        <v>65</v>
      </c>
      <c r="B446" s="77"/>
      <c r="C446" s="77"/>
      <c r="D446" s="77"/>
      <c r="E446" s="77" t="s">
        <v>66</v>
      </c>
    </row>
    <row r="447" spans="1:5" ht="15" customHeight="1" x14ac:dyDescent="0.25">
      <c r="A447" s="98"/>
      <c r="B447" s="99"/>
      <c r="C447" s="4"/>
      <c r="D447" s="7"/>
      <c r="E447" s="43"/>
    </row>
    <row r="448" spans="1:5" ht="15" customHeight="1" x14ac:dyDescent="0.2">
      <c r="A448" s="50"/>
      <c r="B448" s="50"/>
      <c r="C448" s="11" t="s">
        <v>8</v>
      </c>
      <c r="D448" s="35" t="s">
        <v>26</v>
      </c>
      <c r="E448" s="9" t="s">
        <v>10</v>
      </c>
    </row>
    <row r="449" spans="1:5" ht="15" customHeight="1" x14ac:dyDescent="0.2">
      <c r="A449" s="74"/>
      <c r="B449" s="57"/>
      <c r="C449" s="45">
        <v>4399</v>
      </c>
      <c r="D449" s="46" t="s">
        <v>80</v>
      </c>
      <c r="E449" s="15">
        <v>1500000</v>
      </c>
    </row>
    <row r="450" spans="1:5" ht="15" customHeight="1" x14ac:dyDescent="0.2">
      <c r="C450" s="39" t="s">
        <v>12</v>
      </c>
      <c r="D450" s="40"/>
      <c r="E450" s="41">
        <f>SUM(E449:E449)</f>
        <v>1500000</v>
      </c>
    </row>
    <row r="451" spans="1:5" ht="15" customHeight="1" x14ac:dyDescent="0.2"/>
    <row r="452" spans="1:5" ht="15" customHeight="1" x14ac:dyDescent="0.2"/>
    <row r="453" spans="1:5" ht="15" customHeight="1" x14ac:dyDescent="0.25">
      <c r="A453" s="1" t="s">
        <v>85</v>
      </c>
    </row>
    <row r="454" spans="1:5" ht="15" customHeight="1" x14ac:dyDescent="0.2">
      <c r="A454" s="114" t="s">
        <v>86</v>
      </c>
      <c r="B454" s="114"/>
      <c r="C454" s="114"/>
      <c r="D454" s="114"/>
      <c r="E454" s="114"/>
    </row>
    <row r="455" spans="1:5" ht="15" customHeight="1" x14ac:dyDescent="0.2">
      <c r="A455" s="114"/>
      <c r="B455" s="114"/>
      <c r="C455" s="114"/>
      <c r="D455" s="114"/>
      <c r="E455" s="114"/>
    </row>
    <row r="456" spans="1:5" ht="15" customHeight="1" x14ac:dyDescent="0.2">
      <c r="A456" s="115" t="s">
        <v>87</v>
      </c>
      <c r="B456" s="115"/>
      <c r="C456" s="115"/>
      <c r="D456" s="115"/>
      <c r="E456" s="115"/>
    </row>
    <row r="457" spans="1:5" ht="15" customHeight="1" x14ac:dyDescent="0.2">
      <c r="A457" s="115"/>
      <c r="B457" s="115"/>
      <c r="C457" s="115"/>
      <c r="D457" s="115"/>
      <c r="E457" s="115"/>
    </row>
    <row r="458" spans="1:5" ht="15" customHeight="1" x14ac:dyDescent="0.2">
      <c r="A458" s="115"/>
      <c r="B458" s="115"/>
      <c r="C458" s="115"/>
      <c r="D458" s="115"/>
      <c r="E458" s="115"/>
    </row>
    <row r="459" spans="1:5" ht="15" customHeight="1" x14ac:dyDescent="0.2">
      <c r="A459" s="115"/>
      <c r="B459" s="115"/>
      <c r="C459" s="115"/>
      <c r="D459" s="115"/>
      <c r="E459" s="115"/>
    </row>
    <row r="460" spans="1:5" ht="15" customHeight="1" x14ac:dyDescent="0.2">
      <c r="A460" s="115"/>
      <c r="B460" s="115"/>
      <c r="C460" s="115"/>
      <c r="D460" s="115"/>
      <c r="E460" s="115"/>
    </row>
    <row r="461" spans="1:5" ht="15" customHeight="1" x14ac:dyDescent="0.2">
      <c r="A461" s="115"/>
      <c r="B461" s="115"/>
      <c r="C461" s="115"/>
      <c r="D461" s="115"/>
      <c r="E461" s="115"/>
    </row>
    <row r="462" spans="1:5" ht="15" customHeight="1" x14ac:dyDescent="0.2">
      <c r="A462" s="115"/>
      <c r="B462" s="115"/>
      <c r="C462" s="115"/>
      <c r="D462" s="115"/>
      <c r="E462" s="115"/>
    </row>
    <row r="463" spans="1:5" ht="15" customHeight="1" x14ac:dyDescent="0.2">
      <c r="A463" s="115"/>
      <c r="B463" s="115"/>
      <c r="C463" s="115"/>
      <c r="D463" s="115"/>
      <c r="E463" s="115"/>
    </row>
    <row r="464" spans="1:5" ht="15" customHeight="1" x14ac:dyDescent="0.2">
      <c r="A464" s="115"/>
      <c r="B464" s="115"/>
      <c r="C464" s="115"/>
      <c r="D464" s="115"/>
      <c r="E464" s="115"/>
    </row>
    <row r="465" spans="1:5" ht="15" customHeight="1" x14ac:dyDescent="0.2">
      <c r="A465" s="32"/>
      <c r="B465" s="32"/>
      <c r="C465" s="32"/>
      <c r="D465" s="32"/>
      <c r="E465" s="32"/>
    </row>
    <row r="466" spans="1:5" ht="15" customHeight="1" x14ac:dyDescent="0.2">
      <c r="A466" s="32"/>
      <c r="B466" s="32"/>
      <c r="C466" s="32"/>
      <c r="D466" s="32"/>
      <c r="E466" s="32"/>
    </row>
    <row r="467" spans="1:5" ht="15" customHeight="1" x14ac:dyDescent="0.2">
      <c r="A467" s="32"/>
      <c r="B467" s="32"/>
      <c r="C467" s="32"/>
      <c r="D467" s="32"/>
      <c r="E467" s="32"/>
    </row>
    <row r="468" spans="1:5" ht="15" customHeight="1" x14ac:dyDescent="0.2">
      <c r="A468" s="32"/>
      <c r="B468" s="32"/>
      <c r="C468" s="32"/>
      <c r="D468" s="32"/>
      <c r="E468" s="32"/>
    </row>
    <row r="469" spans="1:5" ht="15" customHeight="1" x14ac:dyDescent="0.2">
      <c r="A469" s="32"/>
      <c r="B469" s="32"/>
      <c r="C469" s="32"/>
      <c r="D469" s="32"/>
      <c r="E469" s="32"/>
    </row>
    <row r="470" spans="1:5" ht="15" customHeight="1" x14ac:dyDescent="0.25">
      <c r="A470" s="3" t="s">
        <v>13</v>
      </c>
      <c r="B470" s="4"/>
      <c r="C470" s="4"/>
      <c r="D470" s="4"/>
      <c r="E470" s="4"/>
    </row>
    <row r="471" spans="1:5" ht="15" customHeight="1" x14ac:dyDescent="0.2">
      <c r="A471" s="5" t="s">
        <v>21</v>
      </c>
      <c r="B471" s="4"/>
      <c r="C471" s="4"/>
      <c r="D471" s="4"/>
      <c r="E471" s="6" t="s">
        <v>22</v>
      </c>
    </row>
    <row r="472" spans="1:5" ht="15" customHeight="1" x14ac:dyDescent="0.25">
      <c r="A472" s="7"/>
      <c r="B472" s="3"/>
      <c r="C472" s="4"/>
      <c r="D472" s="4"/>
      <c r="E472" s="8"/>
    </row>
    <row r="473" spans="1:5" ht="15" customHeight="1" x14ac:dyDescent="0.2">
      <c r="A473" s="64"/>
      <c r="B473" s="50"/>
      <c r="C473" s="9" t="s">
        <v>8</v>
      </c>
      <c r="D473" s="51" t="s">
        <v>26</v>
      </c>
      <c r="E473" s="9" t="s">
        <v>10</v>
      </c>
    </row>
    <row r="474" spans="1:5" ht="15" customHeight="1" x14ac:dyDescent="0.2">
      <c r="A474" s="74"/>
      <c r="B474" s="65"/>
      <c r="C474" s="45">
        <v>6409</v>
      </c>
      <c r="D474" s="60" t="s">
        <v>38</v>
      </c>
      <c r="E474" s="15">
        <v>-10000000</v>
      </c>
    </row>
    <row r="475" spans="1:5" ht="15" customHeight="1" x14ac:dyDescent="0.2">
      <c r="A475" s="76"/>
      <c r="B475" s="93"/>
      <c r="C475" s="17" t="s">
        <v>12</v>
      </c>
      <c r="D475" s="47"/>
      <c r="E475" s="48">
        <f>SUM(E474:E474)</f>
        <v>-10000000</v>
      </c>
    </row>
    <row r="476" spans="1:5" ht="15" customHeight="1" x14ac:dyDescent="0.2"/>
    <row r="477" spans="1:5" ht="15" customHeight="1" x14ac:dyDescent="0.25">
      <c r="A477" s="3" t="s">
        <v>13</v>
      </c>
      <c r="B477" s="4"/>
      <c r="C477" s="4"/>
      <c r="D477" s="23"/>
      <c r="E477" s="23"/>
    </row>
    <row r="478" spans="1:5" ht="15" customHeight="1" x14ac:dyDescent="0.2">
      <c r="A478" s="100" t="s">
        <v>88</v>
      </c>
      <c r="B478" s="4"/>
      <c r="C478" s="4"/>
      <c r="D478" s="4"/>
      <c r="E478" s="6" t="s">
        <v>89</v>
      </c>
    </row>
    <row r="479" spans="1:5" ht="15" customHeight="1" x14ac:dyDescent="0.25">
      <c r="A479" s="98"/>
      <c r="B479" s="99"/>
      <c r="C479" s="4"/>
      <c r="D479" s="7"/>
      <c r="E479" s="43"/>
    </row>
    <row r="480" spans="1:5" ht="15" customHeight="1" x14ac:dyDescent="0.2">
      <c r="A480" s="50"/>
      <c r="B480" s="50"/>
      <c r="C480" s="11" t="s">
        <v>8</v>
      </c>
      <c r="D480" s="35" t="s">
        <v>26</v>
      </c>
      <c r="E480" s="9" t="s">
        <v>10</v>
      </c>
    </row>
    <row r="481" spans="1:5" ht="15" customHeight="1" x14ac:dyDescent="0.2">
      <c r="A481" s="74"/>
      <c r="B481" s="57"/>
      <c r="C481" s="45">
        <v>2223</v>
      </c>
      <c r="D481" s="46" t="s">
        <v>80</v>
      </c>
      <c r="E481" s="15">
        <v>1000000</v>
      </c>
    </row>
    <row r="482" spans="1:5" ht="15" customHeight="1" x14ac:dyDescent="0.2">
      <c r="A482" s="74"/>
      <c r="B482" s="57"/>
      <c r="C482" s="45">
        <v>2219</v>
      </c>
      <c r="D482" s="46" t="s">
        <v>72</v>
      </c>
      <c r="E482" s="15">
        <v>9000000</v>
      </c>
    </row>
    <row r="483" spans="1:5" ht="15" customHeight="1" x14ac:dyDescent="0.2">
      <c r="C483" s="39" t="s">
        <v>12</v>
      </c>
      <c r="D483" s="40"/>
      <c r="E483" s="41">
        <f>SUM(E481:E482)</f>
        <v>10000000</v>
      </c>
    </row>
    <row r="484" spans="1:5" ht="15" customHeight="1" x14ac:dyDescent="0.2"/>
    <row r="485" spans="1:5" ht="15" customHeight="1" x14ac:dyDescent="0.2"/>
    <row r="486" spans="1:5" ht="15" customHeight="1" x14ac:dyDescent="0.25">
      <c r="A486" s="1" t="s">
        <v>90</v>
      </c>
    </row>
    <row r="487" spans="1:5" ht="15" customHeight="1" x14ac:dyDescent="0.2">
      <c r="A487" s="114" t="s">
        <v>91</v>
      </c>
      <c r="B487" s="114"/>
      <c r="C487" s="114"/>
      <c r="D487" s="114"/>
      <c r="E487" s="114"/>
    </row>
    <row r="488" spans="1:5" ht="15" customHeight="1" x14ac:dyDescent="0.2">
      <c r="A488" s="114"/>
      <c r="B488" s="114"/>
      <c r="C488" s="114"/>
      <c r="D488" s="114"/>
      <c r="E488" s="114"/>
    </row>
    <row r="489" spans="1:5" ht="15" customHeight="1" x14ac:dyDescent="0.2">
      <c r="A489" s="115" t="s">
        <v>92</v>
      </c>
      <c r="B489" s="115"/>
      <c r="C489" s="115"/>
      <c r="D489" s="115"/>
      <c r="E489" s="115"/>
    </row>
    <row r="490" spans="1:5" ht="15" customHeight="1" x14ac:dyDescent="0.2">
      <c r="A490" s="115"/>
      <c r="B490" s="115"/>
      <c r="C490" s="115"/>
      <c r="D490" s="115"/>
      <c r="E490" s="115"/>
    </row>
    <row r="491" spans="1:5" ht="15" customHeight="1" x14ac:dyDescent="0.2">
      <c r="A491" s="115"/>
      <c r="B491" s="115"/>
      <c r="C491" s="115"/>
      <c r="D491" s="115"/>
      <c r="E491" s="115"/>
    </row>
    <row r="492" spans="1:5" ht="15" customHeight="1" x14ac:dyDescent="0.2">
      <c r="A492" s="115"/>
      <c r="B492" s="115"/>
      <c r="C492" s="115"/>
      <c r="D492" s="115"/>
      <c r="E492" s="115"/>
    </row>
    <row r="493" spans="1:5" ht="15" customHeight="1" x14ac:dyDescent="0.2">
      <c r="A493" s="115"/>
      <c r="B493" s="115"/>
      <c r="C493" s="115"/>
      <c r="D493" s="115"/>
      <c r="E493" s="115"/>
    </row>
    <row r="494" spans="1:5" ht="15" customHeight="1" x14ac:dyDescent="0.2">
      <c r="A494" s="115"/>
      <c r="B494" s="115"/>
      <c r="C494" s="115"/>
      <c r="D494" s="115"/>
      <c r="E494" s="115"/>
    </row>
    <row r="495" spans="1:5" ht="15" customHeight="1" x14ac:dyDescent="0.2">
      <c r="A495" s="115"/>
      <c r="B495" s="115"/>
      <c r="C495" s="115"/>
      <c r="D495" s="115"/>
      <c r="E495" s="115"/>
    </row>
    <row r="496" spans="1:5" ht="15" customHeight="1" x14ac:dyDescent="0.2">
      <c r="A496" s="115"/>
      <c r="B496" s="115"/>
      <c r="C496" s="115"/>
      <c r="D496" s="115"/>
      <c r="E496" s="115"/>
    </row>
    <row r="497" spans="1:5" ht="15" customHeight="1" x14ac:dyDescent="0.2">
      <c r="A497" s="115"/>
      <c r="B497" s="115"/>
      <c r="C497" s="115"/>
      <c r="D497" s="115"/>
      <c r="E497" s="115"/>
    </row>
    <row r="498" spans="1:5" ht="15" customHeight="1" x14ac:dyDescent="0.2">
      <c r="A498" s="32"/>
      <c r="B498" s="32"/>
      <c r="C498" s="32"/>
      <c r="D498" s="32"/>
      <c r="E498" s="32"/>
    </row>
    <row r="499" spans="1:5" ht="15" customHeight="1" x14ac:dyDescent="0.25">
      <c r="A499" s="3" t="s">
        <v>13</v>
      </c>
      <c r="B499" s="4"/>
      <c r="C499" s="4"/>
      <c r="D499" s="4"/>
      <c r="E499" s="4"/>
    </row>
    <row r="500" spans="1:5" ht="15" customHeight="1" x14ac:dyDescent="0.2">
      <c r="A500" s="5" t="s">
        <v>21</v>
      </c>
      <c r="B500" s="4"/>
      <c r="C500" s="4"/>
      <c r="D500" s="4"/>
      <c r="E500" s="6" t="s">
        <v>22</v>
      </c>
    </row>
    <row r="501" spans="1:5" ht="15" customHeight="1" x14ac:dyDescent="0.25">
      <c r="A501" s="7"/>
      <c r="B501" s="3"/>
      <c r="C501" s="4"/>
      <c r="D501" s="4"/>
      <c r="E501" s="8"/>
    </row>
    <row r="502" spans="1:5" ht="15" customHeight="1" x14ac:dyDescent="0.2">
      <c r="A502" s="64"/>
      <c r="B502" s="50"/>
      <c r="C502" s="9" t="s">
        <v>8</v>
      </c>
      <c r="D502" s="51" t="s">
        <v>26</v>
      </c>
      <c r="E502" s="9" t="s">
        <v>10</v>
      </c>
    </row>
    <row r="503" spans="1:5" ht="15" customHeight="1" x14ac:dyDescent="0.2">
      <c r="A503" s="74"/>
      <c r="B503" s="65"/>
      <c r="C503" s="45">
        <v>6409</v>
      </c>
      <c r="D503" s="60" t="s">
        <v>38</v>
      </c>
      <c r="E503" s="15">
        <v>-29585000</v>
      </c>
    </row>
    <row r="504" spans="1:5" ht="15" customHeight="1" x14ac:dyDescent="0.2">
      <c r="A504" s="76"/>
      <c r="B504" s="93"/>
      <c r="C504" s="17" t="s">
        <v>12</v>
      </c>
      <c r="D504" s="47"/>
      <c r="E504" s="48">
        <f>SUM(E503:E503)</f>
        <v>-29585000</v>
      </c>
    </row>
    <row r="505" spans="1:5" ht="15" customHeight="1" x14ac:dyDescent="0.2"/>
    <row r="506" spans="1:5" ht="15" customHeight="1" x14ac:dyDescent="0.25">
      <c r="A506" s="3" t="s">
        <v>13</v>
      </c>
      <c r="B506" s="4"/>
      <c r="C506" s="4"/>
      <c r="D506" s="23"/>
      <c r="E506" s="23"/>
    </row>
    <row r="507" spans="1:5" ht="15" customHeight="1" x14ac:dyDescent="0.2">
      <c r="A507" s="5" t="s">
        <v>93</v>
      </c>
      <c r="B507" s="22"/>
      <c r="C507" s="22"/>
      <c r="D507" s="22"/>
      <c r="E507" s="26" t="s">
        <v>94</v>
      </c>
    </row>
    <row r="508" spans="1:5" ht="15" customHeight="1" x14ac:dyDescent="0.25">
      <c r="A508" s="98"/>
      <c r="B508" s="99"/>
      <c r="C508" s="4"/>
      <c r="D508" s="7"/>
      <c r="E508" s="43"/>
    </row>
    <row r="509" spans="1:5" ht="15" customHeight="1" x14ac:dyDescent="0.2">
      <c r="A509" s="50"/>
      <c r="B509" s="50"/>
      <c r="C509" s="11" t="s">
        <v>8</v>
      </c>
      <c r="D509" s="35" t="s">
        <v>26</v>
      </c>
      <c r="E509" s="9" t="s">
        <v>10</v>
      </c>
    </row>
    <row r="510" spans="1:5" ht="15" customHeight="1" x14ac:dyDescent="0.2">
      <c r="A510" s="74"/>
      <c r="B510" s="57"/>
      <c r="C510" s="45">
        <v>3419</v>
      </c>
      <c r="D510" s="46" t="s">
        <v>72</v>
      </c>
      <c r="E510" s="15">
        <v>300000</v>
      </c>
    </row>
    <row r="511" spans="1:5" ht="15" customHeight="1" x14ac:dyDescent="0.2">
      <c r="A511" s="74"/>
      <c r="B511" s="57"/>
      <c r="C511" s="45">
        <v>3315</v>
      </c>
      <c r="D511" s="46" t="s">
        <v>80</v>
      </c>
      <c r="E511" s="15">
        <v>27285000</v>
      </c>
    </row>
    <row r="512" spans="1:5" ht="15" customHeight="1" x14ac:dyDescent="0.2">
      <c r="A512" s="74"/>
      <c r="B512" s="57"/>
      <c r="C512" s="45">
        <v>3315</v>
      </c>
      <c r="D512" s="46" t="s">
        <v>72</v>
      </c>
      <c r="E512" s="15">
        <v>2000000</v>
      </c>
    </row>
    <row r="513" spans="1:5" ht="15" customHeight="1" x14ac:dyDescent="0.2">
      <c r="C513" s="39" t="s">
        <v>12</v>
      </c>
      <c r="D513" s="40"/>
      <c r="E513" s="41">
        <f>SUM(E510:E512)</f>
        <v>29585000</v>
      </c>
    </row>
    <row r="514" spans="1:5" ht="15" customHeight="1" x14ac:dyDescent="0.2"/>
    <row r="515" spans="1:5" ht="15" customHeight="1" x14ac:dyDescent="0.2"/>
    <row r="516" spans="1:5" ht="15" customHeight="1" x14ac:dyDescent="0.2"/>
    <row r="517" spans="1:5" ht="15" customHeight="1" x14ac:dyDescent="0.2"/>
    <row r="518" spans="1:5" ht="15" customHeight="1" x14ac:dyDescent="0.2"/>
    <row r="519" spans="1:5" ht="15" customHeight="1" x14ac:dyDescent="0.2"/>
    <row r="520" spans="1:5" ht="15" customHeight="1" x14ac:dyDescent="0.2"/>
    <row r="521" spans="1:5" ht="15" customHeight="1" x14ac:dyDescent="0.2"/>
    <row r="522" spans="1:5" ht="15" customHeight="1" x14ac:dyDescent="0.25">
      <c r="A522" s="1" t="s">
        <v>95</v>
      </c>
    </row>
    <row r="523" spans="1:5" ht="15" customHeight="1" x14ac:dyDescent="0.2">
      <c r="A523" s="117" t="s">
        <v>96</v>
      </c>
      <c r="B523" s="117"/>
      <c r="C523" s="117"/>
      <c r="D523" s="117"/>
      <c r="E523" s="117"/>
    </row>
    <row r="524" spans="1:5" ht="15" customHeight="1" x14ac:dyDescent="0.2">
      <c r="A524" s="117"/>
      <c r="B524" s="117"/>
      <c r="C524" s="117"/>
      <c r="D524" s="117"/>
      <c r="E524" s="117"/>
    </row>
    <row r="525" spans="1:5" ht="15" customHeight="1" x14ac:dyDescent="0.2">
      <c r="A525" s="116" t="s">
        <v>97</v>
      </c>
      <c r="B525" s="116"/>
      <c r="C525" s="116"/>
      <c r="D525" s="116"/>
      <c r="E525" s="116"/>
    </row>
    <row r="526" spans="1:5" ht="15" customHeight="1" x14ac:dyDescent="0.2">
      <c r="A526" s="116"/>
      <c r="B526" s="116"/>
      <c r="C526" s="116"/>
      <c r="D526" s="116"/>
      <c r="E526" s="116"/>
    </row>
    <row r="527" spans="1:5" ht="15" customHeight="1" x14ac:dyDescent="0.2">
      <c r="A527" s="116"/>
      <c r="B527" s="116"/>
      <c r="C527" s="116"/>
      <c r="D527" s="116"/>
      <c r="E527" s="116"/>
    </row>
    <row r="528" spans="1:5" ht="15" customHeight="1" x14ac:dyDescent="0.2">
      <c r="A528" s="116"/>
      <c r="B528" s="116"/>
      <c r="C528" s="116"/>
      <c r="D528" s="116"/>
      <c r="E528" s="116"/>
    </row>
    <row r="529" spans="1:5" ht="15" customHeight="1" x14ac:dyDescent="0.2">
      <c r="A529" s="116"/>
      <c r="B529" s="116"/>
      <c r="C529" s="116"/>
      <c r="D529" s="116"/>
      <c r="E529" s="116"/>
    </row>
    <row r="530" spans="1:5" ht="15" customHeight="1" x14ac:dyDescent="0.2">
      <c r="A530" s="116"/>
      <c r="B530" s="116"/>
      <c r="C530" s="116"/>
      <c r="D530" s="116"/>
      <c r="E530" s="116"/>
    </row>
    <row r="531" spans="1:5" ht="15" customHeight="1" x14ac:dyDescent="0.2">
      <c r="A531" s="116"/>
      <c r="B531" s="116"/>
      <c r="C531" s="116"/>
      <c r="D531" s="116"/>
      <c r="E531" s="116"/>
    </row>
    <row r="532" spans="1:5" ht="15" customHeight="1" x14ac:dyDescent="0.2">
      <c r="A532" s="116"/>
      <c r="B532" s="116"/>
      <c r="C532" s="116"/>
      <c r="D532" s="116"/>
      <c r="E532" s="116"/>
    </row>
    <row r="533" spans="1:5" ht="15" customHeight="1" x14ac:dyDescent="0.2">
      <c r="A533" s="116"/>
      <c r="B533" s="116"/>
      <c r="C533" s="116"/>
      <c r="D533" s="116"/>
      <c r="E533" s="116"/>
    </row>
    <row r="534" spans="1:5" ht="15" customHeight="1" x14ac:dyDescent="0.2">
      <c r="A534" s="116"/>
      <c r="B534" s="116"/>
      <c r="C534" s="116"/>
      <c r="D534" s="116"/>
      <c r="E534" s="116"/>
    </row>
    <row r="535" spans="1:5" ht="15" customHeight="1" x14ac:dyDescent="0.2">
      <c r="A535" s="49"/>
      <c r="B535" s="49"/>
      <c r="C535" s="49"/>
      <c r="D535" s="49"/>
      <c r="E535" s="49"/>
    </row>
    <row r="536" spans="1:5" ht="15" customHeight="1" x14ac:dyDescent="0.25">
      <c r="A536" s="3" t="s">
        <v>13</v>
      </c>
      <c r="B536" s="4"/>
      <c r="C536" s="4"/>
      <c r="D536" s="4"/>
      <c r="E536" s="4"/>
    </row>
    <row r="537" spans="1:5" ht="15" customHeight="1" x14ac:dyDescent="0.2">
      <c r="A537" s="5" t="s">
        <v>21</v>
      </c>
      <c r="B537" s="4"/>
      <c r="C537" s="4"/>
      <c r="D537" s="4"/>
      <c r="E537" s="6" t="s">
        <v>22</v>
      </c>
    </row>
    <row r="538" spans="1:5" ht="15" customHeight="1" x14ac:dyDescent="0.25">
      <c r="A538" s="7"/>
      <c r="B538" s="3"/>
      <c r="C538" s="4"/>
      <c r="D538" s="4"/>
      <c r="E538" s="8"/>
    </row>
    <row r="539" spans="1:5" ht="15" customHeight="1" x14ac:dyDescent="0.2">
      <c r="A539" s="64"/>
      <c r="B539" s="50"/>
      <c r="C539" s="9" t="s">
        <v>8</v>
      </c>
      <c r="D539" s="51" t="s">
        <v>26</v>
      </c>
      <c r="E539" s="9" t="s">
        <v>10</v>
      </c>
    </row>
    <row r="540" spans="1:5" ht="15" customHeight="1" x14ac:dyDescent="0.2">
      <c r="A540" s="74"/>
      <c r="B540" s="65"/>
      <c r="C540" s="45">
        <v>6409</v>
      </c>
      <c r="D540" s="46" t="s">
        <v>30</v>
      </c>
      <c r="E540" s="15">
        <v>-230772</v>
      </c>
    </row>
    <row r="541" spans="1:5" ht="15" customHeight="1" x14ac:dyDescent="0.2">
      <c r="A541" s="76"/>
      <c r="B541" s="93"/>
      <c r="C541" s="17" t="s">
        <v>12</v>
      </c>
      <c r="D541" s="47"/>
      <c r="E541" s="48">
        <f>SUM(E540:E540)</f>
        <v>-230772</v>
      </c>
    </row>
    <row r="542" spans="1:5" ht="15" customHeight="1" x14ac:dyDescent="0.2">
      <c r="A542" s="49"/>
      <c r="B542" s="49"/>
      <c r="C542" s="49"/>
      <c r="D542" s="49"/>
      <c r="E542" s="49"/>
    </row>
    <row r="543" spans="1:5" ht="15" customHeight="1" x14ac:dyDescent="0.25">
      <c r="A543" s="21" t="s">
        <v>13</v>
      </c>
      <c r="B543" s="22"/>
      <c r="C543" s="22"/>
      <c r="D543" s="22"/>
      <c r="E543" s="22"/>
    </row>
    <row r="544" spans="1:5" ht="15" customHeight="1" x14ac:dyDescent="0.2">
      <c r="A544" s="70" t="s">
        <v>33</v>
      </c>
      <c r="B544" s="22"/>
      <c r="C544" s="22"/>
      <c r="D544" s="22"/>
      <c r="E544" s="26" t="s">
        <v>76</v>
      </c>
    </row>
    <row r="545" spans="1:5" ht="15" customHeight="1" x14ac:dyDescent="0.2">
      <c r="A545" s="96"/>
      <c r="B545" s="97"/>
      <c r="C545" s="22"/>
      <c r="D545" s="22"/>
      <c r="E545" s="34"/>
    </row>
    <row r="546" spans="1:5" ht="15" customHeight="1" x14ac:dyDescent="0.2">
      <c r="A546" s="50"/>
      <c r="B546" s="50"/>
      <c r="C546" s="11" t="s">
        <v>8</v>
      </c>
      <c r="D546" s="35" t="s">
        <v>26</v>
      </c>
      <c r="E546" s="9" t="s">
        <v>10</v>
      </c>
    </row>
    <row r="547" spans="1:5" ht="15" customHeight="1" x14ac:dyDescent="0.2">
      <c r="A547" s="74"/>
      <c r="B547" s="57"/>
      <c r="C547" s="45">
        <v>3639</v>
      </c>
      <c r="D547" s="95" t="s">
        <v>80</v>
      </c>
      <c r="E547" s="15">
        <v>-39597675</v>
      </c>
    </row>
    <row r="548" spans="1:5" ht="15" customHeight="1" x14ac:dyDescent="0.2">
      <c r="A548" s="74"/>
      <c r="B548" s="57"/>
      <c r="C548" s="45">
        <v>2141</v>
      </c>
      <c r="D548" s="95" t="s">
        <v>38</v>
      </c>
      <c r="E548" s="15">
        <v>-86500</v>
      </c>
    </row>
    <row r="549" spans="1:5" ht="15" customHeight="1" x14ac:dyDescent="0.2">
      <c r="A549" s="74"/>
      <c r="B549" s="57"/>
      <c r="C549" s="45">
        <v>2141</v>
      </c>
      <c r="D549" s="95" t="s">
        <v>80</v>
      </c>
      <c r="E549" s="15">
        <v>2840000</v>
      </c>
    </row>
    <row r="550" spans="1:5" ht="15" customHeight="1" x14ac:dyDescent="0.2">
      <c r="A550" s="74"/>
      <c r="B550" s="57"/>
      <c r="C550" s="45">
        <v>2212</v>
      </c>
      <c r="D550" s="95" t="s">
        <v>80</v>
      </c>
      <c r="E550" s="15">
        <v>3818032</v>
      </c>
    </row>
    <row r="551" spans="1:5" ht="15" customHeight="1" x14ac:dyDescent="0.2">
      <c r="A551" s="74"/>
      <c r="B551" s="57"/>
      <c r="C551" s="45">
        <v>2219</v>
      </c>
      <c r="D551" s="95" t="s">
        <v>80</v>
      </c>
      <c r="E551" s="15">
        <v>2313783</v>
      </c>
    </row>
    <row r="552" spans="1:5" ht="15" customHeight="1" x14ac:dyDescent="0.2">
      <c r="A552" s="74"/>
      <c r="B552" s="57"/>
      <c r="C552" s="45">
        <v>3113</v>
      </c>
      <c r="D552" s="95" t="s">
        <v>80</v>
      </c>
      <c r="E552" s="15">
        <v>307304</v>
      </c>
    </row>
    <row r="553" spans="1:5" ht="15" customHeight="1" x14ac:dyDescent="0.2">
      <c r="A553" s="74"/>
      <c r="B553" s="57"/>
      <c r="C553" s="45">
        <v>3319</v>
      </c>
      <c r="D553" s="95" t="s">
        <v>80</v>
      </c>
      <c r="E553" s="15">
        <v>918183</v>
      </c>
    </row>
    <row r="554" spans="1:5" ht="15" customHeight="1" x14ac:dyDescent="0.2">
      <c r="A554" s="74"/>
      <c r="B554" s="57"/>
      <c r="C554" s="45">
        <v>3322</v>
      </c>
      <c r="D554" s="95" t="s">
        <v>80</v>
      </c>
      <c r="E554" s="15">
        <v>140388</v>
      </c>
    </row>
    <row r="555" spans="1:5" ht="15" customHeight="1" x14ac:dyDescent="0.2">
      <c r="A555" s="74"/>
      <c r="B555" s="57"/>
      <c r="C555" s="45">
        <v>3412</v>
      </c>
      <c r="D555" s="95" t="s">
        <v>80</v>
      </c>
      <c r="E555" s="15">
        <v>950000</v>
      </c>
    </row>
    <row r="556" spans="1:5" ht="15" customHeight="1" x14ac:dyDescent="0.2">
      <c r="A556" s="74"/>
      <c r="B556" s="57"/>
      <c r="C556" s="45">
        <v>3619</v>
      </c>
      <c r="D556" s="95" t="s">
        <v>80</v>
      </c>
      <c r="E556" s="15">
        <v>120000</v>
      </c>
    </row>
    <row r="557" spans="1:5" ht="15" customHeight="1" x14ac:dyDescent="0.2">
      <c r="A557" s="74"/>
      <c r="B557" s="57"/>
      <c r="C557" s="45">
        <v>3636</v>
      </c>
      <c r="D557" s="95" t="s">
        <v>80</v>
      </c>
      <c r="E557" s="15">
        <v>2500480</v>
      </c>
    </row>
    <row r="558" spans="1:5" ht="15" customHeight="1" x14ac:dyDescent="0.2">
      <c r="A558" s="74"/>
      <c r="B558" s="57"/>
      <c r="C558" s="45">
        <v>5512</v>
      </c>
      <c r="D558" s="95" t="s">
        <v>80</v>
      </c>
      <c r="E558" s="15">
        <v>710000</v>
      </c>
    </row>
    <row r="559" spans="1:5" ht="15" customHeight="1" x14ac:dyDescent="0.2">
      <c r="A559" s="74"/>
      <c r="B559" s="57"/>
      <c r="C559" s="45">
        <v>2212</v>
      </c>
      <c r="D559" s="95" t="s">
        <v>72</v>
      </c>
      <c r="E559" s="15">
        <v>1610000</v>
      </c>
    </row>
    <row r="560" spans="1:5" ht="15" customHeight="1" x14ac:dyDescent="0.2">
      <c r="A560" s="74"/>
      <c r="B560" s="57"/>
      <c r="C560" s="45">
        <v>2219</v>
      </c>
      <c r="D560" s="95" t="s">
        <v>72</v>
      </c>
      <c r="E560" s="15">
        <v>6748918</v>
      </c>
    </row>
    <row r="561" spans="1:5" ht="15" customHeight="1" x14ac:dyDescent="0.2">
      <c r="A561" s="74"/>
      <c r="B561" s="57"/>
      <c r="C561" s="45">
        <v>2310</v>
      </c>
      <c r="D561" s="95" t="s">
        <v>72</v>
      </c>
      <c r="E561" s="61">
        <v>321000</v>
      </c>
    </row>
    <row r="562" spans="1:5" ht="15" customHeight="1" x14ac:dyDescent="0.2">
      <c r="A562" s="74"/>
      <c r="B562" s="57"/>
      <c r="C562" s="45">
        <v>2321</v>
      </c>
      <c r="D562" s="95" t="s">
        <v>72</v>
      </c>
      <c r="E562" s="61">
        <v>486650</v>
      </c>
    </row>
    <row r="563" spans="1:5" ht="15" customHeight="1" x14ac:dyDescent="0.2">
      <c r="A563" s="74"/>
      <c r="B563" s="57"/>
      <c r="C563" s="45">
        <v>3111</v>
      </c>
      <c r="D563" s="95" t="s">
        <v>72</v>
      </c>
      <c r="E563" s="15">
        <v>500000</v>
      </c>
    </row>
    <row r="564" spans="1:5" ht="15" customHeight="1" x14ac:dyDescent="0.2">
      <c r="A564" s="74"/>
      <c r="B564" s="57"/>
      <c r="C564" s="45">
        <v>3319</v>
      </c>
      <c r="D564" s="95" t="s">
        <v>72</v>
      </c>
      <c r="E564" s="15">
        <v>1103912</v>
      </c>
    </row>
    <row r="565" spans="1:5" ht="15" customHeight="1" x14ac:dyDescent="0.2">
      <c r="A565" s="74"/>
      <c r="B565" s="57"/>
      <c r="C565" s="45">
        <v>3322</v>
      </c>
      <c r="D565" s="95" t="s">
        <v>72</v>
      </c>
      <c r="E565" s="15">
        <v>359612</v>
      </c>
    </row>
    <row r="566" spans="1:5" ht="15" customHeight="1" x14ac:dyDescent="0.2">
      <c r="A566" s="74"/>
      <c r="B566" s="57"/>
      <c r="C566" s="45">
        <v>3412</v>
      </c>
      <c r="D566" s="95" t="s">
        <v>72</v>
      </c>
      <c r="E566" s="15">
        <v>500000</v>
      </c>
    </row>
    <row r="567" spans="1:5" ht="15" customHeight="1" x14ac:dyDescent="0.2">
      <c r="A567" s="74"/>
      <c r="B567" s="57"/>
      <c r="C567" s="45">
        <v>3619</v>
      </c>
      <c r="D567" s="95" t="s">
        <v>72</v>
      </c>
      <c r="E567" s="15">
        <v>2309712</v>
      </c>
    </row>
    <row r="568" spans="1:5" ht="15" customHeight="1" x14ac:dyDescent="0.2">
      <c r="A568" s="74"/>
      <c r="B568" s="57"/>
      <c r="C568" s="45">
        <v>3631</v>
      </c>
      <c r="D568" s="95" t="s">
        <v>72</v>
      </c>
      <c r="E568" s="15">
        <v>6319258</v>
      </c>
    </row>
    <row r="569" spans="1:5" ht="15" customHeight="1" x14ac:dyDescent="0.2">
      <c r="A569" s="74"/>
      <c r="B569" s="57"/>
      <c r="C569" s="45">
        <v>3632</v>
      </c>
      <c r="D569" s="95" t="s">
        <v>72</v>
      </c>
      <c r="E569" s="15">
        <v>500000</v>
      </c>
    </row>
    <row r="570" spans="1:5" ht="15" customHeight="1" x14ac:dyDescent="0.2">
      <c r="A570" s="74"/>
      <c r="B570" s="57"/>
      <c r="C570" s="45">
        <v>3635</v>
      </c>
      <c r="D570" s="95" t="s">
        <v>72</v>
      </c>
      <c r="E570" s="15">
        <v>1477272</v>
      </c>
    </row>
    <row r="571" spans="1:5" ht="15" customHeight="1" x14ac:dyDescent="0.2">
      <c r="A571" s="74"/>
      <c r="B571" s="57"/>
      <c r="C571" s="45">
        <v>3636</v>
      </c>
      <c r="D571" s="95" t="s">
        <v>72</v>
      </c>
      <c r="E571" s="15">
        <v>2807963</v>
      </c>
    </row>
    <row r="572" spans="1:5" ht="15" customHeight="1" x14ac:dyDescent="0.2">
      <c r="A572" s="74"/>
      <c r="B572" s="57"/>
      <c r="C572" s="45">
        <v>3639</v>
      </c>
      <c r="D572" s="95" t="s">
        <v>72</v>
      </c>
      <c r="E572" s="61">
        <v>60000</v>
      </c>
    </row>
    <row r="573" spans="1:5" ht="15" customHeight="1" x14ac:dyDescent="0.2">
      <c r="A573" s="74"/>
      <c r="B573" s="57"/>
      <c r="C573" s="45">
        <v>3722</v>
      </c>
      <c r="D573" s="95" t="s">
        <v>72</v>
      </c>
      <c r="E573" s="61">
        <v>162480</v>
      </c>
    </row>
    <row r="574" spans="1:5" ht="15" customHeight="1" x14ac:dyDescent="0.2">
      <c r="A574" s="74"/>
      <c r="B574" s="57"/>
      <c r="C574" s="45">
        <v>5512</v>
      </c>
      <c r="D574" s="95" t="s">
        <v>72</v>
      </c>
      <c r="E574" s="15">
        <v>30000</v>
      </c>
    </row>
    <row r="575" spans="1:5" ht="15" customHeight="1" x14ac:dyDescent="0.2">
      <c r="C575" s="39" t="s">
        <v>12</v>
      </c>
      <c r="D575" s="40"/>
      <c r="E575" s="41">
        <f>SUM(E547:E574)</f>
        <v>230772</v>
      </c>
    </row>
    <row r="576" spans="1:5" ht="15" customHeight="1" x14ac:dyDescent="0.2"/>
    <row r="577" spans="1:5" ht="15" customHeight="1" x14ac:dyDescent="0.2"/>
    <row r="578" spans="1:5" ht="15" customHeight="1" x14ac:dyDescent="0.25">
      <c r="A578" s="1" t="s">
        <v>98</v>
      </c>
    </row>
    <row r="579" spans="1:5" ht="15" customHeight="1" x14ac:dyDescent="0.2">
      <c r="A579" s="114" t="s">
        <v>91</v>
      </c>
      <c r="B579" s="114"/>
      <c r="C579" s="114"/>
      <c r="D579" s="114"/>
      <c r="E579" s="114"/>
    </row>
    <row r="580" spans="1:5" ht="15" customHeight="1" x14ac:dyDescent="0.2">
      <c r="A580" s="114"/>
      <c r="B580" s="114"/>
      <c r="C580" s="114"/>
      <c r="D580" s="114"/>
      <c r="E580" s="114"/>
    </row>
    <row r="581" spans="1:5" ht="15" customHeight="1" x14ac:dyDescent="0.2">
      <c r="A581" s="115" t="s">
        <v>99</v>
      </c>
      <c r="B581" s="115"/>
      <c r="C581" s="115"/>
      <c r="D581" s="115"/>
      <c r="E581" s="115"/>
    </row>
    <row r="582" spans="1:5" ht="15" customHeight="1" x14ac:dyDescent="0.2">
      <c r="A582" s="115"/>
      <c r="B582" s="115"/>
      <c r="C582" s="115"/>
      <c r="D582" s="115"/>
      <c r="E582" s="115"/>
    </row>
    <row r="583" spans="1:5" ht="15" customHeight="1" x14ac:dyDescent="0.2">
      <c r="A583" s="115"/>
      <c r="B583" s="115"/>
      <c r="C583" s="115"/>
      <c r="D583" s="115"/>
      <c r="E583" s="115"/>
    </row>
    <row r="584" spans="1:5" ht="15" customHeight="1" x14ac:dyDescent="0.2">
      <c r="A584" s="115"/>
      <c r="B584" s="115"/>
      <c r="C584" s="115"/>
      <c r="D584" s="115"/>
      <c r="E584" s="115"/>
    </row>
    <row r="585" spans="1:5" ht="15" customHeight="1" x14ac:dyDescent="0.2">
      <c r="A585" s="115"/>
      <c r="B585" s="115"/>
      <c r="C585" s="115"/>
      <c r="D585" s="115"/>
      <c r="E585" s="115"/>
    </row>
    <row r="586" spans="1:5" ht="15" customHeight="1" x14ac:dyDescent="0.2">
      <c r="A586" s="115"/>
      <c r="B586" s="115"/>
      <c r="C586" s="115"/>
      <c r="D586" s="115"/>
      <c r="E586" s="115"/>
    </row>
    <row r="587" spans="1:5" ht="15" customHeight="1" x14ac:dyDescent="0.2">
      <c r="A587" s="115"/>
      <c r="B587" s="115"/>
      <c r="C587" s="115"/>
      <c r="D587" s="115"/>
      <c r="E587" s="115"/>
    </row>
    <row r="588" spans="1:5" ht="15" customHeight="1" x14ac:dyDescent="0.2">
      <c r="A588" s="32"/>
      <c r="B588" s="32"/>
      <c r="C588" s="32"/>
      <c r="D588" s="32"/>
      <c r="E588" s="32"/>
    </row>
    <row r="589" spans="1:5" ht="15" customHeight="1" x14ac:dyDescent="0.25">
      <c r="A589" s="3" t="s">
        <v>13</v>
      </c>
      <c r="B589" s="4"/>
      <c r="C589" s="4"/>
      <c r="D589" s="4"/>
      <c r="E589" s="4"/>
    </row>
    <row r="590" spans="1:5" ht="15" customHeight="1" x14ac:dyDescent="0.2">
      <c r="A590" s="5" t="s">
        <v>21</v>
      </c>
      <c r="B590" s="4"/>
      <c r="C590" s="4"/>
      <c r="D590" s="4"/>
      <c r="E590" s="6" t="s">
        <v>22</v>
      </c>
    </row>
    <row r="591" spans="1:5" ht="15" customHeight="1" x14ac:dyDescent="0.25">
      <c r="A591" s="7"/>
      <c r="B591" s="3"/>
      <c r="C591" s="4"/>
      <c r="D591" s="4"/>
      <c r="E591" s="8"/>
    </row>
    <row r="592" spans="1:5" ht="15" customHeight="1" x14ac:dyDescent="0.2">
      <c r="A592" s="64"/>
      <c r="B592" s="50"/>
      <c r="C592" s="9" t="s">
        <v>8</v>
      </c>
      <c r="D592" s="51" t="s">
        <v>26</v>
      </c>
      <c r="E592" s="9" t="s">
        <v>10</v>
      </c>
    </row>
    <row r="593" spans="1:5" ht="15" customHeight="1" x14ac:dyDescent="0.2">
      <c r="A593" s="74"/>
      <c r="B593" s="65"/>
      <c r="C593" s="45">
        <v>6409</v>
      </c>
      <c r="D593" s="46" t="s">
        <v>30</v>
      </c>
      <c r="E593" s="15">
        <v>-40000</v>
      </c>
    </row>
    <row r="594" spans="1:5" ht="15" customHeight="1" x14ac:dyDescent="0.2">
      <c r="A594" s="76"/>
      <c r="B594" s="93"/>
      <c r="C594" s="17" t="s">
        <v>12</v>
      </c>
      <c r="D594" s="47"/>
      <c r="E594" s="48">
        <f>SUM(E593:E593)</f>
        <v>-40000</v>
      </c>
    </row>
    <row r="595" spans="1:5" ht="15" customHeight="1" x14ac:dyDescent="0.2"/>
    <row r="596" spans="1:5" ht="15" customHeight="1" x14ac:dyDescent="0.25">
      <c r="A596" s="21" t="s">
        <v>13</v>
      </c>
      <c r="B596" s="22"/>
      <c r="C596" s="22"/>
      <c r="D596" s="22"/>
      <c r="E596" s="22"/>
    </row>
    <row r="597" spans="1:5" ht="15" customHeight="1" x14ac:dyDescent="0.2">
      <c r="A597" s="100" t="s">
        <v>93</v>
      </c>
      <c r="B597" s="4"/>
      <c r="C597" s="4"/>
      <c r="D597" s="4"/>
      <c r="E597" s="6" t="s">
        <v>94</v>
      </c>
    </row>
    <row r="598" spans="1:5" ht="15" customHeight="1" x14ac:dyDescent="0.2">
      <c r="A598" s="96"/>
      <c r="B598" s="97"/>
      <c r="C598" s="22"/>
      <c r="D598" s="22"/>
      <c r="E598" s="34"/>
    </row>
    <row r="599" spans="1:5" ht="15" customHeight="1" x14ac:dyDescent="0.2">
      <c r="A599" s="50"/>
      <c r="B599" s="50"/>
      <c r="C599" s="11" t="s">
        <v>8</v>
      </c>
      <c r="D599" s="35" t="s">
        <v>26</v>
      </c>
      <c r="E599" s="9" t="s">
        <v>10</v>
      </c>
    </row>
    <row r="600" spans="1:5" ht="15" customHeight="1" x14ac:dyDescent="0.2">
      <c r="A600" s="74"/>
      <c r="B600" s="57"/>
      <c r="C600" s="45">
        <v>3319</v>
      </c>
      <c r="D600" s="46" t="s">
        <v>36</v>
      </c>
      <c r="E600" s="15">
        <v>40000</v>
      </c>
    </row>
    <row r="601" spans="1:5" ht="15" customHeight="1" x14ac:dyDescent="0.2">
      <c r="C601" s="39" t="s">
        <v>12</v>
      </c>
      <c r="D601" s="40"/>
      <c r="E601" s="41">
        <f>SUM(E600:E600)</f>
        <v>40000</v>
      </c>
    </row>
    <row r="602" spans="1:5" ht="15" customHeight="1" x14ac:dyDescent="0.2"/>
    <row r="603" spans="1:5" ht="15" customHeight="1" x14ac:dyDescent="0.2"/>
    <row r="604" spans="1:5" ht="15" customHeight="1" x14ac:dyDescent="0.25">
      <c r="A604" s="1" t="s">
        <v>100</v>
      </c>
    </row>
    <row r="605" spans="1:5" ht="15" customHeight="1" x14ac:dyDescent="0.2">
      <c r="A605" s="114" t="s">
        <v>91</v>
      </c>
      <c r="B605" s="114"/>
      <c r="C605" s="114"/>
      <c r="D605" s="114"/>
      <c r="E605" s="114"/>
    </row>
    <row r="606" spans="1:5" ht="15" customHeight="1" x14ac:dyDescent="0.2">
      <c r="A606" s="114"/>
      <c r="B606" s="114"/>
      <c r="C606" s="114"/>
      <c r="D606" s="114"/>
      <c r="E606" s="114"/>
    </row>
    <row r="607" spans="1:5" ht="15" customHeight="1" x14ac:dyDescent="0.2">
      <c r="A607" s="115" t="s">
        <v>172</v>
      </c>
      <c r="B607" s="115"/>
      <c r="C607" s="115"/>
      <c r="D607" s="115"/>
      <c r="E607" s="115"/>
    </row>
    <row r="608" spans="1:5" ht="15" customHeight="1" x14ac:dyDescent="0.2">
      <c r="A608" s="115"/>
      <c r="B608" s="115"/>
      <c r="C608" s="115"/>
      <c r="D608" s="115"/>
      <c r="E608" s="115"/>
    </row>
    <row r="609" spans="1:5" ht="15" customHeight="1" x14ac:dyDescent="0.2">
      <c r="A609" s="115"/>
      <c r="B609" s="115"/>
      <c r="C609" s="115"/>
      <c r="D609" s="115"/>
      <c r="E609" s="115"/>
    </row>
    <row r="610" spans="1:5" ht="15" customHeight="1" x14ac:dyDescent="0.2">
      <c r="A610" s="115"/>
      <c r="B610" s="115"/>
      <c r="C610" s="115"/>
      <c r="D610" s="115"/>
      <c r="E610" s="115"/>
    </row>
    <row r="611" spans="1:5" ht="15" customHeight="1" x14ac:dyDescent="0.2">
      <c r="A611" s="115"/>
      <c r="B611" s="115"/>
      <c r="C611" s="115"/>
      <c r="D611" s="115"/>
      <c r="E611" s="115"/>
    </row>
    <row r="612" spans="1:5" ht="15" customHeight="1" x14ac:dyDescent="0.2">
      <c r="A612" s="115"/>
      <c r="B612" s="115"/>
      <c r="C612" s="115"/>
      <c r="D612" s="115"/>
      <c r="E612" s="115"/>
    </row>
    <row r="613" spans="1:5" ht="15" customHeight="1" x14ac:dyDescent="0.2">
      <c r="A613" s="32"/>
      <c r="B613" s="32"/>
      <c r="C613" s="32"/>
      <c r="D613" s="32"/>
      <c r="E613" s="32"/>
    </row>
    <row r="614" spans="1:5" ht="15" customHeight="1" x14ac:dyDescent="0.25">
      <c r="A614" s="3" t="s">
        <v>13</v>
      </c>
      <c r="B614" s="4"/>
      <c r="C614" s="4"/>
      <c r="D614" s="4"/>
      <c r="E614" s="4"/>
    </row>
    <row r="615" spans="1:5" ht="15" customHeight="1" x14ac:dyDescent="0.2">
      <c r="A615" s="5" t="s">
        <v>21</v>
      </c>
      <c r="B615" s="4"/>
      <c r="C615" s="4"/>
      <c r="D615" s="4"/>
      <c r="E615" s="6" t="s">
        <v>22</v>
      </c>
    </row>
    <row r="616" spans="1:5" ht="15" customHeight="1" x14ac:dyDescent="0.25">
      <c r="A616" s="7"/>
      <c r="B616" s="3"/>
      <c r="C616" s="4"/>
      <c r="D616" s="4"/>
      <c r="E616" s="8"/>
    </row>
    <row r="617" spans="1:5" ht="15" customHeight="1" x14ac:dyDescent="0.2">
      <c r="A617" s="64"/>
      <c r="B617" s="50"/>
      <c r="C617" s="9" t="s">
        <v>8</v>
      </c>
      <c r="D617" s="51" t="s">
        <v>26</v>
      </c>
      <c r="E617" s="9" t="s">
        <v>10</v>
      </c>
    </row>
    <row r="618" spans="1:5" ht="15" customHeight="1" x14ac:dyDescent="0.2">
      <c r="A618" s="74"/>
      <c r="B618" s="65"/>
      <c r="C618" s="45">
        <v>6409</v>
      </c>
      <c r="D618" s="46" t="s">
        <v>30</v>
      </c>
      <c r="E618" s="15">
        <v>-10000000</v>
      </c>
    </row>
    <row r="619" spans="1:5" ht="15" customHeight="1" x14ac:dyDescent="0.2">
      <c r="A619" s="76"/>
      <c r="B619" s="93"/>
      <c r="C619" s="17" t="s">
        <v>12</v>
      </c>
      <c r="D619" s="47"/>
      <c r="E619" s="48">
        <f>SUM(E618:E618)</f>
        <v>-10000000</v>
      </c>
    </row>
    <row r="620" spans="1:5" ht="15" customHeight="1" x14ac:dyDescent="0.2"/>
    <row r="621" spans="1:5" ht="15" customHeight="1" x14ac:dyDescent="0.2"/>
    <row r="622" spans="1:5" ht="15" customHeight="1" x14ac:dyDescent="0.2"/>
    <row r="623" spans="1:5" ht="15" customHeight="1" x14ac:dyDescent="0.2"/>
    <row r="624" spans="1:5" ht="15" customHeight="1" x14ac:dyDescent="0.2"/>
    <row r="625" spans="1:5" ht="15" customHeight="1" x14ac:dyDescent="0.2"/>
    <row r="626" spans="1:5" ht="15" customHeight="1" x14ac:dyDescent="0.25">
      <c r="A626" s="21" t="s">
        <v>13</v>
      </c>
      <c r="B626" s="22"/>
      <c r="C626" s="22"/>
      <c r="D626" s="22"/>
      <c r="E626" s="22"/>
    </row>
    <row r="627" spans="1:5" ht="15" customHeight="1" x14ac:dyDescent="0.2">
      <c r="A627" s="100" t="s">
        <v>93</v>
      </c>
      <c r="B627" s="4"/>
      <c r="C627" s="4"/>
      <c r="D627" s="4"/>
      <c r="E627" s="6" t="s">
        <v>94</v>
      </c>
    </row>
    <row r="628" spans="1:5" ht="15" customHeight="1" x14ac:dyDescent="0.2">
      <c r="A628" s="96"/>
      <c r="B628" s="97"/>
      <c r="C628" s="22"/>
      <c r="D628" s="22"/>
      <c r="E628" s="34"/>
    </row>
    <row r="629" spans="1:5" ht="15" customHeight="1" x14ac:dyDescent="0.2">
      <c r="A629" s="50"/>
      <c r="B629" s="50"/>
      <c r="C629" s="11" t="s">
        <v>8</v>
      </c>
      <c r="D629" s="35" t="s">
        <v>26</v>
      </c>
      <c r="E629" s="9" t="s">
        <v>10</v>
      </c>
    </row>
    <row r="630" spans="1:5" ht="15" customHeight="1" x14ac:dyDescent="0.2">
      <c r="A630" s="74"/>
      <c r="B630" s="57"/>
      <c r="C630" s="45">
        <v>3419</v>
      </c>
      <c r="D630" s="46" t="s">
        <v>36</v>
      </c>
      <c r="E630" s="15">
        <v>10000000</v>
      </c>
    </row>
    <row r="631" spans="1:5" ht="15" customHeight="1" x14ac:dyDescent="0.2">
      <c r="C631" s="39" t="s">
        <v>12</v>
      </c>
      <c r="D631" s="40"/>
      <c r="E631" s="41">
        <f>SUM(E630:E630)</f>
        <v>10000000</v>
      </c>
    </row>
    <row r="632" spans="1:5" ht="15" customHeight="1" x14ac:dyDescent="0.2"/>
    <row r="633" spans="1:5" ht="15" customHeight="1" x14ac:dyDescent="0.2"/>
    <row r="634" spans="1:5" ht="15" customHeight="1" x14ac:dyDescent="0.25">
      <c r="A634" s="1" t="s">
        <v>101</v>
      </c>
    </row>
    <row r="635" spans="1:5" ht="15" customHeight="1" x14ac:dyDescent="0.2">
      <c r="A635" s="117" t="s">
        <v>102</v>
      </c>
      <c r="B635" s="117"/>
      <c r="C635" s="117"/>
      <c r="D635" s="117"/>
      <c r="E635" s="117"/>
    </row>
    <row r="636" spans="1:5" ht="15" customHeight="1" x14ac:dyDescent="0.2">
      <c r="A636" s="117"/>
      <c r="B636" s="117"/>
      <c r="C636" s="117"/>
      <c r="D636" s="117"/>
      <c r="E636" s="117"/>
    </row>
    <row r="637" spans="1:5" ht="15" customHeight="1" x14ac:dyDescent="0.2">
      <c r="A637" s="115" t="s">
        <v>103</v>
      </c>
      <c r="B637" s="115"/>
      <c r="C637" s="115"/>
      <c r="D637" s="115"/>
      <c r="E637" s="115"/>
    </row>
    <row r="638" spans="1:5" ht="15" customHeight="1" x14ac:dyDescent="0.2">
      <c r="A638" s="115"/>
      <c r="B638" s="115"/>
      <c r="C638" s="115"/>
      <c r="D638" s="115"/>
      <c r="E638" s="115"/>
    </row>
    <row r="639" spans="1:5" ht="15" customHeight="1" x14ac:dyDescent="0.2">
      <c r="A639" s="115"/>
      <c r="B639" s="115"/>
      <c r="C639" s="115"/>
      <c r="D639" s="115"/>
      <c r="E639" s="115"/>
    </row>
    <row r="640" spans="1:5" ht="15" customHeight="1" x14ac:dyDescent="0.2">
      <c r="A640" s="115"/>
      <c r="B640" s="115"/>
      <c r="C640" s="115"/>
      <c r="D640" s="115"/>
      <c r="E640" s="115"/>
    </row>
    <row r="641" spans="1:5" ht="15" customHeight="1" x14ac:dyDescent="0.2">
      <c r="A641" s="115"/>
      <c r="B641" s="115"/>
      <c r="C641" s="115"/>
      <c r="D641" s="115"/>
      <c r="E641" s="115"/>
    </row>
    <row r="642" spans="1:5" ht="15" customHeight="1" x14ac:dyDescent="0.2">
      <c r="A642" s="115"/>
      <c r="B642" s="115"/>
      <c r="C642" s="115"/>
      <c r="D642" s="115"/>
      <c r="E642" s="115"/>
    </row>
    <row r="643" spans="1:5" ht="15" customHeight="1" x14ac:dyDescent="0.25">
      <c r="A643" s="101"/>
    </row>
    <row r="644" spans="1:5" ht="15" customHeight="1" x14ac:dyDescent="0.25">
      <c r="A644" s="21" t="s">
        <v>13</v>
      </c>
      <c r="B644" s="22"/>
      <c r="C644" s="22"/>
      <c r="D644" s="22"/>
      <c r="E644" s="22"/>
    </row>
    <row r="645" spans="1:5" ht="15" customHeight="1" x14ac:dyDescent="0.2">
      <c r="A645" s="33" t="s">
        <v>21</v>
      </c>
      <c r="B645" s="22"/>
      <c r="C645" s="22"/>
      <c r="D645" s="22"/>
      <c r="E645" s="26" t="s">
        <v>22</v>
      </c>
    </row>
    <row r="646" spans="1:5" ht="15" customHeight="1" x14ac:dyDescent="0.25">
      <c r="A646" s="21"/>
      <c r="B646" s="23"/>
      <c r="C646" s="22"/>
      <c r="D646" s="22"/>
      <c r="E646" s="34"/>
    </row>
    <row r="647" spans="1:5" ht="15" customHeight="1" x14ac:dyDescent="0.2">
      <c r="A647" s="50"/>
      <c r="B647" s="50"/>
      <c r="C647" s="11" t="s">
        <v>8</v>
      </c>
      <c r="D647" s="51" t="s">
        <v>26</v>
      </c>
      <c r="E647" s="36" t="s">
        <v>10</v>
      </c>
    </row>
    <row r="648" spans="1:5" ht="15" customHeight="1" x14ac:dyDescent="0.2">
      <c r="A648" s="52"/>
      <c r="B648" s="53"/>
      <c r="C648" s="66">
        <v>6409</v>
      </c>
      <c r="D648" s="46" t="s">
        <v>30</v>
      </c>
      <c r="E648" s="55">
        <v>-200020</v>
      </c>
    </row>
    <row r="649" spans="1:5" ht="15" customHeight="1" x14ac:dyDescent="0.2">
      <c r="A649" s="56"/>
      <c r="B649" s="57"/>
      <c r="C649" s="39" t="s">
        <v>12</v>
      </c>
      <c r="D649" s="40"/>
      <c r="E649" s="41">
        <f>SUM(E648:E648)</f>
        <v>-200020</v>
      </c>
    </row>
    <row r="650" spans="1:5" ht="15" customHeight="1" x14ac:dyDescent="0.2"/>
    <row r="651" spans="1:5" ht="15" customHeight="1" x14ac:dyDescent="0.25">
      <c r="A651" s="3" t="s">
        <v>13</v>
      </c>
      <c r="B651" s="4"/>
      <c r="C651" s="4"/>
      <c r="D651" s="23"/>
      <c r="E651" s="23"/>
    </row>
    <row r="652" spans="1:5" ht="15" customHeight="1" x14ac:dyDescent="0.2">
      <c r="A652" s="5" t="s">
        <v>40</v>
      </c>
      <c r="B652" s="4"/>
      <c r="C652" s="4"/>
      <c r="D652" s="4"/>
      <c r="E652" s="6" t="s">
        <v>104</v>
      </c>
    </row>
    <row r="653" spans="1:5" ht="15" customHeight="1" x14ac:dyDescent="0.2"/>
    <row r="654" spans="1:5" ht="15" customHeight="1" x14ac:dyDescent="0.2">
      <c r="C654" s="11" t="s">
        <v>8</v>
      </c>
      <c r="D654" s="35" t="s">
        <v>26</v>
      </c>
      <c r="E654" s="9" t="s">
        <v>10</v>
      </c>
    </row>
    <row r="655" spans="1:5" ht="15" customHeight="1" x14ac:dyDescent="0.2">
      <c r="C655" s="66">
        <v>6172</v>
      </c>
      <c r="D655" s="46" t="s">
        <v>36</v>
      </c>
      <c r="E655" s="72">
        <v>200020</v>
      </c>
    </row>
    <row r="656" spans="1:5" ht="15" customHeight="1" x14ac:dyDescent="0.2">
      <c r="C656" s="39" t="s">
        <v>12</v>
      </c>
      <c r="D656" s="40"/>
      <c r="E656" s="41">
        <f>SUM(E655:E655)</f>
        <v>200020</v>
      </c>
    </row>
    <row r="657" spans="1:5" ht="15" customHeight="1" x14ac:dyDescent="0.2"/>
    <row r="658" spans="1:5" ht="15" customHeight="1" x14ac:dyDescent="0.2"/>
    <row r="659" spans="1:5" ht="15" customHeight="1" x14ac:dyDescent="0.25">
      <c r="A659" s="1" t="s">
        <v>105</v>
      </c>
    </row>
    <row r="660" spans="1:5" ht="15" customHeight="1" x14ac:dyDescent="0.2">
      <c r="A660" s="117" t="s">
        <v>106</v>
      </c>
      <c r="B660" s="117"/>
      <c r="C660" s="117"/>
      <c r="D660" s="117"/>
      <c r="E660" s="117"/>
    </row>
    <row r="661" spans="1:5" ht="15" customHeight="1" x14ac:dyDescent="0.2">
      <c r="A661" s="117"/>
      <c r="B661" s="117"/>
      <c r="C661" s="117"/>
      <c r="D661" s="117"/>
      <c r="E661" s="117"/>
    </row>
    <row r="662" spans="1:5" ht="15" customHeight="1" x14ac:dyDescent="0.2">
      <c r="A662" s="115" t="s">
        <v>107</v>
      </c>
      <c r="B662" s="115"/>
      <c r="C662" s="115"/>
      <c r="D662" s="115"/>
      <c r="E662" s="115"/>
    </row>
    <row r="663" spans="1:5" ht="15" customHeight="1" x14ac:dyDescent="0.2">
      <c r="A663" s="115"/>
      <c r="B663" s="115"/>
      <c r="C663" s="115"/>
      <c r="D663" s="115"/>
      <c r="E663" s="115"/>
    </row>
    <row r="664" spans="1:5" ht="15" customHeight="1" x14ac:dyDescent="0.2">
      <c r="A664" s="115"/>
      <c r="B664" s="115"/>
      <c r="C664" s="115"/>
      <c r="D664" s="115"/>
      <c r="E664" s="115"/>
    </row>
    <row r="665" spans="1:5" ht="15" customHeight="1" x14ac:dyDescent="0.2">
      <c r="A665" s="115"/>
      <c r="B665" s="115"/>
      <c r="C665" s="115"/>
      <c r="D665" s="115"/>
      <c r="E665" s="115"/>
    </row>
    <row r="666" spans="1:5" ht="15" customHeight="1" x14ac:dyDescent="0.2">
      <c r="A666" s="115"/>
      <c r="B666" s="115"/>
      <c r="C666" s="115"/>
      <c r="D666" s="115"/>
      <c r="E666" s="115"/>
    </row>
    <row r="667" spans="1:5" ht="15" customHeight="1" x14ac:dyDescent="0.2">
      <c r="A667" s="115"/>
      <c r="B667" s="115"/>
      <c r="C667" s="115"/>
      <c r="D667" s="115"/>
      <c r="E667" s="115"/>
    </row>
    <row r="668" spans="1:5" ht="15" customHeight="1" x14ac:dyDescent="0.2">
      <c r="A668" s="115"/>
      <c r="B668" s="115"/>
      <c r="C668" s="115"/>
      <c r="D668" s="115"/>
      <c r="E668" s="115"/>
    </row>
    <row r="669" spans="1:5" ht="15" customHeight="1" x14ac:dyDescent="0.2">
      <c r="A669" s="115"/>
      <c r="B669" s="115"/>
      <c r="C669" s="115"/>
      <c r="D669" s="115"/>
      <c r="E669" s="115"/>
    </row>
    <row r="670" spans="1:5" ht="15" customHeight="1" x14ac:dyDescent="0.2">
      <c r="A670" s="115"/>
      <c r="B670" s="115"/>
      <c r="C670" s="115"/>
      <c r="D670" s="115"/>
      <c r="E670" s="115"/>
    </row>
    <row r="671" spans="1:5" ht="15" customHeight="1" x14ac:dyDescent="0.2">
      <c r="A671" s="32"/>
      <c r="B671" s="32"/>
      <c r="C671" s="32"/>
      <c r="D671" s="32"/>
      <c r="E671" s="32"/>
    </row>
    <row r="672" spans="1:5" ht="15" customHeight="1" x14ac:dyDescent="0.2">
      <c r="A672" s="32"/>
      <c r="B672" s="32"/>
      <c r="C672" s="32"/>
      <c r="D672" s="32"/>
      <c r="E672" s="32"/>
    </row>
    <row r="673" spans="1:5" ht="15" customHeight="1" x14ac:dyDescent="0.2">
      <c r="A673" s="32"/>
      <c r="B673" s="32"/>
      <c r="C673" s="32"/>
      <c r="D673" s="32"/>
      <c r="E673" s="32"/>
    </row>
    <row r="674" spans="1:5" ht="15" customHeight="1" x14ac:dyDescent="0.2">
      <c r="A674" s="32"/>
      <c r="B674" s="32"/>
      <c r="C674" s="32"/>
      <c r="D674" s="32"/>
      <c r="E674" s="32"/>
    </row>
    <row r="675" spans="1:5" ht="15" customHeight="1" x14ac:dyDescent="0.2">
      <c r="A675" s="32"/>
      <c r="B675" s="32"/>
      <c r="C675" s="32"/>
      <c r="D675" s="32"/>
      <c r="E675" s="32"/>
    </row>
    <row r="676" spans="1:5" ht="15" customHeight="1" x14ac:dyDescent="0.2">
      <c r="A676" s="32"/>
      <c r="B676" s="32"/>
      <c r="C676" s="32"/>
      <c r="D676" s="32"/>
      <c r="E676" s="32"/>
    </row>
    <row r="677" spans="1:5" ht="15" customHeight="1" x14ac:dyDescent="0.2">
      <c r="A677" s="32"/>
      <c r="B677" s="32"/>
      <c r="C677" s="32"/>
      <c r="D677" s="32"/>
      <c r="E677" s="32"/>
    </row>
    <row r="678" spans="1:5" ht="15" customHeight="1" x14ac:dyDescent="0.25">
      <c r="A678" s="21" t="s">
        <v>13</v>
      </c>
      <c r="B678" s="22"/>
      <c r="C678" s="22"/>
      <c r="D678" s="22"/>
      <c r="E678" s="23"/>
    </row>
    <row r="679" spans="1:5" ht="15" customHeight="1" x14ac:dyDescent="0.2">
      <c r="A679" s="33" t="s">
        <v>51</v>
      </c>
      <c r="B679" s="77"/>
      <c r="C679" s="77"/>
      <c r="D679" s="77"/>
      <c r="E679" s="23" t="s">
        <v>52</v>
      </c>
    </row>
    <row r="680" spans="1:5" ht="15" customHeight="1" x14ac:dyDescent="0.2"/>
    <row r="681" spans="1:5" ht="15" customHeight="1" x14ac:dyDescent="0.2">
      <c r="B681" s="9" t="s">
        <v>7</v>
      </c>
      <c r="C681" s="11" t="s">
        <v>8</v>
      </c>
      <c r="D681" s="78" t="s">
        <v>9</v>
      </c>
      <c r="E681" s="36" t="s">
        <v>10</v>
      </c>
    </row>
    <row r="682" spans="1:5" ht="15" customHeight="1" x14ac:dyDescent="0.2">
      <c r="B682" s="12">
        <v>10</v>
      </c>
      <c r="C682" s="45"/>
      <c r="D682" s="31" t="s">
        <v>54</v>
      </c>
      <c r="E682" s="15">
        <v>-180000</v>
      </c>
    </row>
    <row r="683" spans="1:5" ht="15" customHeight="1" x14ac:dyDescent="0.2">
      <c r="B683" s="79"/>
      <c r="C683" s="39" t="s">
        <v>12</v>
      </c>
      <c r="D683" s="80"/>
      <c r="E683" s="81">
        <f>SUM(E682:E682)</f>
        <v>-180000</v>
      </c>
    </row>
    <row r="684" spans="1:5" ht="15" customHeight="1" x14ac:dyDescent="0.2"/>
    <row r="685" spans="1:5" ht="15" customHeight="1" x14ac:dyDescent="0.25">
      <c r="A685" s="21" t="s">
        <v>13</v>
      </c>
      <c r="B685" s="22"/>
      <c r="C685" s="22"/>
      <c r="D685" s="22"/>
      <c r="E685" s="22"/>
    </row>
    <row r="686" spans="1:5" ht="15" customHeight="1" x14ac:dyDescent="0.2">
      <c r="A686" s="33" t="s">
        <v>21</v>
      </c>
      <c r="B686" s="22"/>
      <c r="C686" s="22"/>
      <c r="D686" s="22"/>
      <c r="E686" s="26" t="s">
        <v>22</v>
      </c>
    </row>
    <row r="687" spans="1:5" ht="15" customHeight="1" x14ac:dyDescent="0.25">
      <c r="A687" s="21"/>
      <c r="B687" s="23"/>
      <c r="C687" s="22"/>
      <c r="D687" s="22"/>
      <c r="E687" s="34"/>
    </row>
    <row r="688" spans="1:5" ht="15" customHeight="1" x14ac:dyDescent="0.2">
      <c r="A688" s="50"/>
      <c r="B688" s="50"/>
      <c r="C688" s="11" t="s">
        <v>8</v>
      </c>
      <c r="D688" s="51" t="s">
        <v>26</v>
      </c>
      <c r="E688" s="36" t="s">
        <v>10</v>
      </c>
    </row>
    <row r="689" spans="1:5" ht="15" customHeight="1" x14ac:dyDescent="0.2">
      <c r="A689" s="74"/>
      <c r="B689" s="53"/>
      <c r="C689" s="54">
        <v>6409</v>
      </c>
      <c r="D689" s="46" t="s">
        <v>30</v>
      </c>
      <c r="E689" s="55">
        <v>180000</v>
      </c>
    </row>
    <row r="690" spans="1:5" ht="15" customHeight="1" x14ac:dyDescent="0.2">
      <c r="A690" s="56"/>
      <c r="B690" s="57"/>
      <c r="C690" s="39" t="s">
        <v>12</v>
      </c>
      <c r="D690" s="40"/>
      <c r="E690" s="41">
        <f>E689</f>
        <v>180000</v>
      </c>
    </row>
    <row r="691" spans="1:5" ht="15" customHeight="1" x14ac:dyDescent="0.2"/>
    <row r="692" spans="1:5" ht="15" customHeight="1" x14ac:dyDescent="0.2"/>
    <row r="693" spans="1:5" ht="15" customHeight="1" x14ac:dyDescent="0.2"/>
    <row r="694" spans="1:5" ht="15" customHeight="1" x14ac:dyDescent="0.25">
      <c r="A694" s="1" t="s">
        <v>108</v>
      </c>
    </row>
    <row r="695" spans="1:5" ht="15" customHeight="1" x14ac:dyDescent="0.2">
      <c r="A695" s="117" t="s">
        <v>109</v>
      </c>
      <c r="B695" s="117"/>
      <c r="C695" s="117"/>
      <c r="D695" s="117"/>
      <c r="E695" s="117"/>
    </row>
    <row r="696" spans="1:5" ht="15" customHeight="1" x14ac:dyDescent="0.2">
      <c r="A696" s="117"/>
      <c r="B696" s="117"/>
      <c r="C696" s="117"/>
      <c r="D696" s="117"/>
      <c r="E696" s="117"/>
    </row>
    <row r="697" spans="1:5" ht="15" customHeight="1" x14ac:dyDescent="0.2">
      <c r="A697" s="115" t="s">
        <v>110</v>
      </c>
      <c r="B697" s="115"/>
      <c r="C697" s="115"/>
      <c r="D697" s="115"/>
      <c r="E697" s="115"/>
    </row>
    <row r="698" spans="1:5" ht="15" customHeight="1" x14ac:dyDescent="0.2">
      <c r="A698" s="115"/>
      <c r="B698" s="115"/>
      <c r="C698" s="115"/>
      <c r="D698" s="115"/>
      <c r="E698" s="115"/>
    </row>
    <row r="699" spans="1:5" ht="15" customHeight="1" x14ac:dyDescent="0.2">
      <c r="A699" s="115"/>
      <c r="B699" s="115"/>
      <c r="C699" s="115"/>
      <c r="D699" s="115"/>
      <c r="E699" s="115"/>
    </row>
    <row r="700" spans="1:5" ht="15" customHeight="1" x14ac:dyDescent="0.2">
      <c r="A700" s="115"/>
      <c r="B700" s="115"/>
      <c r="C700" s="115"/>
      <c r="D700" s="115"/>
      <c r="E700" s="115"/>
    </row>
    <row r="701" spans="1:5" ht="15" customHeight="1" x14ac:dyDescent="0.2">
      <c r="A701" s="115"/>
      <c r="B701" s="115"/>
      <c r="C701" s="115"/>
      <c r="D701" s="115"/>
      <c r="E701" s="115"/>
    </row>
    <row r="702" spans="1:5" ht="15" customHeight="1" x14ac:dyDescent="0.2">
      <c r="A702" s="115"/>
      <c r="B702" s="115"/>
      <c r="C702" s="115"/>
      <c r="D702" s="115"/>
      <c r="E702" s="115"/>
    </row>
    <row r="703" spans="1:5" ht="15" customHeight="1" x14ac:dyDescent="0.2">
      <c r="A703" s="115"/>
      <c r="B703" s="115"/>
      <c r="C703" s="115"/>
      <c r="D703" s="115"/>
      <c r="E703" s="115"/>
    </row>
    <row r="704" spans="1:5" ht="15" customHeight="1" x14ac:dyDescent="0.2">
      <c r="A704" s="115"/>
      <c r="B704" s="115"/>
      <c r="C704" s="115"/>
      <c r="D704" s="115"/>
      <c r="E704" s="115"/>
    </row>
    <row r="705" spans="1:5" ht="15" customHeight="1" x14ac:dyDescent="0.2">
      <c r="A705" s="23"/>
      <c r="B705" s="89"/>
      <c r="C705" s="23"/>
      <c r="D705" s="23"/>
      <c r="E705" s="23"/>
    </row>
    <row r="706" spans="1:5" ht="15" customHeight="1" x14ac:dyDescent="0.25">
      <c r="A706" s="3" t="s">
        <v>13</v>
      </c>
      <c r="B706" s="4"/>
      <c r="C706" s="4"/>
      <c r="D706" s="23"/>
      <c r="E706" s="23"/>
    </row>
    <row r="707" spans="1:5" ht="15" customHeight="1" x14ac:dyDescent="0.2">
      <c r="A707" s="5" t="s">
        <v>40</v>
      </c>
      <c r="B707" s="4"/>
      <c r="C707" s="4"/>
      <c r="D707" s="4"/>
      <c r="E707" s="6" t="s">
        <v>104</v>
      </c>
    </row>
    <row r="708" spans="1:5" ht="15" customHeight="1" x14ac:dyDescent="0.2">
      <c r="A708" s="7"/>
      <c r="B708" s="42"/>
      <c r="C708" s="4"/>
      <c r="D708" s="7"/>
      <c r="E708" s="43"/>
    </row>
    <row r="709" spans="1:5" ht="15" customHeight="1" x14ac:dyDescent="0.2">
      <c r="B709" s="9" t="s">
        <v>7</v>
      </c>
      <c r="C709" s="11" t="s">
        <v>8</v>
      </c>
      <c r="D709" s="35" t="s">
        <v>26</v>
      </c>
      <c r="E709" s="9" t="s">
        <v>10</v>
      </c>
    </row>
    <row r="710" spans="1:5" ht="15" customHeight="1" x14ac:dyDescent="0.2">
      <c r="B710" s="12">
        <v>13</v>
      </c>
      <c r="C710" s="45"/>
      <c r="D710" s="46" t="s">
        <v>43</v>
      </c>
      <c r="E710" s="15">
        <v>-50000</v>
      </c>
    </row>
    <row r="711" spans="1:5" ht="15" customHeight="1" x14ac:dyDescent="0.2">
      <c r="B711" s="102"/>
      <c r="C711" s="39" t="s">
        <v>12</v>
      </c>
      <c r="D711" s="40"/>
      <c r="E711" s="41">
        <f>SUM(E710:E710)</f>
        <v>-50000</v>
      </c>
    </row>
    <row r="712" spans="1:5" ht="15" customHeight="1" x14ac:dyDescent="0.2"/>
    <row r="713" spans="1:5" ht="15" customHeight="1" x14ac:dyDescent="0.2"/>
    <row r="714" spans="1:5" ht="15" customHeight="1" x14ac:dyDescent="0.25">
      <c r="A714" s="21" t="s">
        <v>13</v>
      </c>
      <c r="B714" s="22"/>
      <c r="C714" s="22"/>
      <c r="D714" s="22"/>
      <c r="E714" s="22"/>
    </row>
    <row r="715" spans="1:5" ht="15" customHeight="1" x14ac:dyDescent="0.2">
      <c r="A715" s="33" t="s">
        <v>51</v>
      </c>
      <c r="B715" s="77"/>
      <c r="C715" s="77"/>
      <c r="D715" s="77"/>
      <c r="E715" s="23" t="s">
        <v>52</v>
      </c>
    </row>
    <row r="716" spans="1:5" ht="15" customHeight="1" x14ac:dyDescent="0.25">
      <c r="A716" s="21"/>
      <c r="B716" s="23"/>
      <c r="C716" s="22"/>
      <c r="D716" s="22"/>
      <c r="E716" s="34"/>
    </row>
    <row r="717" spans="1:5" ht="15" customHeight="1" x14ac:dyDescent="0.2">
      <c r="A717" s="50"/>
      <c r="B717" s="9" t="s">
        <v>7</v>
      </c>
      <c r="C717" s="11" t="s">
        <v>8</v>
      </c>
      <c r="D717" s="78" t="s">
        <v>9</v>
      </c>
      <c r="E717" s="36" t="s">
        <v>10</v>
      </c>
    </row>
    <row r="718" spans="1:5" ht="15" customHeight="1" x14ac:dyDescent="0.2">
      <c r="A718" s="52"/>
      <c r="B718" s="37">
        <v>303</v>
      </c>
      <c r="C718" s="45"/>
      <c r="D718" s="31" t="s">
        <v>54</v>
      </c>
      <c r="E718" s="72">
        <v>50000</v>
      </c>
    </row>
    <row r="719" spans="1:5" ht="15" customHeight="1" x14ac:dyDescent="0.2">
      <c r="A719" s="56"/>
      <c r="B719" s="79"/>
      <c r="C719" s="39" t="s">
        <v>12</v>
      </c>
      <c r="D719" s="80"/>
      <c r="E719" s="81">
        <f>SUM(E718:E718)</f>
        <v>50000</v>
      </c>
    </row>
    <row r="720" spans="1:5" ht="15" customHeight="1" x14ac:dyDescent="0.2"/>
    <row r="721" spans="1:5" ht="15" customHeight="1" x14ac:dyDescent="0.2"/>
    <row r="722" spans="1:5" ht="15" customHeight="1" x14ac:dyDescent="0.2"/>
    <row r="723" spans="1:5" ht="15" customHeight="1" x14ac:dyDescent="0.2"/>
    <row r="724" spans="1:5" ht="15" customHeight="1" x14ac:dyDescent="0.2"/>
    <row r="725" spans="1:5" ht="15" customHeight="1" x14ac:dyDescent="0.2"/>
    <row r="726" spans="1:5" ht="15" customHeight="1" x14ac:dyDescent="0.2"/>
    <row r="727" spans="1:5" ht="15" customHeight="1" x14ac:dyDescent="0.2"/>
    <row r="728" spans="1:5" ht="15" customHeight="1" x14ac:dyDescent="0.2"/>
    <row r="729" spans="1:5" ht="15" customHeight="1" x14ac:dyDescent="0.2"/>
    <row r="730" spans="1:5" ht="15" customHeight="1" x14ac:dyDescent="0.25">
      <c r="A730" s="1" t="s">
        <v>111</v>
      </c>
    </row>
    <row r="731" spans="1:5" ht="15" customHeight="1" x14ac:dyDescent="0.2">
      <c r="A731" s="117" t="s">
        <v>109</v>
      </c>
      <c r="B731" s="117"/>
      <c r="C731" s="117"/>
      <c r="D731" s="117"/>
      <c r="E731" s="117"/>
    </row>
    <row r="732" spans="1:5" ht="15" customHeight="1" x14ac:dyDescent="0.2">
      <c r="A732" s="117"/>
      <c r="B732" s="117"/>
      <c r="C732" s="117"/>
      <c r="D732" s="117"/>
      <c r="E732" s="117"/>
    </row>
    <row r="733" spans="1:5" ht="15" customHeight="1" x14ac:dyDescent="0.2">
      <c r="A733" s="115" t="s">
        <v>112</v>
      </c>
      <c r="B733" s="115"/>
      <c r="C733" s="115"/>
      <c r="D733" s="115"/>
      <c r="E733" s="115"/>
    </row>
    <row r="734" spans="1:5" ht="15" customHeight="1" x14ac:dyDescent="0.2">
      <c r="A734" s="115"/>
      <c r="B734" s="115"/>
      <c r="C734" s="115"/>
      <c r="D734" s="115"/>
      <c r="E734" s="115"/>
    </row>
    <row r="735" spans="1:5" ht="15" customHeight="1" x14ac:dyDescent="0.2">
      <c r="A735" s="115"/>
      <c r="B735" s="115"/>
      <c r="C735" s="115"/>
      <c r="D735" s="115"/>
      <c r="E735" s="115"/>
    </row>
    <row r="736" spans="1:5" ht="15" customHeight="1" x14ac:dyDescent="0.2">
      <c r="A736" s="115"/>
      <c r="B736" s="115"/>
      <c r="C736" s="115"/>
      <c r="D736" s="115"/>
      <c r="E736" s="115"/>
    </row>
    <row r="737" spans="1:5" ht="15" customHeight="1" x14ac:dyDescent="0.2">
      <c r="A737" s="115"/>
      <c r="B737" s="115"/>
      <c r="C737" s="115"/>
      <c r="D737" s="115"/>
      <c r="E737" s="115"/>
    </row>
    <row r="738" spans="1:5" ht="15" customHeight="1" x14ac:dyDescent="0.2">
      <c r="A738" s="115"/>
      <c r="B738" s="115"/>
      <c r="C738" s="115"/>
      <c r="D738" s="115"/>
      <c r="E738" s="115"/>
    </row>
    <row r="739" spans="1:5" ht="15" customHeight="1" x14ac:dyDescent="0.2">
      <c r="A739" s="115"/>
      <c r="B739" s="115"/>
      <c r="C739" s="115"/>
      <c r="D739" s="115"/>
      <c r="E739" s="115"/>
    </row>
    <row r="740" spans="1:5" ht="15" customHeight="1" x14ac:dyDescent="0.2">
      <c r="A740" s="115"/>
      <c r="B740" s="115"/>
      <c r="C740" s="115"/>
      <c r="D740" s="115"/>
      <c r="E740" s="115"/>
    </row>
    <row r="741" spans="1:5" ht="15" customHeight="1" x14ac:dyDescent="0.2">
      <c r="A741" s="23"/>
      <c r="B741" s="89"/>
      <c r="C741" s="23"/>
      <c r="D741" s="23"/>
      <c r="E741" s="23"/>
    </row>
    <row r="742" spans="1:5" ht="15" customHeight="1" x14ac:dyDescent="0.25">
      <c r="A742" s="3" t="s">
        <v>13</v>
      </c>
      <c r="B742" s="4"/>
      <c r="C742" s="4"/>
      <c r="D742" s="23"/>
      <c r="E742" s="23"/>
    </row>
    <row r="743" spans="1:5" ht="15" customHeight="1" x14ac:dyDescent="0.2">
      <c r="A743" s="5" t="s">
        <v>40</v>
      </c>
      <c r="B743" s="22"/>
      <c r="C743" s="22"/>
      <c r="D743" s="22"/>
      <c r="E743" s="26" t="s">
        <v>113</v>
      </c>
    </row>
    <row r="744" spans="1:5" ht="15" customHeight="1" x14ac:dyDescent="0.2">
      <c r="A744" s="7"/>
      <c r="B744" s="42"/>
      <c r="C744" s="4"/>
      <c r="D744" s="7"/>
      <c r="E744" s="43"/>
    </row>
    <row r="745" spans="1:5" ht="15" customHeight="1" x14ac:dyDescent="0.2">
      <c r="B745" s="50"/>
      <c r="C745" s="9" t="s">
        <v>8</v>
      </c>
      <c r="D745" s="51" t="s">
        <v>26</v>
      </c>
      <c r="E745" s="9" t="s">
        <v>10</v>
      </c>
    </row>
    <row r="746" spans="1:5" ht="15" customHeight="1" x14ac:dyDescent="0.2">
      <c r="B746" s="68"/>
      <c r="C746" s="45">
        <v>3522</v>
      </c>
      <c r="D746" s="46" t="s">
        <v>43</v>
      </c>
      <c r="E746" s="15">
        <v>-131587.5</v>
      </c>
    </row>
    <row r="747" spans="1:5" ht="15" customHeight="1" x14ac:dyDescent="0.2">
      <c r="B747" s="69"/>
      <c r="C747" s="17" t="s">
        <v>12</v>
      </c>
      <c r="D747" s="47"/>
      <c r="E747" s="48">
        <f>SUM(E746:E746)</f>
        <v>-131587.5</v>
      </c>
    </row>
    <row r="748" spans="1:5" ht="15" customHeight="1" x14ac:dyDescent="0.2"/>
    <row r="749" spans="1:5" ht="15" customHeight="1" x14ac:dyDescent="0.25">
      <c r="A749" s="21" t="s">
        <v>13</v>
      </c>
      <c r="B749" s="22"/>
      <c r="C749" s="22"/>
      <c r="D749" s="22"/>
      <c r="E749" s="22"/>
    </row>
    <row r="750" spans="1:5" ht="15" customHeight="1" x14ac:dyDescent="0.2">
      <c r="A750" s="33" t="s">
        <v>51</v>
      </c>
      <c r="B750" s="77"/>
      <c r="C750" s="77"/>
      <c r="D750" s="77"/>
      <c r="E750" s="23" t="s">
        <v>52</v>
      </c>
    </row>
    <row r="751" spans="1:5" ht="15" customHeight="1" x14ac:dyDescent="0.25">
      <c r="A751" s="21"/>
      <c r="B751" s="23"/>
      <c r="C751" s="22"/>
      <c r="D751" s="22"/>
      <c r="E751" s="34"/>
    </row>
    <row r="752" spans="1:5" ht="15" customHeight="1" x14ac:dyDescent="0.2">
      <c r="A752" s="50"/>
      <c r="B752" s="9" t="s">
        <v>7</v>
      </c>
      <c r="C752" s="11" t="s">
        <v>8</v>
      </c>
      <c r="D752" s="78" t="s">
        <v>9</v>
      </c>
      <c r="E752" s="36" t="s">
        <v>10</v>
      </c>
    </row>
    <row r="753" spans="1:5" ht="15" customHeight="1" x14ac:dyDescent="0.2">
      <c r="A753" s="52"/>
      <c r="B753" s="37">
        <v>303</v>
      </c>
      <c r="C753" s="45"/>
      <c r="D753" s="31" t="s">
        <v>114</v>
      </c>
      <c r="E753" s="72">
        <v>131587.5</v>
      </c>
    </row>
    <row r="754" spans="1:5" ht="15" customHeight="1" x14ac:dyDescent="0.2">
      <c r="A754" s="56"/>
      <c r="B754" s="79"/>
      <c r="C754" s="39" t="s">
        <v>12</v>
      </c>
      <c r="D754" s="80"/>
      <c r="E754" s="81">
        <f>SUM(E753:E753)</f>
        <v>131587.5</v>
      </c>
    </row>
    <row r="755" spans="1:5" ht="15" customHeight="1" x14ac:dyDescent="0.2"/>
    <row r="756" spans="1:5" ht="15" customHeight="1" x14ac:dyDescent="0.2"/>
    <row r="757" spans="1:5" ht="15" customHeight="1" x14ac:dyDescent="0.25">
      <c r="A757" s="1" t="s">
        <v>115</v>
      </c>
    </row>
    <row r="758" spans="1:5" ht="15" customHeight="1" x14ac:dyDescent="0.2">
      <c r="A758" s="117" t="s">
        <v>116</v>
      </c>
      <c r="B758" s="117"/>
      <c r="C758" s="117"/>
      <c r="D758" s="117"/>
      <c r="E758" s="117"/>
    </row>
    <row r="759" spans="1:5" ht="15" customHeight="1" x14ac:dyDescent="0.2">
      <c r="A759" s="117"/>
      <c r="B759" s="117"/>
      <c r="C759" s="117"/>
      <c r="D759" s="117"/>
      <c r="E759" s="117"/>
    </row>
    <row r="760" spans="1:5" ht="15" customHeight="1" x14ac:dyDescent="0.2">
      <c r="A760" s="115" t="s">
        <v>173</v>
      </c>
      <c r="B760" s="115"/>
      <c r="C760" s="115"/>
      <c r="D760" s="115"/>
      <c r="E760" s="115"/>
    </row>
    <row r="761" spans="1:5" ht="15" customHeight="1" x14ac:dyDescent="0.2">
      <c r="A761" s="115"/>
      <c r="B761" s="115"/>
      <c r="C761" s="115"/>
      <c r="D761" s="115"/>
      <c r="E761" s="115"/>
    </row>
    <row r="762" spans="1:5" ht="15" customHeight="1" x14ac:dyDescent="0.2">
      <c r="A762" s="115"/>
      <c r="B762" s="115"/>
      <c r="C762" s="115"/>
      <c r="D762" s="115"/>
      <c r="E762" s="115"/>
    </row>
    <row r="763" spans="1:5" ht="15" customHeight="1" x14ac:dyDescent="0.2">
      <c r="A763" s="115"/>
      <c r="B763" s="115"/>
      <c r="C763" s="115"/>
      <c r="D763" s="115"/>
      <c r="E763" s="115"/>
    </row>
    <row r="764" spans="1:5" ht="15" customHeight="1" x14ac:dyDescent="0.2">
      <c r="A764" s="115"/>
      <c r="B764" s="115"/>
      <c r="C764" s="115"/>
      <c r="D764" s="115"/>
      <c r="E764" s="115"/>
    </row>
    <row r="765" spans="1:5" ht="15" customHeight="1" x14ac:dyDescent="0.2">
      <c r="A765" s="115"/>
      <c r="B765" s="115"/>
      <c r="C765" s="115"/>
      <c r="D765" s="115"/>
      <c r="E765" s="115"/>
    </row>
    <row r="766" spans="1:5" ht="15" customHeight="1" x14ac:dyDescent="0.2">
      <c r="A766" s="32"/>
      <c r="B766" s="32"/>
      <c r="C766" s="32"/>
      <c r="D766" s="32"/>
      <c r="E766" s="32"/>
    </row>
    <row r="767" spans="1:5" ht="15" customHeight="1" x14ac:dyDescent="0.25">
      <c r="A767" s="21" t="s">
        <v>13</v>
      </c>
      <c r="B767" s="22"/>
      <c r="C767" s="22"/>
      <c r="D767" s="22"/>
      <c r="E767" s="23"/>
    </row>
    <row r="768" spans="1:5" ht="15" customHeight="1" x14ac:dyDescent="0.2">
      <c r="A768" s="33" t="s">
        <v>70</v>
      </c>
      <c r="B768" s="22"/>
      <c r="C768" s="22"/>
      <c r="D768" s="22"/>
      <c r="E768" s="26" t="s">
        <v>71</v>
      </c>
    </row>
    <row r="769" spans="1:5" ht="15" customHeight="1" x14ac:dyDescent="0.2">
      <c r="A769" s="33"/>
      <c r="B769" s="23"/>
      <c r="C769" s="22"/>
      <c r="D769" s="22"/>
      <c r="E769" s="34"/>
    </row>
    <row r="770" spans="1:5" ht="15" customHeight="1" x14ac:dyDescent="0.2">
      <c r="A770" s="50"/>
      <c r="B770" s="50"/>
      <c r="C770" s="11" t="s">
        <v>8</v>
      </c>
      <c r="D770" s="51" t="s">
        <v>26</v>
      </c>
      <c r="E770" s="9" t="s">
        <v>10</v>
      </c>
    </row>
    <row r="771" spans="1:5" ht="15" customHeight="1" x14ac:dyDescent="0.2">
      <c r="A771" s="52"/>
      <c r="B771" s="53"/>
      <c r="C771" s="66">
        <v>2143</v>
      </c>
      <c r="D771" s="46" t="s">
        <v>36</v>
      </c>
      <c r="E771" s="72">
        <v>-324510</v>
      </c>
    </row>
    <row r="772" spans="1:5" ht="15" customHeight="1" x14ac:dyDescent="0.2">
      <c r="A772" s="52"/>
      <c r="B772" s="53"/>
      <c r="C772" s="66">
        <v>6113</v>
      </c>
      <c r="D772" s="46" t="s">
        <v>36</v>
      </c>
      <c r="E772" s="72">
        <v>-175490</v>
      </c>
    </row>
    <row r="773" spans="1:5" ht="15" customHeight="1" x14ac:dyDescent="0.2">
      <c r="A773" s="52"/>
      <c r="B773" s="53"/>
      <c r="C773" s="66">
        <v>2143</v>
      </c>
      <c r="D773" s="95" t="s">
        <v>36</v>
      </c>
      <c r="E773" s="72">
        <f>250000+74510+175490</f>
        <v>500000</v>
      </c>
    </row>
    <row r="774" spans="1:5" ht="15" customHeight="1" x14ac:dyDescent="0.2">
      <c r="A774" s="73"/>
      <c r="B774" s="73"/>
      <c r="C774" s="39" t="s">
        <v>12</v>
      </c>
      <c r="D774" s="95"/>
      <c r="E774" s="41">
        <f>SUM(E771:E773)</f>
        <v>0</v>
      </c>
    </row>
    <row r="775" spans="1:5" ht="15" customHeight="1" x14ac:dyDescent="0.2"/>
    <row r="776" spans="1:5" ht="15" customHeight="1" x14ac:dyDescent="0.2"/>
    <row r="777" spans="1:5" ht="15" customHeight="1" x14ac:dyDescent="0.2"/>
    <row r="778" spans="1:5" ht="15" customHeight="1" x14ac:dyDescent="0.2"/>
    <row r="779" spans="1:5" ht="15" customHeight="1" x14ac:dyDescent="0.2"/>
    <row r="780" spans="1:5" ht="15" customHeight="1" x14ac:dyDescent="0.2"/>
    <row r="781" spans="1:5" ht="15" customHeight="1" x14ac:dyDescent="0.2"/>
    <row r="782" spans="1:5" ht="15" customHeight="1" x14ac:dyDescent="0.25">
      <c r="A782" s="1" t="s">
        <v>117</v>
      </c>
    </row>
    <row r="783" spans="1:5" ht="15" customHeight="1" x14ac:dyDescent="0.2">
      <c r="A783" s="117" t="s">
        <v>116</v>
      </c>
      <c r="B783" s="117"/>
      <c r="C783" s="117"/>
      <c r="D783" s="117"/>
      <c r="E783" s="117"/>
    </row>
    <row r="784" spans="1:5" ht="15" customHeight="1" x14ac:dyDescent="0.2">
      <c r="A784" s="117"/>
      <c r="B784" s="117"/>
      <c r="C784" s="117"/>
      <c r="D784" s="117"/>
      <c r="E784" s="117"/>
    </row>
    <row r="785" spans="1:5" ht="15" customHeight="1" x14ac:dyDescent="0.2">
      <c r="A785" s="115" t="s">
        <v>118</v>
      </c>
      <c r="B785" s="115"/>
      <c r="C785" s="115"/>
      <c r="D785" s="115"/>
      <c r="E785" s="115"/>
    </row>
    <row r="786" spans="1:5" ht="15" customHeight="1" x14ac:dyDescent="0.2">
      <c r="A786" s="115"/>
      <c r="B786" s="115"/>
      <c r="C786" s="115"/>
      <c r="D786" s="115"/>
      <c r="E786" s="115"/>
    </row>
    <row r="787" spans="1:5" ht="15" customHeight="1" x14ac:dyDescent="0.2">
      <c r="A787" s="115"/>
      <c r="B787" s="115"/>
      <c r="C787" s="115"/>
      <c r="D787" s="115"/>
      <c r="E787" s="115"/>
    </row>
    <row r="788" spans="1:5" ht="15" customHeight="1" x14ac:dyDescent="0.2">
      <c r="A788" s="115"/>
      <c r="B788" s="115"/>
      <c r="C788" s="115"/>
      <c r="D788" s="115"/>
      <c r="E788" s="115"/>
    </row>
    <row r="789" spans="1:5" ht="15" customHeight="1" x14ac:dyDescent="0.2">
      <c r="A789" s="115"/>
      <c r="B789" s="115"/>
      <c r="C789" s="115"/>
      <c r="D789" s="115"/>
      <c r="E789" s="115"/>
    </row>
    <row r="790" spans="1:5" ht="15" customHeight="1" x14ac:dyDescent="0.2">
      <c r="A790" s="115"/>
      <c r="B790" s="115"/>
      <c r="C790" s="115"/>
      <c r="D790" s="115"/>
      <c r="E790" s="115"/>
    </row>
    <row r="791" spans="1:5" ht="15" customHeight="1" x14ac:dyDescent="0.2">
      <c r="A791" s="32"/>
      <c r="B791" s="32"/>
      <c r="C791" s="32"/>
      <c r="D791" s="32"/>
      <c r="E791" s="32"/>
    </row>
    <row r="792" spans="1:5" ht="15" customHeight="1" x14ac:dyDescent="0.25">
      <c r="A792" s="21" t="s">
        <v>13</v>
      </c>
      <c r="B792" s="22"/>
      <c r="C792" s="22"/>
      <c r="D792" s="22"/>
      <c r="E792" s="23"/>
    </row>
    <row r="793" spans="1:5" ht="15" customHeight="1" x14ac:dyDescent="0.2">
      <c r="A793" s="33" t="s">
        <v>70</v>
      </c>
      <c r="B793" s="22"/>
      <c r="C793" s="22"/>
      <c r="D793" s="22"/>
      <c r="E793" s="26" t="s">
        <v>71</v>
      </c>
    </row>
    <row r="794" spans="1:5" ht="15" customHeight="1" x14ac:dyDescent="0.2">
      <c r="A794" s="33"/>
      <c r="B794" s="23"/>
      <c r="C794" s="22"/>
      <c r="D794" s="22"/>
      <c r="E794" s="34"/>
    </row>
    <row r="795" spans="1:5" ht="15" customHeight="1" x14ac:dyDescent="0.2">
      <c r="A795" s="50"/>
      <c r="B795" s="50"/>
      <c r="C795" s="11" t="s">
        <v>8</v>
      </c>
      <c r="D795" s="51" t="s">
        <v>26</v>
      </c>
      <c r="E795" s="9" t="s">
        <v>10</v>
      </c>
    </row>
    <row r="796" spans="1:5" ht="15" customHeight="1" x14ac:dyDescent="0.2">
      <c r="A796" s="52"/>
      <c r="B796" s="53"/>
      <c r="C796" s="66">
        <v>5213</v>
      </c>
      <c r="D796" s="46" t="s">
        <v>30</v>
      </c>
      <c r="E796" s="72">
        <v>-80000</v>
      </c>
    </row>
    <row r="797" spans="1:5" ht="15" customHeight="1" x14ac:dyDescent="0.2">
      <c r="A797" s="52"/>
      <c r="B797" s="53"/>
      <c r="C797" s="66">
        <v>5512</v>
      </c>
      <c r="D797" s="95" t="s">
        <v>80</v>
      </c>
      <c r="E797" s="72">
        <v>80000</v>
      </c>
    </row>
    <row r="798" spans="1:5" ht="15" customHeight="1" x14ac:dyDescent="0.2">
      <c r="A798" s="73"/>
      <c r="B798" s="73"/>
      <c r="C798" s="39" t="s">
        <v>12</v>
      </c>
      <c r="D798" s="95"/>
      <c r="E798" s="41">
        <f>SUM(E796:E797)</f>
        <v>0</v>
      </c>
    </row>
    <row r="799" spans="1:5" ht="15" customHeight="1" x14ac:dyDescent="0.25">
      <c r="A799" s="1"/>
    </row>
    <row r="800" spans="1:5" ht="15" customHeight="1" x14ac:dyDescent="0.25">
      <c r="A800" s="1"/>
    </row>
    <row r="801" spans="1:5" ht="15" customHeight="1" x14ac:dyDescent="0.25">
      <c r="A801" s="1" t="s">
        <v>119</v>
      </c>
    </row>
    <row r="802" spans="1:5" ht="15" customHeight="1" x14ac:dyDescent="0.2">
      <c r="A802" s="117" t="s">
        <v>116</v>
      </c>
      <c r="B802" s="117"/>
      <c r="C802" s="117"/>
      <c r="D802" s="117"/>
      <c r="E802" s="117"/>
    </row>
    <row r="803" spans="1:5" ht="15" customHeight="1" x14ac:dyDescent="0.2">
      <c r="A803" s="117"/>
      <c r="B803" s="117"/>
      <c r="C803" s="117"/>
      <c r="D803" s="117"/>
      <c r="E803" s="117"/>
    </row>
    <row r="804" spans="1:5" ht="15" customHeight="1" x14ac:dyDescent="0.2">
      <c r="A804" s="115" t="s">
        <v>120</v>
      </c>
      <c r="B804" s="115"/>
      <c r="C804" s="115"/>
      <c r="D804" s="115"/>
      <c r="E804" s="115"/>
    </row>
    <row r="805" spans="1:5" ht="15" customHeight="1" x14ac:dyDescent="0.2">
      <c r="A805" s="115"/>
      <c r="B805" s="115"/>
      <c r="C805" s="115"/>
      <c r="D805" s="115"/>
      <c r="E805" s="115"/>
    </row>
    <row r="806" spans="1:5" ht="15" customHeight="1" x14ac:dyDescent="0.2">
      <c r="A806" s="115"/>
      <c r="B806" s="115"/>
      <c r="C806" s="115"/>
      <c r="D806" s="115"/>
      <c r="E806" s="115"/>
    </row>
    <row r="807" spans="1:5" ht="15" customHeight="1" x14ac:dyDescent="0.2">
      <c r="A807" s="115"/>
      <c r="B807" s="115"/>
      <c r="C807" s="115"/>
      <c r="D807" s="115"/>
      <c r="E807" s="115"/>
    </row>
    <row r="808" spans="1:5" ht="15" customHeight="1" x14ac:dyDescent="0.2">
      <c r="A808" s="115"/>
      <c r="B808" s="115"/>
      <c r="C808" s="115"/>
      <c r="D808" s="115"/>
      <c r="E808" s="115"/>
    </row>
    <row r="809" spans="1:5" ht="15" customHeight="1" x14ac:dyDescent="0.2">
      <c r="A809" s="115"/>
      <c r="B809" s="115"/>
      <c r="C809" s="115"/>
      <c r="D809" s="115"/>
      <c r="E809" s="115"/>
    </row>
    <row r="810" spans="1:5" ht="15" customHeight="1" x14ac:dyDescent="0.2">
      <c r="A810" s="115"/>
      <c r="B810" s="115"/>
      <c r="C810" s="115"/>
      <c r="D810" s="115"/>
      <c r="E810" s="115"/>
    </row>
    <row r="811" spans="1:5" ht="15" customHeight="1" x14ac:dyDescent="0.2">
      <c r="A811" s="22"/>
      <c r="B811" s="96"/>
      <c r="C811" s="103"/>
      <c r="D811" s="22"/>
      <c r="E811" s="104"/>
    </row>
    <row r="812" spans="1:5" ht="15" customHeight="1" x14ac:dyDescent="0.25">
      <c r="A812" s="21" t="s">
        <v>13</v>
      </c>
      <c r="B812" s="22"/>
      <c r="C812" s="22"/>
      <c r="D812" s="22"/>
      <c r="E812" s="23"/>
    </row>
    <row r="813" spans="1:5" ht="15" customHeight="1" x14ac:dyDescent="0.2">
      <c r="A813" s="33" t="s">
        <v>70</v>
      </c>
      <c r="B813" s="22"/>
      <c r="C813" s="22"/>
      <c r="D813" s="22"/>
      <c r="E813" s="26" t="s">
        <v>71</v>
      </c>
    </row>
    <row r="814" spans="1:5" ht="15" customHeight="1" x14ac:dyDescent="0.2">
      <c r="A814" s="33"/>
      <c r="B814" s="23"/>
      <c r="C814" s="22"/>
      <c r="D814" s="22"/>
      <c r="E814" s="34"/>
    </row>
    <row r="815" spans="1:5" ht="15" customHeight="1" x14ac:dyDescent="0.2">
      <c r="A815" s="50"/>
      <c r="B815" s="50"/>
      <c r="C815" s="11" t="s">
        <v>8</v>
      </c>
      <c r="D815" s="51" t="s">
        <v>26</v>
      </c>
      <c r="E815" s="9" t="s">
        <v>10</v>
      </c>
    </row>
    <row r="816" spans="1:5" ht="15" customHeight="1" x14ac:dyDescent="0.2">
      <c r="A816" s="52"/>
      <c r="B816" s="53"/>
      <c r="C816" s="66">
        <v>5213</v>
      </c>
      <c r="D816" s="46" t="s">
        <v>30</v>
      </c>
      <c r="E816" s="72">
        <v>-1726100</v>
      </c>
    </row>
    <row r="817" spans="1:5" ht="15" customHeight="1" x14ac:dyDescent="0.2">
      <c r="A817" s="52"/>
      <c r="B817" s="53"/>
      <c r="C817" s="66">
        <v>5512</v>
      </c>
      <c r="D817" s="105" t="s">
        <v>80</v>
      </c>
      <c r="E817" s="72">
        <f>-1732100</f>
        <v>-1732100</v>
      </c>
    </row>
    <row r="818" spans="1:5" ht="15" customHeight="1" x14ac:dyDescent="0.2">
      <c r="A818" s="52"/>
      <c r="B818" s="53"/>
      <c r="C818" s="66">
        <v>5512</v>
      </c>
      <c r="D818" s="105" t="s">
        <v>80</v>
      </c>
      <c r="E818" s="72">
        <v>1726100</v>
      </c>
    </row>
    <row r="819" spans="1:5" ht="15" customHeight="1" x14ac:dyDescent="0.2">
      <c r="A819" s="52"/>
      <c r="B819" s="53"/>
      <c r="C819" s="66">
        <v>5512</v>
      </c>
      <c r="D819" s="46" t="s">
        <v>72</v>
      </c>
      <c r="E819" s="72">
        <v>1732100</v>
      </c>
    </row>
    <row r="820" spans="1:5" ht="15" customHeight="1" x14ac:dyDescent="0.2">
      <c r="A820" s="73"/>
      <c r="B820" s="73"/>
      <c r="C820" s="39" t="s">
        <v>12</v>
      </c>
      <c r="D820" s="95"/>
      <c r="E820" s="41">
        <f>SUM(E816:E819)</f>
        <v>0</v>
      </c>
    </row>
    <row r="821" spans="1:5" ht="15" customHeight="1" x14ac:dyDescent="0.2"/>
    <row r="822" spans="1:5" ht="15" customHeight="1" x14ac:dyDescent="0.2"/>
    <row r="823" spans="1:5" ht="15" customHeight="1" x14ac:dyDescent="0.25">
      <c r="A823" s="1" t="s">
        <v>121</v>
      </c>
    </row>
    <row r="824" spans="1:5" ht="15" customHeight="1" x14ac:dyDescent="0.2">
      <c r="A824" s="117" t="s">
        <v>116</v>
      </c>
      <c r="B824" s="117"/>
      <c r="C824" s="117"/>
      <c r="D824" s="117"/>
      <c r="E824" s="117"/>
    </row>
    <row r="825" spans="1:5" ht="15" customHeight="1" x14ac:dyDescent="0.2">
      <c r="A825" s="117"/>
      <c r="B825" s="117"/>
      <c r="C825" s="117"/>
      <c r="D825" s="117"/>
      <c r="E825" s="117"/>
    </row>
    <row r="826" spans="1:5" ht="15" customHeight="1" x14ac:dyDescent="0.2">
      <c r="A826" s="119" t="s">
        <v>122</v>
      </c>
      <c r="B826" s="119"/>
      <c r="C826" s="119"/>
      <c r="D826" s="119"/>
      <c r="E826" s="119"/>
    </row>
    <row r="827" spans="1:5" ht="15" customHeight="1" x14ac:dyDescent="0.2">
      <c r="A827" s="119"/>
      <c r="B827" s="119"/>
      <c r="C827" s="119"/>
      <c r="D827" s="119"/>
      <c r="E827" s="119"/>
    </row>
    <row r="828" spans="1:5" ht="15" customHeight="1" x14ac:dyDescent="0.2">
      <c r="A828" s="119"/>
      <c r="B828" s="119"/>
      <c r="C828" s="119"/>
      <c r="D828" s="119"/>
      <c r="E828" s="119"/>
    </row>
    <row r="829" spans="1:5" ht="15" customHeight="1" x14ac:dyDescent="0.2">
      <c r="A829" s="119"/>
      <c r="B829" s="119"/>
      <c r="C829" s="119"/>
      <c r="D829" s="119"/>
      <c r="E829" s="119"/>
    </row>
    <row r="830" spans="1:5" ht="15" customHeight="1" x14ac:dyDescent="0.2">
      <c r="A830" s="119"/>
      <c r="B830" s="119"/>
      <c r="C830" s="119"/>
      <c r="D830" s="119"/>
      <c r="E830" s="119"/>
    </row>
    <row r="831" spans="1:5" ht="15" customHeight="1" x14ac:dyDescent="0.2">
      <c r="A831" s="119"/>
      <c r="B831" s="119"/>
      <c r="C831" s="119"/>
      <c r="D831" s="119"/>
      <c r="E831" s="119"/>
    </row>
    <row r="832" spans="1:5" ht="15" customHeight="1" x14ac:dyDescent="0.2">
      <c r="A832" s="119"/>
      <c r="B832" s="119"/>
      <c r="C832" s="119"/>
      <c r="D832" s="119"/>
      <c r="E832" s="119"/>
    </row>
    <row r="833" spans="1:5" ht="15" customHeight="1" x14ac:dyDescent="0.2"/>
    <row r="834" spans="1:5" ht="15" customHeight="1" x14ac:dyDescent="0.25">
      <c r="A834" s="21" t="s">
        <v>13</v>
      </c>
      <c r="B834" s="22"/>
      <c r="C834" s="22"/>
      <c r="D834" s="22"/>
      <c r="E834" s="22"/>
    </row>
    <row r="835" spans="1:5" ht="15" customHeight="1" x14ac:dyDescent="0.2">
      <c r="A835" s="33" t="s">
        <v>70</v>
      </c>
      <c r="B835" s="22"/>
      <c r="C835" s="22"/>
      <c r="D835" s="22"/>
      <c r="E835" s="26" t="s">
        <v>71</v>
      </c>
    </row>
    <row r="836" spans="1:5" ht="15" customHeight="1" x14ac:dyDescent="0.25">
      <c r="B836" s="21"/>
      <c r="C836" s="22"/>
      <c r="D836" s="22"/>
      <c r="E836" s="34"/>
    </row>
    <row r="837" spans="1:5" ht="15" customHeight="1" x14ac:dyDescent="0.2">
      <c r="B837" s="50"/>
      <c r="C837" s="11" t="s">
        <v>8</v>
      </c>
      <c r="D837" s="35" t="s">
        <v>26</v>
      </c>
      <c r="E837" s="36" t="s">
        <v>10</v>
      </c>
    </row>
    <row r="838" spans="1:5" ht="15" customHeight="1" x14ac:dyDescent="0.2">
      <c r="B838" s="50"/>
      <c r="C838" s="59">
        <v>2143</v>
      </c>
      <c r="D838" s="106" t="s">
        <v>123</v>
      </c>
      <c r="E838" s="107">
        <v>-525000</v>
      </c>
    </row>
    <row r="839" spans="1:5" ht="15" customHeight="1" x14ac:dyDescent="0.2">
      <c r="B839" s="50"/>
      <c r="C839" s="59">
        <v>2143</v>
      </c>
      <c r="D839" s="106" t="s">
        <v>124</v>
      </c>
      <c r="E839" s="107">
        <f>75000+50000+100000+100000+100000+100000</f>
        <v>525000</v>
      </c>
    </row>
    <row r="840" spans="1:5" ht="15" customHeight="1" x14ac:dyDescent="0.2">
      <c r="B840" s="108"/>
      <c r="C840" s="39" t="s">
        <v>12</v>
      </c>
      <c r="D840" s="40"/>
      <c r="E840" s="41">
        <f>SUM(E838:E839)</f>
        <v>0</v>
      </c>
    </row>
    <row r="841" spans="1:5" ht="15" customHeight="1" x14ac:dyDescent="0.2"/>
    <row r="842" spans="1:5" ht="15" customHeight="1" x14ac:dyDescent="0.2"/>
    <row r="843" spans="1:5" ht="15" customHeight="1" x14ac:dyDescent="0.25">
      <c r="A843" s="1" t="s">
        <v>125</v>
      </c>
    </row>
    <row r="844" spans="1:5" ht="15" customHeight="1" x14ac:dyDescent="0.2">
      <c r="A844" s="117" t="s">
        <v>116</v>
      </c>
      <c r="B844" s="117"/>
      <c r="C844" s="117"/>
      <c r="D844" s="117"/>
      <c r="E844" s="117"/>
    </row>
    <row r="845" spans="1:5" ht="15" customHeight="1" x14ac:dyDescent="0.2">
      <c r="A845" s="117"/>
      <c r="B845" s="117"/>
      <c r="C845" s="117"/>
      <c r="D845" s="117"/>
      <c r="E845" s="117"/>
    </row>
    <row r="846" spans="1:5" ht="15" customHeight="1" x14ac:dyDescent="0.2">
      <c r="A846" s="119" t="s">
        <v>126</v>
      </c>
      <c r="B846" s="119"/>
      <c r="C846" s="119"/>
      <c r="D846" s="119"/>
      <c r="E846" s="119"/>
    </row>
    <row r="847" spans="1:5" ht="15" customHeight="1" x14ac:dyDescent="0.2">
      <c r="A847" s="119"/>
      <c r="B847" s="119"/>
      <c r="C847" s="119"/>
      <c r="D847" s="119"/>
      <c r="E847" s="119"/>
    </row>
    <row r="848" spans="1:5" ht="15" customHeight="1" x14ac:dyDescent="0.2">
      <c r="A848" s="119"/>
      <c r="B848" s="119"/>
      <c r="C848" s="119"/>
      <c r="D848" s="119"/>
      <c r="E848" s="119"/>
    </row>
    <row r="849" spans="1:5" ht="15" customHeight="1" x14ac:dyDescent="0.2">
      <c r="A849" s="119"/>
      <c r="B849" s="119"/>
      <c r="C849" s="119"/>
      <c r="D849" s="119"/>
      <c r="E849" s="119"/>
    </row>
    <row r="850" spans="1:5" ht="15" customHeight="1" x14ac:dyDescent="0.2">
      <c r="A850" s="119"/>
      <c r="B850" s="119"/>
      <c r="C850" s="119"/>
      <c r="D850" s="119"/>
      <c r="E850" s="119"/>
    </row>
    <row r="851" spans="1:5" ht="15" customHeight="1" x14ac:dyDescent="0.2">
      <c r="A851" s="119"/>
      <c r="B851" s="119"/>
      <c r="C851" s="119"/>
      <c r="D851" s="119"/>
      <c r="E851" s="119"/>
    </row>
    <row r="852" spans="1:5" ht="15" customHeight="1" x14ac:dyDescent="0.2">
      <c r="A852" s="119"/>
      <c r="B852" s="119"/>
      <c r="C852" s="119"/>
      <c r="D852" s="119"/>
      <c r="E852" s="119"/>
    </row>
    <row r="853" spans="1:5" ht="15" customHeight="1" x14ac:dyDescent="0.2">
      <c r="A853" s="119"/>
      <c r="B853" s="119"/>
      <c r="C853" s="119"/>
      <c r="D853" s="119"/>
      <c r="E853" s="119"/>
    </row>
    <row r="854" spans="1:5" ht="15" customHeight="1" x14ac:dyDescent="0.2"/>
    <row r="855" spans="1:5" ht="15" customHeight="1" x14ac:dyDescent="0.25">
      <c r="A855" s="21" t="s">
        <v>13</v>
      </c>
      <c r="B855" s="22"/>
      <c r="C855" s="22"/>
      <c r="D855" s="22"/>
      <c r="E855" s="22"/>
    </row>
    <row r="856" spans="1:5" ht="15" customHeight="1" x14ac:dyDescent="0.2">
      <c r="A856" s="33" t="s">
        <v>70</v>
      </c>
      <c r="B856" s="22"/>
      <c r="C856" s="22"/>
      <c r="D856" s="22"/>
      <c r="E856" s="26" t="s">
        <v>71</v>
      </c>
    </row>
    <row r="857" spans="1:5" ht="15" customHeight="1" x14ac:dyDescent="0.25">
      <c r="B857" s="21"/>
      <c r="C857" s="22"/>
      <c r="D857" s="22"/>
      <c r="E857" s="34"/>
    </row>
    <row r="858" spans="1:5" ht="15" customHeight="1" x14ac:dyDescent="0.2">
      <c r="B858" s="50"/>
      <c r="C858" s="11" t="s">
        <v>8</v>
      </c>
      <c r="D858" s="35" t="s">
        <v>26</v>
      </c>
      <c r="E858" s="36" t="s">
        <v>10</v>
      </c>
    </row>
    <row r="859" spans="1:5" ht="15" customHeight="1" x14ac:dyDescent="0.2">
      <c r="B859" s="50"/>
      <c r="C859" s="59">
        <v>2143</v>
      </c>
      <c r="D859" s="106" t="s">
        <v>123</v>
      </c>
      <c r="E859" s="107">
        <v>-300000</v>
      </c>
    </row>
    <row r="860" spans="1:5" ht="15" customHeight="1" x14ac:dyDescent="0.2">
      <c r="B860" s="50"/>
      <c r="C860" s="59">
        <v>2143</v>
      </c>
      <c r="D860" s="106" t="s">
        <v>124</v>
      </c>
      <c r="E860" s="107">
        <f>30000+30000+30000+30000+30000+30000+30000+30000+30000</f>
        <v>270000</v>
      </c>
    </row>
    <row r="861" spans="1:5" ht="15" customHeight="1" x14ac:dyDescent="0.2">
      <c r="B861" s="108"/>
      <c r="C861" s="39" t="s">
        <v>12</v>
      </c>
      <c r="D861" s="40"/>
      <c r="E861" s="41">
        <f>SUM(E859:E860)</f>
        <v>-30000</v>
      </c>
    </row>
    <row r="862" spans="1:5" ht="15" customHeight="1" x14ac:dyDescent="0.2"/>
    <row r="863" spans="1:5" ht="15" customHeight="1" x14ac:dyDescent="0.2">
      <c r="B863" s="11" t="s">
        <v>7</v>
      </c>
      <c r="C863" s="11" t="s">
        <v>8</v>
      </c>
      <c r="D863" s="35" t="s">
        <v>9</v>
      </c>
      <c r="E863" s="9" t="s">
        <v>10</v>
      </c>
    </row>
    <row r="864" spans="1:5" ht="15" customHeight="1" x14ac:dyDescent="0.2">
      <c r="B864" s="109" t="s">
        <v>127</v>
      </c>
      <c r="C864" s="11"/>
      <c r="D864" s="105" t="s">
        <v>54</v>
      </c>
      <c r="E864" s="94">
        <v>30000</v>
      </c>
    </row>
    <row r="865" spans="1:5" ht="15" customHeight="1" x14ac:dyDescent="0.2">
      <c r="B865" s="109"/>
      <c r="C865" s="39" t="s">
        <v>12</v>
      </c>
      <c r="D865" s="40"/>
      <c r="E865" s="41">
        <f>SUM(E864:E864)</f>
        <v>30000</v>
      </c>
    </row>
    <row r="866" spans="1:5" ht="15" customHeight="1" x14ac:dyDescent="0.2"/>
    <row r="867" spans="1:5" ht="15" customHeight="1" x14ac:dyDescent="0.2"/>
    <row r="868" spans="1:5" ht="15" customHeight="1" x14ac:dyDescent="0.25">
      <c r="A868" s="1" t="s">
        <v>128</v>
      </c>
    </row>
    <row r="869" spans="1:5" ht="15" customHeight="1" x14ac:dyDescent="0.2">
      <c r="A869" s="117" t="s">
        <v>116</v>
      </c>
      <c r="B869" s="117"/>
      <c r="C869" s="117"/>
      <c r="D869" s="117"/>
      <c r="E869" s="117"/>
    </row>
    <row r="870" spans="1:5" ht="15" customHeight="1" x14ac:dyDescent="0.2">
      <c r="A870" s="117"/>
      <c r="B870" s="117"/>
      <c r="C870" s="117"/>
      <c r="D870" s="117"/>
      <c r="E870" s="117"/>
    </row>
    <row r="871" spans="1:5" ht="15" customHeight="1" x14ac:dyDescent="0.2">
      <c r="A871" s="119" t="s">
        <v>129</v>
      </c>
      <c r="B871" s="119"/>
      <c r="C871" s="119"/>
      <c r="D871" s="119"/>
      <c r="E871" s="119"/>
    </row>
    <row r="872" spans="1:5" ht="15" customHeight="1" x14ac:dyDescent="0.2">
      <c r="A872" s="119"/>
      <c r="B872" s="119"/>
      <c r="C872" s="119"/>
      <c r="D872" s="119"/>
      <c r="E872" s="119"/>
    </row>
    <row r="873" spans="1:5" ht="15" customHeight="1" x14ac:dyDescent="0.2">
      <c r="A873" s="119"/>
      <c r="B873" s="119"/>
      <c r="C873" s="119"/>
      <c r="D873" s="119"/>
      <c r="E873" s="119"/>
    </row>
    <row r="874" spans="1:5" ht="15" customHeight="1" x14ac:dyDescent="0.2">
      <c r="A874" s="119"/>
      <c r="B874" s="119"/>
      <c r="C874" s="119"/>
      <c r="D874" s="119"/>
      <c r="E874" s="119"/>
    </row>
    <row r="875" spans="1:5" ht="15" customHeight="1" x14ac:dyDescent="0.2">
      <c r="A875" s="119"/>
      <c r="B875" s="119"/>
      <c r="C875" s="119"/>
      <c r="D875" s="119"/>
      <c r="E875" s="119"/>
    </row>
    <row r="876" spans="1:5" ht="15" customHeight="1" x14ac:dyDescent="0.2">
      <c r="A876" s="119"/>
      <c r="B876" s="119"/>
      <c r="C876" s="119"/>
      <c r="D876" s="119"/>
      <c r="E876" s="119"/>
    </row>
    <row r="877" spans="1:5" ht="15" customHeight="1" x14ac:dyDescent="0.2">
      <c r="A877" s="119"/>
      <c r="B877" s="119"/>
      <c r="C877" s="119"/>
      <c r="D877" s="119"/>
      <c r="E877" s="119"/>
    </row>
    <row r="878" spans="1:5" ht="15" customHeight="1" x14ac:dyDescent="0.2">
      <c r="A878" s="119"/>
      <c r="B878" s="119"/>
      <c r="C878" s="119"/>
      <c r="D878" s="119"/>
      <c r="E878" s="119"/>
    </row>
    <row r="879" spans="1:5" ht="15" customHeight="1" x14ac:dyDescent="0.2"/>
    <row r="880" spans="1:5" ht="15" customHeight="1" x14ac:dyDescent="0.2"/>
    <row r="881" spans="1:5" ht="15" customHeight="1" x14ac:dyDescent="0.2"/>
    <row r="882" spans="1:5" ht="15" customHeight="1" x14ac:dyDescent="0.2"/>
    <row r="883" spans="1:5" ht="15" customHeight="1" x14ac:dyDescent="0.2"/>
    <row r="884" spans="1:5" ht="15" customHeight="1" x14ac:dyDescent="0.2"/>
    <row r="885" spans="1:5" ht="15" customHeight="1" x14ac:dyDescent="0.2"/>
    <row r="886" spans="1:5" ht="15" customHeight="1" x14ac:dyDescent="0.25">
      <c r="A886" s="21" t="s">
        <v>13</v>
      </c>
      <c r="B886" s="22"/>
      <c r="C886" s="22"/>
      <c r="D886" s="22"/>
      <c r="E886" s="22"/>
    </row>
    <row r="887" spans="1:5" ht="15" customHeight="1" x14ac:dyDescent="0.2">
      <c r="A887" s="33" t="s">
        <v>70</v>
      </c>
      <c r="B887" s="22"/>
      <c r="C887" s="22"/>
      <c r="D887" s="22"/>
      <c r="E887" s="26" t="s">
        <v>71</v>
      </c>
    </row>
    <row r="888" spans="1:5" ht="15" customHeight="1" x14ac:dyDescent="0.25">
      <c r="B888" s="21"/>
      <c r="C888" s="22"/>
      <c r="D888" s="22"/>
      <c r="E888" s="34"/>
    </row>
    <row r="889" spans="1:5" ht="15" customHeight="1" x14ac:dyDescent="0.2">
      <c r="B889" s="50"/>
      <c r="C889" s="11" t="s">
        <v>8</v>
      </c>
      <c r="D889" s="35" t="s">
        <v>26</v>
      </c>
      <c r="E889" s="36" t="s">
        <v>10</v>
      </c>
    </row>
    <row r="890" spans="1:5" ht="15" customHeight="1" x14ac:dyDescent="0.2">
      <c r="B890" s="50"/>
      <c r="C890" s="59">
        <v>2143</v>
      </c>
      <c r="D890" s="106" t="s">
        <v>123</v>
      </c>
      <c r="E890" s="107">
        <v>-160000</v>
      </c>
    </row>
    <row r="891" spans="1:5" ht="15" customHeight="1" x14ac:dyDescent="0.2">
      <c r="B891" s="50"/>
      <c r="C891" s="59">
        <v>2143</v>
      </c>
      <c r="D891" s="106" t="s">
        <v>124</v>
      </c>
      <c r="E891" s="107">
        <f>20000+20000+20000+20000+20000+20000+20000+20000</f>
        <v>160000</v>
      </c>
    </row>
    <row r="892" spans="1:5" ht="15" customHeight="1" x14ac:dyDescent="0.2">
      <c r="B892" s="108"/>
      <c r="C892" s="39" t="s">
        <v>12</v>
      </c>
      <c r="D892" s="40"/>
      <c r="E892" s="41">
        <f>SUM(E890:E891)</f>
        <v>0</v>
      </c>
    </row>
    <row r="893" spans="1:5" ht="15" customHeight="1" x14ac:dyDescent="0.2"/>
    <row r="894" spans="1:5" ht="15" customHeight="1" x14ac:dyDescent="0.2"/>
    <row r="895" spans="1:5" ht="15" customHeight="1" x14ac:dyDescent="0.25">
      <c r="A895" s="1" t="s">
        <v>130</v>
      </c>
    </row>
    <row r="896" spans="1:5" ht="15" customHeight="1" x14ac:dyDescent="0.2">
      <c r="A896" s="117" t="s">
        <v>116</v>
      </c>
      <c r="B896" s="117"/>
      <c r="C896" s="117"/>
      <c r="D896" s="117"/>
      <c r="E896" s="117"/>
    </row>
    <row r="897" spans="1:5" ht="15" customHeight="1" x14ac:dyDescent="0.2">
      <c r="A897" s="117"/>
      <c r="B897" s="117"/>
      <c r="C897" s="117"/>
      <c r="D897" s="117"/>
      <c r="E897" s="117"/>
    </row>
    <row r="898" spans="1:5" ht="15" customHeight="1" x14ac:dyDescent="0.2">
      <c r="A898" s="115" t="s">
        <v>131</v>
      </c>
      <c r="B898" s="115"/>
      <c r="C898" s="115"/>
      <c r="D898" s="115"/>
      <c r="E898" s="115"/>
    </row>
    <row r="899" spans="1:5" ht="15" customHeight="1" x14ac:dyDescent="0.2">
      <c r="A899" s="115"/>
      <c r="B899" s="115"/>
      <c r="C899" s="115"/>
      <c r="D899" s="115"/>
      <c r="E899" s="115"/>
    </row>
    <row r="900" spans="1:5" ht="15" customHeight="1" x14ac:dyDescent="0.2">
      <c r="A900" s="115"/>
      <c r="B900" s="115"/>
      <c r="C900" s="115"/>
      <c r="D900" s="115"/>
      <c r="E900" s="115"/>
    </row>
    <row r="901" spans="1:5" ht="15" customHeight="1" x14ac:dyDescent="0.2">
      <c r="A901" s="115"/>
      <c r="B901" s="115"/>
      <c r="C901" s="115"/>
      <c r="D901" s="115"/>
      <c r="E901" s="115"/>
    </row>
    <row r="902" spans="1:5" ht="15" customHeight="1" x14ac:dyDescent="0.2">
      <c r="A902" s="115"/>
      <c r="B902" s="115"/>
      <c r="C902" s="115"/>
      <c r="D902" s="115"/>
      <c r="E902" s="115"/>
    </row>
    <row r="903" spans="1:5" ht="15" customHeight="1" x14ac:dyDescent="0.2">
      <c r="A903" s="115"/>
      <c r="B903" s="115"/>
      <c r="C903" s="115"/>
      <c r="D903" s="115"/>
      <c r="E903" s="115"/>
    </row>
    <row r="904" spans="1:5" ht="15" customHeight="1" x14ac:dyDescent="0.2">
      <c r="A904" s="115"/>
      <c r="B904" s="115"/>
      <c r="C904" s="115"/>
      <c r="D904" s="115"/>
      <c r="E904" s="115"/>
    </row>
    <row r="905" spans="1:5" ht="15" customHeight="1" x14ac:dyDescent="0.2">
      <c r="A905" s="115"/>
      <c r="B905" s="115"/>
      <c r="C905" s="115"/>
      <c r="D905" s="115"/>
      <c r="E905" s="115"/>
    </row>
    <row r="906" spans="1:5" ht="15" customHeight="1" x14ac:dyDescent="0.2"/>
    <row r="907" spans="1:5" ht="15" customHeight="1" x14ac:dyDescent="0.25">
      <c r="A907" s="21" t="s">
        <v>13</v>
      </c>
      <c r="B907" s="22"/>
      <c r="C907" s="22"/>
      <c r="D907" s="22"/>
      <c r="E907" s="23"/>
    </row>
    <row r="908" spans="1:5" ht="15" customHeight="1" x14ac:dyDescent="0.2">
      <c r="A908" s="70" t="s">
        <v>70</v>
      </c>
      <c r="B908" s="4"/>
      <c r="C908" s="4"/>
      <c r="D908" s="4"/>
      <c r="E908" s="6" t="s">
        <v>71</v>
      </c>
    </row>
    <row r="909" spans="1:5" ht="15" customHeight="1" x14ac:dyDescent="0.2"/>
    <row r="910" spans="1:5" ht="15" customHeight="1" x14ac:dyDescent="0.2">
      <c r="A910" s="50"/>
      <c r="B910" s="50"/>
      <c r="C910" s="11" t="s">
        <v>8</v>
      </c>
      <c r="D910" s="51" t="s">
        <v>26</v>
      </c>
      <c r="E910" s="9" t="s">
        <v>10</v>
      </c>
    </row>
    <row r="911" spans="1:5" ht="15" customHeight="1" x14ac:dyDescent="0.2">
      <c r="A911" s="52"/>
      <c r="B911" s="53"/>
      <c r="C911" s="66">
        <v>2143</v>
      </c>
      <c r="D911" s="95" t="s">
        <v>80</v>
      </c>
      <c r="E911" s="72">
        <v>-150000</v>
      </c>
    </row>
    <row r="912" spans="1:5" ht="15" customHeight="1" x14ac:dyDescent="0.2">
      <c r="A912" s="52"/>
      <c r="B912" s="53"/>
      <c r="C912" s="66">
        <v>2143</v>
      </c>
      <c r="D912" s="46" t="s">
        <v>72</v>
      </c>
      <c r="E912" s="72">
        <v>150000</v>
      </c>
    </row>
    <row r="913" spans="1:5" ht="15" customHeight="1" x14ac:dyDescent="0.2">
      <c r="A913" s="73"/>
      <c r="B913" s="73"/>
      <c r="C913" s="39" t="s">
        <v>12</v>
      </c>
      <c r="D913" s="95"/>
      <c r="E913" s="41">
        <f>SUM(E911:E912)</f>
        <v>0</v>
      </c>
    </row>
    <row r="914" spans="1:5" ht="15" customHeight="1" x14ac:dyDescent="0.2"/>
    <row r="915" spans="1:5" ht="15" customHeight="1" x14ac:dyDescent="0.2"/>
    <row r="916" spans="1:5" ht="15" customHeight="1" x14ac:dyDescent="0.25">
      <c r="A916" s="1" t="s">
        <v>132</v>
      </c>
    </row>
    <row r="917" spans="1:5" ht="15" customHeight="1" x14ac:dyDescent="0.2">
      <c r="A917" s="117" t="s">
        <v>133</v>
      </c>
      <c r="B917" s="117"/>
      <c r="C917" s="117"/>
      <c r="D917" s="117"/>
      <c r="E917" s="117"/>
    </row>
    <row r="918" spans="1:5" ht="15" customHeight="1" x14ac:dyDescent="0.2">
      <c r="A918" s="117"/>
      <c r="B918" s="117"/>
      <c r="C918" s="117"/>
      <c r="D918" s="117"/>
      <c r="E918" s="117"/>
    </row>
    <row r="919" spans="1:5" ht="15" customHeight="1" x14ac:dyDescent="0.2">
      <c r="A919" s="115" t="s">
        <v>134</v>
      </c>
      <c r="B919" s="115"/>
      <c r="C919" s="115"/>
      <c r="D919" s="115"/>
      <c r="E919" s="115"/>
    </row>
    <row r="920" spans="1:5" ht="15" customHeight="1" x14ac:dyDescent="0.2">
      <c r="A920" s="115"/>
      <c r="B920" s="115"/>
      <c r="C920" s="115"/>
      <c r="D920" s="115"/>
      <c r="E920" s="115"/>
    </row>
    <row r="921" spans="1:5" ht="15" customHeight="1" x14ac:dyDescent="0.2">
      <c r="A921" s="115"/>
      <c r="B921" s="115"/>
      <c r="C921" s="115"/>
      <c r="D921" s="115"/>
      <c r="E921" s="115"/>
    </row>
    <row r="922" spans="1:5" ht="15" customHeight="1" x14ac:dyDescent="0.2">
      <c r="A922" s="115"/>
      <c r="B922" s="115"/>
      <c r="C922" s="115"/>
      <c r="D922" s="115"/>
      <c r="E922" s="115"/>
    </row>
    <row r="923" spans="1:5" ht="15" customHeight="1" x14ac:dyDescent="0.2">
      <c r="A923" s="115"/>
      <c r="B923" s="115"/>
      <c r="C923" s="115"/>
      <c r="D923" s="115"/>
      <c r="E923" s="115"/>
    </row>
    <row r="924" spans="1:5" ht="15" customHeight="1" x14ac:dyDescent="0.2"/>
    <row r="925" spans="1:5" ht="15" customHeight="1" x14ac:dyDescent="0.25">
      <c r="A925" s="21" t="s">
        <v>13</v>
      </c>
      <c r="B925" s="22"/>
      <c r="C925" s="22"/>
      <c r="D925" s="22"/>
      <c r="E925" s="22"/>
    </row>
    <row r="926" spans="1:5" ht="15" customHeight="1" x14ac:dyDescent="0.2">
      <c r="A926" s="33" t="s">
        <v>21</v>
      </c>
      <c r="B926" s="22"/>
      <c r="C926" s="22"/>
      <c r="D926" s="22"/>
      <c r="E926" s="26" t="s">
        <v>22</v>
      </c>
    </row>
    <row r="927" spans="1:5" ht="15" customHeight="1" x14ac:dyDescent="0.25">
      <c r="A927" s="21"/>
      <c r="B927" s="23"/>
      <c r="C927" s="22"/>
      <c r="D927" s="22"/>
      <c r="E927" s="34"/>
    </row>
    <row r="928" spans="1:5" ht="15" customHeight="1" x14ac:dyDescent="0.2">
      <c r="A928" s="50"/>
      <c r="B928" s="50"/>
      <c r="C928" s="11" t="s">
        <v>8</v>
      </c>
      <c r="D928" s="51" t="s">
        <v>26</v>
      </c>
      <c r="E928" s="36" t="s">
        <v>10</v>
      </c>
    </row>
    <row r="929" spans="1:5" ht="15" customHeight="1" x14ac:dyDescent="0.2">
      <c r="A929" s="74"/>
      <c r="B929" s="53"/>
      <c r="C929" s="54">
        <v>6409</v>
      </c>
      <c r="D929" s="46" t="s">
        <v>30</v>
      </c>
      <c r="E929" s="55">
        <v>-2000000</v>
      </c>
    </row>
    <row r="930" spans="1:5" ht="15" customHeight="1" x14ac:dyDescent="0.2">
      <c r="A930" s="74"/>
      <c r="B930" s="53"/>
      <c r="C930" s="45">
        <v>6409</v>
      </c>
      <c r="D930" s="60" t="s">
        <v>38</v>
      </c>
      <c r="E930" s="55">
        <v>2000000</v>
      </c>
    </row>
    <row r="931" spans="1:5" ht="15" customHeight="1" x14ac:dyDescent="0.2">
      <c r="A931" s="56"/>
      <c r="B931" s="57"/>
      <c r="C931" s="39" t="s">
        <v>12</v>
      </c>
      <c r="D931" s="40"/>
      <c r="E931" s="41">
        <f>SUM(E929:E930)</f>
        <v>0</v>
      </c>
    </row>
    <row r="932" spans="1:5" ht="15" customHeight="1" x14ac:dyDescent="0.25">
      <c r="A932" s="1"/>
    </row>
    <row r="933" spans="1:5" ht="15" customHeight="1" x14ac:dyDescent="0.25">
      <c r="A933" s="1"/>
    </row>
    <row r="934" spans="1:5" ht="15" customHeight="1" x14ac:dyDescent="0.25">
      <c r="A934" s="1"/>
    </row>
    <row r="935" spans="1:5" ht="15" customHeight="1" x14ac:dyDescent="0.25">
      <c r="A935" s="1"/>
    </row>
    <row r="936" spans="1:5" ht="15" customHeight="1" x14ac:dyDescent="0.25">
      <c r="A936" s="1"/>
    </row>
    <row r="937" spans="1:5" ht="15" customHeight="1" x14ac:dyDescent="0.25">
      <c r="A937" s="1"/>
    </row>
    <row r="938" spans="1:5" ht="15" customHeight="1" x14ac:dyDescent="0.25">
      <c r="A938" s="1" t="s">
        <v>135</v>
      </c>
    </row>
    <row r="939" spans="1:5" ht="15" customHeight="1" x14ac:dyDescent="0.2">
      <c r="A939" s="117" t="s">
        <v>136</v>
      </c>
      <c r="B939" s="117"/>
      <c r="C939" s="117"/>
      <c r="D939" s="117"/>
      <c r="E939" s="117"/>
    </row>
    <row r="940" spans="1:5" ht="15" customHeight="1" x14ac:dyDescent="0.2">
      <c r="A940" s="117"/>
      <c r="B940" s="117"/>
      <c r="C940" s="117"/>
      <c r="D940" s="117"/>
      <c r="E940" s="117"/>
    </row>
    <row r="941" spans="1:5" ht="15" customHeight="1" x14ac:dyDescent="0.2">
      <c r="A941" s="115" t="s">
        <v>137</v>
      </c>
      <c r="B941" s="115"/>
      <c r="C941" s="115"/>
      <c r="D941" s="115"/>
      <c r="E941" s="115"/>
    </row>
    <row r="942" spans="1:5" ht="15" customHeight="1" x14ac:dyDescent="0.2">
      <c r="A942" s="115"/>
      <c r="B942" s="115"/>
      <c r="C942" s="115"/>
      <c r="D942" s="115"/>
      <c r="E942" s="115"/>
    </row>
    <row r="943" spans="1:5" ht="15" customHeight="1" x14ac:dyDescent="0.2">
      <c r="A943" s="115"/>
      <c r="B943" s="115"/>
      <c r="C943" s="115"/>
      <c r="D943" s="115"/>
      <c r="E943" s="115"/>
    </row>
    <row r="944" spans="1:5" ht="15" customHeight="1" x14ac:dyDescent="0.2">
      <c r="A944" s="115"/>
      <c r="B944" s="115"/>
      <c r="C944" s="115"/>
      <c r="D944" s="115"/>
      <c r="E944" s="115"/>
    </row>
    <row r="945" spans="1:5" ht="15" customHeight="1" x14ac:dyDescent="0.2">
      <c r="A945" s="115"/>
      <c r="B945" s="115"/>
      <c r="C945" s="115"/>
      <c r="D945" s="115"/>
      <c r="E945" s="115"/>
    </row>
    <row r="946" spans="1:5" ht="15" customHeight="1" x14ac:dyDescent="0.2">
      <c r="A946" s="115"/>
      <c r="B946" s="115"/>
      <c r="C946" s="115"/>
      <c r="D946" s="115"/>
      <c r="E946" s="115"/>
    </row>
    <row r="947" spans="1:5" ht="15" customHeight="1" x14ac:dyDescent="0.2">
      <c r="A947" s="115"/>
      <c r="B947" s="115"/>
      <c r="C947" s="115"/>
      <c r="D947" s="115"/>
      <c r="E947" s="115"/>
    </row>
    <row r="948" spans="1:5" ht="15" customHeight="1" x14ac:dyDescent="0.2">
      <c r="A948" s="115"/>
      <c r="B948" s="115"/>
      <c r="C948" s="115"/>
      <c r="D948" s="115"/>
      <c r="E948" s="115"/>
    </row>
    <row r="949" spans="1:5" ht="15" customHeight="1" x14ac:dyDescent="0.2"/>
    <row r="950" spans="1:5" ht="15" customHeight="1" x14ac:dyDescent="0.25">
      <c r="A950" s="21" t="s">
        <v>13</v>
      </c>
      <c r="B950" s="22"/>
      <c r="C950" s="22"/>
      <c r="D950" s="22"/>
      <c r="E950" s="23"/>
    </row>
    <row r="951" spans="1:5" ht="15" customHeight="1" x14ac:dyDescent="0.2">
      <c r="A951" s="5" t="s">
        <v>5</v>
      </c>
      <c r="B951" s="22"/>
      <c r="C951" s="22"/>
      <c r="D951" s="22"/>
      <c r="E951" s="26" t="s">
        <v>6</v>
      </c>
    </row>
    <row r="952" spans="1:5" ht="15" customHeight="1" x14ac:dyDescent="0.2">
      <c r="B952" s="97"/>
      <c r="C952" s="22"/>
      <c r="D952" s="22"/>
      <c r="E952" s="34"/>
    </row>
    <row r="953" spans="1:5" ht="15" customHeight="1" x14ac:dyDescent="0.2">
      <c r="B953" s="50"/>
      <c r="C953" s="11" t="s">
        <v>8</v>
      </c>
      <c r="D953" s="35" t="s">
        <v>26</v>
      </c>
      <c r="E953" s="36" t="s">
        <v>10</v>
      </c>
    </row>
    <row r="954" spans="1:5" ht="15" customHeight="1" x14ac:dyDescent="0.2">
      <c r="B954" s="68"/>
      <c r="C954" s="66">
        <v>3299</v>
      </c>
      <c r="D954" s="46" t="s">
        <v>38</v>
      </c>
      <c r="E954" s="107">
        <v>-6500000</v>
      </c>
    </row>
    <row r="955" spans="1:5" ht="15" customHeight="1" x14ac:dyDescent="0.2">
      <c r="B955" s="68"/>
      <c r="C955" s="66">
        <v>3299</v>
      </c>
      <c r="D955" s="95" t="s">
        <v>80</v>
      </c>
      <c r="E955" s="107">
        <v>6500000</v>
      </c>
    </row>
    <row r="956" spans="1:5" ht="15" customHeight="1" x14ac:dyDescent="0.2">
      <c r="B956" s="68"/>
      <c r="C956" s="39" t="s">
        <v>12</v>
      </c>
      <c r="D956" s="40"/>
      <c r="E956" s="41">
        <f>SUM(E954:E955)</f>
        <v>0</v>
      </c>
    </row>
    <row r="957" spans="1:5" ht="15" customHeight="1" x14ac:dyDescent="0.2"/>
    <row r="958" spans="1:5" ht="15" customHeight="1" x14ac:dyDescent="0.2"/>
    <row r="959" spans="1:5" ht="15" customHeight="1" x14ac:dyDescent="0.25">
      <c r="A959" s="1" t="s">
        <v>138</v>
      </c>
    </row>
    <row r="960" spans="1:5" ht="15" customHeight="1" x14ac:dyDescent="0.2">
      <c r="A960" s="117" t="s">
        <v>136</v>
      </c>
      <c r="B960" s="117"/>
      <c r="C960" s="117"/>
      <c r="D960" s="117"/>
      <c r="E960" s="117"/>
    </row>
    <row r="961" spans="1:5" ht="15" customHeight="1" x14ac:dyDescent="0.2">
      <c r="A961" s="117"/>
      <c r="B961" s="117"/>
      <c r="C961" s="117"/>
      <c r="D961" s="117"/>
      <c r="E961" s="117"/>
    </row>
    <row r="962" spans="1:5" ht="15" customHeight="1" x14ac:dyDescent="0.2">
      <c r="A962" s="115" t="s">
        <v>139</v>
      </c>
      <c r="B962" s="115"/>
      <c r="C962" s="115"/>
      <c r="D962" s="115"/>
      <c r="E962" s="115"/>
    </row>
    <row r="963" spans="1:5" ht="15" customHeight="1" x14ac:dyDescent="0.2">
      <c r="A963" s="115"/>
      <c r="B963" s="115"/>
      <c r="C963" s="115"/>
      <c r="D963" s="115"/>
      <c r="E963" s="115"/>
    </row>
    <row r="964" spans="1:5" ht="15" customHeight="1" x14ac:dyDescent="0.2">
      <c r="A964" s="115"/>
      <c r="B964" s="115"/>
      <c r="C964" s="115"/>
      <c r="D964" s="115"/>
      <c r="E964" s="115"/>
    </row>
    <row r="965" spans="1:5" ht="15" customHeight="1" x14ac:dyDescent="0.2">
      <c r="A965" s="115"/>
      <c r="B965" s="115"/>
      <c r="C965" s="115"/>
      <c r="D965" s="115"/>
      <c r="E965" s="115"/>
    </row>
    <row r="966" spans="1:5" ht="15" customHeight="1" x14ac:dyDescent="0.2">
      <c r="A966" s="115"/>
      <c r="B966" s="115"/>
      <c r="C966" s="115"/>
      <c r="D966" s="115"/>
      <c r="E966" s="115"/>
    </row>
    <row r="967" spans="1:5" ht="15" customHeight="1" x14ac:dyDescent="0.2">
      <c r="A967" s="115"/>
      <c r="B967" s="115"/>
      <c r="C967" s="115"/>
      <c r="D967" s="115"/>
      <c r="E967" s="115"/>
    </row>
    <row r="968" spans="1:5" ht="15" customHeight="1" x14ac:dyDescent="0.2">
      <c r="A968" s="115"/>
      <c r="B968" s="115"/>
      <c r="C968" s="115"/>
      <c r="D968" s="115"/>
      <c r="E968" s="115"/>
    </row>
    <row r="969" spans="1:5" ht="15" customHeight="1" x14ac:dyDescent="0.2">
      <c r="A969" s="32"/>
      <c r="B969" s="32"/>
      <c r="C969" s="32"/>
      <c r="D969" s="32"/>
      <c r="E969" s="32"/>
    </row>
    <row r="970" spans="1:5" ht="15" customHeight="1" x14ac:dyDescent="0.25">
      <c r="A970" s="3" t="s">
        <v>13</v>
      </c>
      <c r="B970" s="4"/>
      <c r="C970" s="4"/>
      <c r="D970" s="4"/>
      <c r="E970" s="7"/>
    </row>
    <row r="971" spans="1:5" ht="15" customHeight="1" x14ac:dyDescent="0.2">
      <c r="A971" s="5" t="s">
        <v>5</v>
      </c>
      <c r="B971" s="4"/>
      <c r="C971" s="4"/>
      <c r="D971" s="4"/>
      <c r="E971" s="6" t="s">
        <v>6</v>
      </c>
    </row>
    <row r="972" spans="1:5" ht="15" customHeight="1" x14ac:dyDescent="0.2"/>
    <row r="973" spans="1:5" ht="15" customHeight="1" x14ac:dyDescent="0.2">
      <c r="C973" s="11" t="s">
        <v>8</v>
      </c>
      <c r="D973" s="51" t="s">
        <v>26</v>
      </c>
      <c r="E973" s="9" t="s">
        <v>10</v>
      </c>
    </row>
    <row r="974" spans="1:5" ht="15" customHeight="1" x14ac:dyDescent="0.2">
      <c r="C974" s="66">
        <v>3429</v>
      </c>
      <c r="D974" s="60" t="s">
        <v>38</v>
      </c>
      <c r="E974" s="72">
        <v>-113000</v>
      </c>
    </row>
    <row r="975" spans="1:5" ht="15" customHeight="1" x14ac:dyDescent="0.2">
      <c r="C975" s="66">
        <v>3429</v>
      </c>
      <c r="D975" s="60" t="s">
        <v>38</v>
      </c>
      <c r="E975" s="72">
        <v>10000</v>
      </c>
    </row>
    <row r="976" spans="1:5" ht="15" customHeight="1" x14ac:dyDescent="0.2">
      <c r="C976" s="66">
        <v>3429</v>
      </c>
      <c r="D976" s="95" t="s">
        <v>80</v>
      </c>
      <c r="E976" s="72">
        <f>15000+22000+22000</f>
        <v>59000</v>
      </c>
    </row>
    <row r="977" spans="1:5" ht="15" customHeight="1" x14ac:dyDescent="0.2">
      <c r="C977" s="39" t="s">
        <v>12</v>
      </c>
      <c r="D977" s="95"/>
      <c r="E977" s="41">
        <f>SUM(E974:E976)</f>
        <v>-44000</v>
      </c>
    </row>
    <row r="978" spans="1:5" ht="15" customHeight="1" x14ac:dyDescent="0.2"/>
    <row r="979" spans="1:5" ht="15" customHeight="1" x14ac:dyDescent="0.2">
      <c r="B979" s="9" t="s">
        <v>7</v>
      </c>
      <c r="C979" s="9" t="s">
        <v>8</v>
      </c>
      <c r="D979" s="10" t="s">
        <v>9</v>
      </c>
      <c r="E979" s="9" t="s">
        <v>10</v>
      </c>
    </row>
    <row r="980" spans="1:5" ht="15" customHeight="1" x14ac:dyDescent="0.2">
      <c r="B980" s="110">
        <v>520</v>
      </c>
      <c r="C980" s="29"/>
      <c r="D980" s="31" t="s">
        <v>54</v>
      </c>
      <c r="E980" s="15">
        <v>44000</v>
      </c>
    </row>
    <row r="981" spans="1:5" ht="15" customHeight="1" x14ac:dyDescent="0.2">
      <c r="B981" s="30"/>
      <c r="C981" s="17" t="s">
        <v>12</v>
      </c>
      <c r="D981" s="18"/>
      <c r="E981" s="19">
        <f>SUM(E980:E980)</f>
        <v>44000</v>
      </c>
    </row>
    <row r="982" spans="1:5" ht="15" customHeight="1" x14ac:dyDescent="0.2"/>
    <row r="983" spans="1:5" ht="15" customHeight="1" x14ac:dyDescent="0.2"/>
    <row r="984" spans="1:5" ht="15" customHeight="1" x14ac:dyDescent="0.2"/>
    <row r="985" spans="1:5" ht="15" customHeight="1" x14ac:dyDescent="0.2"/>
    <row r="986" spans="1:5" ht="15" customHeight="1" x14ac:dyDescent="0.2"/>
    <row r="987" spans="1:5" ht="15" customHeight="1" x14ac:dyDescent="0.2"/>
    <row r="988" spans="1:5" ht="15" customHeight="1" x14ac:dyDescent="0.2"/>
    <row r="989" spans="1:5" ht="15" customHeight="1" x14ac:dyDescent="0.2"/>
    <row r="990" spans="1:5" ht="15" customHeight="1" x14ac:dyDescent="0.25">
      <c r="A990" s="1" t="s">
        <v>140</v>
      </c>
    </row>
    <row r="991" spans="1:5" ht="15" customHeight="1" x14ac:dyDescent="0.2">
      <c r="A991" s="117" t="s">
        <v>136</v>
      </c>
      <c r="B991" s="117"/>
      <c r="C991" s="117"/>
      <c r="D991" s="117"/>
      <c r="E991" s="117"/>
    </row>
    <row r="992" spans="1:5" ht="15" customHeight="1" x14ac:dyDescent="0.2">
      <c r="A992" s="117"/>
      <c r="B992" s="117"/>
      <c r="C992" s="117"/>
      <c r="D992" s="117"/>
      <c r="E992" s="117"/>
    </row>
    <row r="993" spans="1:5" ht="15" customHeight="1" x14ac:dyDescent="0.2">
      <c r="A993" s="115" t="s">
        <v>141</v>
      </c>
      <c r="B993" s="115"/>
      <c r="C993" s="115"/>
      <c r="D993" s="115"/>
      <c r="E993" s="115"/>
    </row>
    <row r="994" spans="1:5" ht="15" customHeight="1" x14ac:dyDescent="0.2">
      <c r="A994" s="115"/>
      <c r="B994" s="115"/>
      <c r="C994" s="115"/>
      <c r="D994" s="115"/>
      <c r="E994" s="115"/>
    </row>
    <row r="995" spans="1:5" ht="15" customHeight="1" x14ac:dyDescent="0.2">
      <c r="A995" s="115"/>
      <c r="B995" s="115"/>
      <c r="C995" s="115"/>
      <c r="D995" s="115"/>
      <c r="E995" s="115"/>
    </row>
    <row r="996" spans="1:5" ht="15" customHeight="1" x14ac:dyDescent="0.2">
      <c r="A996" s="115"/>
      <c r="B996" s="115"/>
      <c r="C996" s="115"/>
      <c r="D996" s="115"/>
      <c r="E996" s="115"/>
    </row>
    <row r="997" spans="1:5" ht="15" customHeight="1" x14ac:dyDescent="0.2">
      <c r="A997" s="115"/>
      <c r="B997" s="115"/>
      <c r="C997" s="115"/>
      <c r="D997" s="115"/>
      <c r="E997" s="115"/>
    </row>
    <row r="998" spans="1:5" ht="15" customHeight="1" x14ac:dyDescent="0.2">
      <c r="A998" s="115"/>
      <c r="B998" s="115"/>
      <c r="C998" s="115"/>
      <c r="D998" s="115"/>
      <c r="E998" s="115"/>
    </row>
    <row r="999" spans="1:5" ht="15" customHeight="1" x14ac:dyDescent="0.2"/>
    <row r="1000" spans="1:5" ht="15" customHeight="1" x14ac:dyDescent="0.25">
      <c r="A1000" s="3" t="s">
        <v>13</v>
      </c>
      <c r="B1000" s="4"/>
      <c r="C1000" s="4"/>
      <c r="D1000" s="4"/>
      <c r="E1000" s="7"/>
    </row>
    <row r="1001" spans="1:5" ht="15" customHeight="1" x14ac:dyDescent="0.2">
      <c r="A1001" s="5" t="s">
        <v>5</v>
      </c>
      <c r="B1001" s="4"/>
      <c r="C1001" s="4"/>
      <c r="D1001" s="4"/>
      <c r="E1001" s="6" t="s">
        <v>6</v>
      </c>
    </row>
    <row r="1002" spans="1:5" ht="15" customHeight="1" x14ac:dyDescent="0.2"/>
    <row r="1003" spans="1:5" ht="15" customHeight="1" x14ac:dyDescent="0.2">
      <c r="C1003" s="11" t="s">
        <v>8</v>
      </c>
      <c r="D1003" s="10" t="s">
        <v>26</v>
      </c>
      <c r="E1003" s="9" t="s">
        <v>10</v>
      </c>
    </row>
    <row r="1004" spans="1:5" ht="15" customHeight="1" x14ac:dyDescent="0.2">
      <c r="C1004" s="66">
        <v>3299</v>
      </c>
      <c r="D1004" s="46" t="s">
        <v>35</v>
      </c>
      <c r="E1004" s="72">
        <v>-30000</v>
      </c>
    </row>
    <row r="1005" spans="1:5" ht="15" customHeight="1" x14ac:dyDescent="0.2">
      <c r="C1005" s="66">
        <v>3299</v>
      </c>
      <c r="D1005" s="46" t="s">
        <v>36</v>
      </c>
      <c r="E1005" s="72">
        <v>30000</v>
      </c>
    </row>
    <row r="1006" spans="1:5" ht="15" customHeight="1" x14ac:dyDescent="0.2">
      <c r="C1006" s="39" t="s">
        <v>12</v>
      </c>
      <c r="D1006" s="40"/>
      <c r="E1006" s="41">
        <f>SUM(E1004:E1005)</f>
        <v>0</v>
      </c>
    </row>
    <row r="1007" spans="1:5" ht="15" customHeight="1" x14ac:dyDescent="0.2"/>
    <row r="1008" spans="1:5" ht="15" customHeight="1" x14ac:dyDescent="0.2"/>
    <row r="1009" spans="1:5" ht="15" customHeight="1" x14ac:dyDescent="0.25">
      <c r="A1009" s="1" t="s">
        <v>142</v>
      </c>
    </row>
    <row r="1010" spans="1:5" ht="15" customHeight="1" x14ac:dyDescent="0.2">
      <c r="A1010" s="117" t="s">
        <v>143</v>
      </c>
      <c r="B1010" s="117"/>
      <c r="C1010" s="117"/>
      <c r="D1010" s="117"/>
      <c r="E1010" s="117"/>
    </row>
    <row r="1011" spans="1:5" ht="15" customHeight="1" x14ac:dyDescent="0.2">
      <c r="A1011" s="117"/>
      <c r="B1011" s="117"/>
      <c r="C1011" s="117"/>
      <c r="D1011" s="117"/>
      <c r="E1011" s="117"/>
    </row>
    <row r="1012" spans="1:5" ht="15" customHeight="1" x14ac:dyDescent="0.2">
      <c r="A1012" s="115" t="s">
        <v>144</v>
      </c>
      <c r="B1012" s="115"/>
      <c r="C1012" s="115"/>
      <c r="D1012" s="115"/>
      <c r="E1012" s="115"/>
    </row>
    <row r="1013" spans="1:5" ht="15" customHeight="1" x14ac:dyDescent="0.2">
      <c r="A1013" s="115"/>
      <c r="B1013" s="115"/>
      <c r="C1013" s="115"/>
      <c r="D1013" s="115"/>
      <c r="E1013" s="115"/>
    </row>
    <row r="1014" spans="1:5" ht="15" customHeight="1" x14ac:dyDescent="0.2">
      <c r="A1014" s="115"/>
      <c r="B1014" s="115"/>
      <c r="C1014" s="115"/>
      <c r="D1014" s="115"/>
      <c r="E1014" s="115"/>
    </row>
    <row r="1015" spans="1:5" ht="15" customHeight="1" x14ac:dyDescent="0.2">
      <c r="A1015" s="115"/>
      <c r="B1015" s="115"/>
      <c r="C1015" s="115"/>
      <c r="D1015" s="115"/>
      <c r="E1015" s="115"/>
    </row>
    <row r="1016" spans="1:5" ht="15" customHeight="1" x14ac:dyDescent="0.2">
      <c r="A1016" s="115"/>
      <c r="B1016" s="115"/>
      <c r="C1016" s="115"/>
      <c r="D1016" s="115"/>
      <c r="E1016" s="115"/>
    </row>
    <row r="1017" spans="1:5" ht="15" customHeight="1" x14ac:dyDescent="0.2">
      <c r="A1017" s="115"/>
      <c r="B1017" s="115"/>
      <c r="C1017" s="115"/>
      <c r="D1017" s="115"/>
      <c r="E1017" s="115"/>
    </row>
    <row r="1018" spans="1:5" ht="15" customHeight="1" x14ac:dyDescent="0.2"/>
    <row r="1019" spans="1:5" ht="15" customHeight="1" x14ac:dyDescent="0.25">
      <c r="A1019" s="21" t="s">
        <v>13</v>
      </c>
      <c r="B1019" s="22"/>
      <c r="C1019" s="22"/>
      <c r="D1019" s="22"/>
      <c r="E1019" s="23"/>
    </row>
    <row r="1020" spans="1:5" ht="15" customHeight="1" x14ac:dyDescent="0.2">
      <c r="A1020" s="5" t="s">
        <v>88</v>
      </c>
      <c r="B1020" s="4"/>
      <c r="C1020" s="4"/>
      <c r="D1020" s="4"/>
      <c r="E1020" s="6" t="s">
        <v>89</v>
      </c>
    </row>
    <row r="1021" spans="1:5" ht="15" customHeight="1" x14ac:dyDescent="0.2"/>
    <row r="1022" spans="1:5" ht="15" customHeight="1" x14ac:dyDescent="0.2">
      <c r="C1022" s="11" t="s">
        <v>8</v>
      </c>
      <c r="D1022" s="35" t="s">
        <v>26</v>
      </c>
      <c r="E1022" s="9" t="s">
        <v>10</v>
      </c>
    </row>
    <row r="1023" spans="1:5" ht="15" customHeight="1" x14ac:dyDescent="0.2">
      <c r="C1023" s="45">
        <v>2212</v>
      </c>
      <c r="D1023" s="46" t="s">
        <v>36</v>
      </c>
      <c r="E1023" s="15">
        <v>-29989</v>
      </c>
    </row>
    <row r="1024" spans="1:5" ht="15" customHeight="1" x14ac:dyDescent="0.2">
      <c r="C1024" s="45">
        <v>2223</v>
      </c>
      <c r="D1024" s="46" t="s">
        <v>36</v>
      </c>
      <c r="E1024" s="15">
        <v>29989</v>
      </c>
    </row>
    <row r="1025" spans="1:5" ht="15" customHeight="1" x14ac:dyDescent="0.2">
      <c r="C1025" s="39" t="s">
        <v>12</v>
      </c>
      <c r="D1025" s="40"/>
      <c r="E1025" s="41">
        <f>SUM(E1023:E1024)</f>
        <v>0</v>
      </c>
    </row>
    <row r="1026" spans="1:5" ht="15" customHeight="1" x14ac:dyDescent="0.2"/>
    <row r="1027" spans="1:5" ht="15" customHeight="1" x14ac:dyDescent="0.2"/>
    <row r="1028" spans="1:5" ht="15" customHeight="1" x14ac:dyDescent="0.25">
      <c r="A1028" s="1" t="s">
        <v>145</v>
      </c>
    </row>
    <row r="1029" spans="1:5" ht="15" customHeight="1" x14ac:dyDescent="0.2">
      <c r="A1029" s="117" t="s">
        <v>143</v>
      </c>
      <c r="B1029" s="117"/>
      <c r="C1029" s="117"/>
      <c r="D1029" s="117"/>
      <c r="E1029" s="117"/>
    </row>
    <row r="1030" spans="1:5" ht="15" customHeight="1" x14ac:dyDescent="0.2">
      <c r="A1030" s="117"/>
      <c r="B1030" s="117"/>
      <c r="C1030" s="117"/>
      <c r="D1030" s="117"/>
      <c r="E1030" s="117"/>
    </row>
    <row r="1031" spans="1:5" ht="15" customHeight="1" x14ac:dyDescent="0.2">
      <c r="A1031" s="115" t="s">
        <v>146</v>
      </c>
      <c r="B1031" s="115"/>
      <c r="C1031" s="115"/>
      <c r="D1031" s="115"/>
      <c r="E1031" s="115"/>
    </row>
    <row r="1032" spans="1:5" ht="15" customHeight="1" x14ac:dyDescent="0.2">
      <c r="A1032" s="115"/>
      <c r="B1032" s="115"/>
      <c r="C1032" s="115"/>
      <c r="D1032" s="115"/>
      <c r="E1032" s="115"/>
    </row>
    <row r="1033" spans="1:5" ht="15" customHeight="1" x14ac:dyDescent="0.2">
      <c r="A1033" s="115"/>
      <c r="B1033" s="115"/>
      <c r="C1033" s="115"/>
      <c r="D1033" s="115"/>
      <c r="E1033" s="115"/>
    </row>
    <row r="1034" spans="1:5" ht="15" customHeight="1" x14ac:dyDescent="0.2">
      <c r="A1034" s="115"/>
      <c r="B1034" s="115"/>
      <c r="C1034" s="115"/>
      <c r="D1034" s="115"/>
      <c r="E1034" s="115"/>
    </row>
    <row r="1035" spans="1:5" ht="15" customHeight="1" x14ac:dyDescent="0.2">
      <c r="A1035" s="115"/>
      <c r="B1035" s="115"/>
      <c r="C1035" s="115"/>
      <c r="D1035" s="115"/>
      <c r="E1035" s="115"/>
    </row>
    <row r="1036" spans="1:5" ht="15" customHeight="1" x14ac:dyDescent="0.2">
      <c r="A1036" s="115"/>
      <c r="B1036" s="115"/>
      <c r="C1036" s="115"/>
      <c r="D1036" s="115"/>
      <c r="E1036" s="115"/>
    </row>
    <row r="1037" spans="1:5" ht="15" customHeight="1" x14ac:dyDescent="0.2">
      <c r="A1037" s="115"/>
      <c r="B1037" s="115"/>
      <c r="C1037" s="115"/>
      <c r="D1037" s="115"/>
      <c r="E1037" s="115"/>
    </row>
    <row r="1038" spans="1:5" ht="15" customHeight="1" x14ac:dyDescent="0.2">
      <c r="A1038" s="115"/>
      <c r="B1038" s="115"/>
      <c r="C1038" s="115"/>
      <c r="D1038" s="115"/>
      <c r="E1038" s="115"/>
    </row>
    <row r="1039" spans="1:5" ht="15" customHeight="1" x14ac:dyDescent="0.2"/>
    <row r="1040" spans="1:5" ht="15" customHeight="1" x14ac:dyDescent="0.2"/>
    <row r="1041" spans="1:5" ht="15" customHeight="1" x14ac:dyDescent="0.2"/>
    <row r="1042" spans="1:5" ht="15" customHeight="1" x14ac:dyDescent="0.25">
      <c r="A1042" s="21" t="s">
        <v>13</v>
      </c>
      <c r="B1042" s="22"/>
      <c r="C1042" s="22"/>
      <c r="D1042" s="22"/>
      <c r="E1042" s="23"/>
    </row>
    <row r="1043" spans="1:5" ht="15" customHeight="1" x14ac:dyDescent="0.2">
      <c r="A1043" s="5" t="s">
        <v>88</v>
      </c>
      <c r="B1043" s="4"/>
      <c r="C1043" s="4"/>
      <c r="D1043" s="4"/>
      <c r="E1043" s="6" t="s">
        <v>89</v>
      </c>
    </row>
    <row r="1044" spans="1:5" ht="15" customHeight="1" x14ac:dyDescent="0.2"/>
    <row r="1045" spans="1:5" ht="15" customHeight="1" x14ac:dyDescent="0.2">
      <c r="C1045" s="11" t="s">
        <v>8</v>
      </c>
      <c r="D1045" s="35" t="s">
        <v>26</v>
      </c>
      <c r="E1045" s="9" t="s">
        <v>10</v>
      </c>
    </row>
    <row r="1046" spans="1:5" ht="15" customHeight="1" x14ac:dyDescent="0.2">
      <c r="C1046" s="45">
        <v>2223</v>
      </c>
      <c r="D1046" s="46" t="s">
        <v>72</v>
      </c>
      <c r="E1046" s="15">
        <v>-1186219.49</v>
      </c>
    </row>
    <row r="1047" spans="1:5" ht="15" customHeight="1" x14ac:dyDescent="0.2">
      <c r="C1047" s="45">
        <v>2223</v>
      </c>
      <c r="D1047" s="95" t="s">
        <v>80</v>
      </c>
      <c r="E1047" s="15">
        <f>63749.35+70000+524763.38+527706.76</f>
        <v>1186219.49</v>
      </c>
    </row>
    <row r="1048" spans="1:5" ht="15" customHeight="1" x14ac:dyDescent="0.2">
      <c r="C1048" s="39" t="s">
        <v>12</v>
      </c>
      <c r="D1048" s="40"/>
      <c r="E1048" s="41">
        <f>SUM(E1046:E1047)</f>
        <v>0</v>
      </c>
    </row>
    <row r="1049" spans="1:5" ht="15" customHeight="1" x14ac:dyDescent="0.2"/>
    <row r="1050" spans="1:5" ht="15" customHeight="1" x14ac:dyDescent="0.2"/>
    <row r="1051" spans="1:5" ht="15" customHeight="1" x14ac:dyDescent="0.25">
      <c r="A1051" s="1" t="s">
        <v>147</v>
      </c>
    </row>
    <row r="1052" spans="1:5" ht="15" customHeight="1" x14ac:dyDescent="0.2">
      <c r="A1052" s="117" t="s">
        <v>148</v>
      </c>
      <c r="B1052" s="117"/>
      <c r="C1052" s="117"/>
      <c r="D1052" s="117"/>
      <c r="E1052" s="117"/>
    </row>
    <row r="1053" spans="1:5" ht="15" customHeight="1" x14ac:dyDescent="0.2">
      <c r="A1053" s="117"/>
      <c r="B1053" s="117"/>
      <c r="C1053" s="117"/>
      <c r="D1053" s="117"/>
      <c r="E1053" s="117"/>
    </row>
    <row r="1054" spans="1:5" ht="15" customHeight="1" x14ac:dyDescent="0.2">
      <c r="A1054" s="115" t="s">
        <v>149</v>
      </c>
      <c r="B1054" s="115"/>
      <c r="C1054" s="115"/>
      <c r="D1054" s="115"/>
      <c r="E1054" s="115"/>
    </row>
    <row r="1055" spans="1:5" ht="15" customHeight="1" x14ac:dyDescent="0.2">
      <c r="A1055" s="115"/>
      <c r="B1055" s="115"/>
      <c r="C1055" s="115"/>
      <c r="D1055" s="115"/>
      <c r="E1055" s="115"/>
    </row>
    <row r="1056" spans="1:5" ht="15" customHeight="1" x14ac:dyDescent="0.2">
      <c r="A1056" s="115"/>
      <c r="B1056" s="115"/>
      <c r="C1056" s="115"/>
      <c r="D1056" s="115"/>
      <c r="E1056" s="115"/>
    </row>
    <row r="1057" spans="1:5" ht="15" customHeight="1" x14ac:dyDescent="0.2">
      <c r="A1057" s="115"/>
      <c r="B1057" s="115"/>
      <c r="C1057" s="115"/>
      <c r="D1057" s="115"/>
      <c r="E1057" s="115"/>
    </row>
    <row r="1058" spans="1:5" ht="15" customHeight="1" x14ac:dyDescent="0.2">
      <c r="A1058" s="115"/>
      <c r="B1058" s="115"/>
      <c r="C1058" s="115"/>
      <c r="D1058" s="115"/>
      <c r="E1058" s="115"/>
    </row>
    <row r="1059" spans="1:5" ht="15" customHeight="1" x14ac:dyDescent="0.2">
      <c r="A1059" s="115"/>
      <c r="B1059" s="115"/>
      <c r="C1059" s="115"/>
      <c r="D1059" s="115"/>
      <c r="E1059" s="115"/>
    </row>
    <row r="1060" spans="1:5" ht="15" customHeight="1" x14ac:dyDescent="0.2">
      <c r="A1060" s="115"/>
      <c r="B1060" s="115"/>
      <c r="C1060" s="115"/>
      <c r="D1060" s="115"/>
      <c r="E1060" s="115"/>
    </row>
    <row r="1061" spans="1:5" ht="15" customHeight="1" x14ac:dyDescent="0.2">
      <c r="A1061" s="115"/>
      <c r="B1061" s="115"/>
      <c r="C1061" s="115"/>
      <c r="D1061" s="115"/>
      <c r="E1061" s="115"/>
    </row>
    <row r="1062" spans="1:5" ht="15" customHeight="1" x14ac:dyDescent="0.2"/>
    <row r="1063" spans="1:5" ht="15" customHeight="1" x14ac:dyDescent="0.25">
      <c r="A1063" s="21" t="s">
        <v>13</v>
      </c>
      <c r="B1063" s="22"/>
      <c r="C1063" s="22"/>
      <c r="D1063" s="22"/>
      <c r="E1063" s="23"/>
    </row>
    <row r="1064" spans="1:5" ht="15" customHeight="1" x14ac:dyDescent="0.2">
      <c r="A1064" s="5" t="s">
        <v>93</v>
      </c>
      <c r="B1064" s="22"/>
      <c r="C1064" s="22"/>
      <c r="D1064" s="22"/>
      <c r="E1064" s="26" t="s">
        <v>94</v>
      </c>
    </row>
    <row r="1065" spans="1:5" ht="15" customHeight="1" x14ac:dyDescent="0.2">
      <c r="A1065" s="33"/>
      <c r="B1065" s="23"/>
      <c r="C1065" s="22"/>
      <c r="D1065" s="22"/>
      <c r="E1065" s="34"/>
    </row>
    <row r="1066" spans="1:5" ht="15" customHeight="1" x14ac:dyDescent="0.2">
      <c r="A1066" s="50"/>
      <c r="B1066" s="50"/>
      <c r="C1066" s="11" t="s">
        <v>8</v>
      </c>
      <c r="D1066" s="51" t="s">
        <v>26</v>
      </c>
      <c r="E1066" s="36" t="s">
        <v>10</v>
      </c>
    </row>
    <row r="1067" spans="1:5" ht="15" customHeight="1" x14ac:dyDescent="0.2">
      <c r="A1067" s="50"/>
      <c r="B1067" s="50"/>
      <c r="C1067" s="45">
        <v>3319</v>
      </c>
      <c r="D1067" s="60" t="s">
        <v>38</v>
      </c>
      <c r="E1067" s="94">
        <v>-10550000</v>
      </c>
    </row>
    <row r="1068" spans="1:5" ht="15" customHeight="1" x14ac:dyDescent="0.2">
      <c r="A1068" s="50"/>
      <c r="B1068" s="50"/>
      <c r="C1068" s="45">
        <v>3322</v>
      </c>
      <c r="D1068" s="60" t="s">
        <v>38</v>
      </c>
      <c r="E1068" s="94">
        <f>600000+600000</f>
        <v>1200000</v>
      </c>
    </row>
    <row r="1069" spans="1:5" ht="15" customHeight="1" x14ac:dyDescent="0.2">
      <c r="A1069" s="50"/>
      <c r="B1069" s="50"/>
      <c r="C1069" s="45">
        <v>3330</v>
      </c>
      <c r="D1069" s="60" t="s">
        <v>38</v>
      </c>
      <c r="E1069" s="94">
        <v>4815000</v>
      </c>
    </row>
    <row r="1070" spans="1:5" ht="15" customHeight="1" x14ac:dyDescent="0.2">
      <c r="A1070" s="50"/>
      <c r="B1070" s="50"/>
      <c r="C1070" s="45">
        <v>3322</v>
      </c>
      <c r="D1070" s="95" t="s">
        <v>80</v>
      </c>
      <c r="E1070" s="94">
        <v>2935000</v>
      </c>
    </row>
    <row r="1071" spans="1:5" ht="15" customHeight="1" x14ac:dyDescent="0.2">
      <c r="A1071" s="50"/>
      <c r="B1071" s="50"/>
      <c r="C1071" s="45">
        <v>3322</v>
      </c>
      <c r="D1071" s="46" t="s">
        <v>37</v>
      </c>
      <c r="E1071" s="94">
        <v>1600000</v>
      </c>
    </row>
    <row r="1072" spans="1:5" ht="15" customHeight="1" x14ac:dyDescent="0.2">
      <c r="A1072" s="73"/>
      <c r="B1072" s="73"/>
      <c r="C1072" s="39" t="s">
        <v>12</v>
      </c>
      <c r="D1072" s="40"/>
      <c r="E1072" s="41">
        <f>SUM(E1067:E1071)</f>
        <v>0</v>
      </c>
    </row>
    <row r="1073" spans="1:5" ht="15" customHeight="1" x14ac:dyDescent="0.2"/>
    <row r="1074" spans="1:5" ht="15" customHeight="1" x14ac:dyDescent="0.2"/>
    <row r="1075" spans="1:5" ht="15" customHeight="1" x14ac:dyDescent="0.25">
      <c r="A1075" s="1" t="s">
        <v>150</v>
      </c>
    </row>
    <row r="1076" spans="1:5" ht="15" customHeight="1" x14ac:dyDescent="0.2">
      <c r="A1076" s="117" t="s">
        <v>148</v>
      </c>
      <c r="B1076" s="117"/>
      <c r="C1076" s="117"/>
      <c r="D1076" s="117"/>
      <c r="E1076" s="117"/>
    </row>
    <row r="1077" spans="1:5" ht="15" customHeight="1" x14ac:dyDescent="0.2">
      <c r="A1077" s="117"/>
      <c r="B1077" s="117"/>
      <c r="C1077" s="117"/>
      <c r="D1077" s="117"/>
      <c r="E1077" s="117"/>
    </row>
    <row r="1078" spans="1:5" ht="15" customHeight="1" x14ac:dyDescent="0.2">
      <c r="A1078" s="115" t="s">
        <v>151</v>
      </c>
      <c r="B1078" s="115"/>
      <c r="C1078" s="115"/>
      <c r="D1078" s="115"/>
      <c r="E1078" s="115"/>
    </row>
    <row r="1079" spans="1:5" ht="15" customHeight="1" x14ac:dyDescent="0.2">
      <c r="A1079" s="115"/>
      <c r="B1079" s="115"/>
      <c r="C1079" s="115"/>
      <c r="D1079" s="115"/>
      <c r="E1079" s="115"/>
    </row>
    <row r="1080" spans="1:5" ht="15" customHeight="1" x14ac:dyDescent="0.2">
      <c r="A1080" s="115"/>
      <c r="B1080" s="115"/>
      <c r="C1080" s="115"/>
      <c r="D1080" s="115"/>
      <c r="E1080" s="115"/>
    </row>
    <row r="1081" spans="1:5" ht="15" customHeight="1" x14ac:dyDescent="0.2">
      <c r="A1081" s="115"/>
      <c r="B1081" s="115"/>
      <c r="C1081" s="115"/>
      <c r="D1081" s="115"/>
      <c r="E1081" s="115"/>
    </row>
    <row r="1082" spans="1:5" ht="15" customHeight="1" x14ac:dyDescent="0.2">
      <c r="A1082" s="115"/>
      <c r="B1082" s="115"/>
      <c r="C1082" s="115"/>
      <c r="D1082" s="115"/>
      <c r="E1082" s="115"/>
    </row>
    <row r="1083" spans="1:5" ht="15" customHeight="1" x14ac:dyDescent="0.2">
      <c r="A1083" s="115"/>
      <c r="B1083" s="115"/>
      <c r="C1083" s="115"/>
      <c r="D1083" s="115"/>
      <c r="E1083" s="115"/>
    </row>
    <row r="1084" spans="1:5" ht="15" customHeight="1" x14ac:dyDescent="0.2">
      <c r="A1084" s="115"/>
      <c r="B1084" s="115"/>
      <c r="C1084" s="115"/>
      <c r="D1084" s="115"/>
      <c r="E1084" s="115"/>
    </row>
    <row r="1085" spans="1:5" ht="15" customHeight="1" x14ac:dyDescent="0.2">
      <c r="A1085" s="115"/>
      <c r="B1085" s="115"/>
      <c r="C1085" s="115"/>
      <c r="D1085" s="115"/>
      <c r="E1085" s="115"/>
    </row>
    <row r="1086" spans="1:5" ht="15" customHeight="1" x14ac:dyDescent="0.2">
      <c r="A1086" s="115"/>
      <c r="B1086" s="115"/>
      <c r="C1086" s="115"/>
      <c r="D1086" s="115"/>
      <c r="E1086" s="115"/>
    </row>
    <row r="1087" spans="1:5" ht="15" customHeight="1" x14ac:dyDescent="0.2"/>
    <row r="1088" spans="1:5" ht="15" customHeight="1" x14ac:dyDescent="0.2"/>
    <row r="1089" spans="1:5" ht="15" customHeight="1" x14ac:dyDescent="0.2"/>
    <row r="1090" spans="1:5" ht="15" customHeight="1" x14ac:dyDescent="0.2"/>
    <row r="1091" spans="1:5" ht="15" customHeight="1" x14ac:dyDescent="0.2"/>
    <row r="1092" spans="1:5" ht="15" customHeight="1" x14ac:dyDescent="0.2"/>
    <row r="1093" spans="1:5" ht="15" customHeight="1" x14ac:dyDescent="0.2"/>
    <row r="1094" spans="1:5" ht="15" customHeight="1" x14ac:dyDescent="0.25">
      <c r="A1094" s="21" t="s">
        <v>13</v>
      </c>
      <c r="B1094" s="22"/>
      <c r="C1094" s="22"/>
      <c r="D1094" s="22"/>
      <c r="E1094" s="23"/>
    </row>
    <row r="1095" spans="1:5" ht="15" customHeight="1" x14ac:dyDescent="0.2">
      <c r="A1095" s="5" t="s">
        <v>93</v>
      </c>
      <c r="B1095" s="22"/>
      <c r="C1095" s="22"/>
      <c r="D1095" s="22"/>
      <c r="E1095" s="26" t="s">
        <v>94</v>
      </c>
    </row>
    <row r="1096" spans="1:5" ht="15" customHeight="1" x14ac:dyDescent="0.2">
      <c r="A1096" s="33"/>
      <c r="B1096" s="23"/>
      <c r="C1096" s="22"/>
      <c r="D1096" s="22"/>
      <c r="E1096" s="34"/>
    </row>
    <row r="1097" spans="1:5" ht="15" customHeight="1" x14ac:dyDescent="0.2">
      <c r="A1097" s="50"/>
      <c r="B1097" s="50"/>
      <c r="C1097" s="11" t="s">
        <v>8</v>
      </c>
      <c r="D1097" s="51" t="s">
        <v>26</v>
      </c>
      <c r="E1097" s="36" t="s">
        <v>10</v>
      </c>
    </row>
    <row r="1098" spans="1:5" ht="15" customHeight="1" x14ac:dyDescent="0.2">
      <c r="A1098" s="50"/>
      <c r="B1098" s="50"/>
      <c r="C1098" s="45">
        <v>3319</v>
      </c>
      <c r="D1098" s="60" t="s">
        <v>38</v>
      </c>
      <c r="E1098" s="94">
        <v>-1300000</v>
      </c>
    </row>
    <row r="1099" spans="1:5" ht="15" customHeight="1" x14ac:dyDescent="0.2">
      <c r="A1099" s="50"/>
      <c r="B1099" s="50"/>
      <c r="C1099" s="45">
        <v>3319</v>
      </c>
      <c r="D1099" s="60" t="s">
        <v>38</v>
      </c>
      <c r="E1099" s="94">
        <v>-300000</v>
      </c>
    </row>
    <row r="1100" spans="1:5" ht="15" customHeight="1" x14ac:dyDescent="0.2">
      <c r="A1100" s="50"/>
      <c r="B1100" s="50"/>
      <c r="C1100" s="45">
        <v>3319</v>
      </c>
      <c r="D1100" s="60" t="s">
        <v>38</v>
      </c>
      <c r="E1100" s="94">
        <v>300000</v>
      </c>
    </row>
    <row r="1101" spans="1:5" ht="15" customHeight="1" x14ac:dyDescent="0.2">
      <c r="A1101" s="50"/>
      <c r="B1101" s="50"/>
      <c r="C1101" s="45">
        <v>3326</v>
      </c>
      <c r="D1101" s="60" t="s">
        <v>38</v>
      </c>
      <c r="E1101" s="94">
        <f>75000+225000</f>
        <v>300000</v>
      </c>
    </row>
    <row r="1102" spans="1:5" ht="15" customHeight="1" x14ac:dyDescent="0.2">
      <c r="A1102" s="50"/>
      <c r="B1102" s="50"/>
      <c r="C1102" s="45">
        <v>3326</v>
      </c>
      <c r="D1102" s="95" t="s">
        <v>80</v>
      </c>
      <c r="E1102" s="94">
        <v>930000</v>
      </c>
    </row>
    <row r="1103" spans="1:5" ht="15" customHeight="1" x14ac:dyDescent="0.2">
      <c r="A1103" s="50"/>
      <c r="B1103" s="50"/>
      <c r="C1103" s="45">
        <v>3326</v>
      </c>
      <c r="D1103" s="46" t="s">
        <v>37</v>
      </c>
      <c r="E1103" s="94">
        <v>70000</v>
      </c>
    </row>
    <row r="1104" spans="1:5" ht="15" customHeight="1" x14ac:dyDescent="0.2">
      <c r="A1104" s="73"/>
      <c r="B1104" s="73"/>
      <c r="C1104" s="39" t="s">
        <v>12</v>
      </c>
      <c r="D1104" s="40"/>
      <c r="E1104" s="41">
        <f>SUM(E1098:E1103)</f>
        <v>0</v>
      </c>
    </row>
    <row r="1105" spans="1:5" ht="15" customHeight="1" x14ac:dyDescent="0.2"/>
    <row r="1106" spans="1:5" ht="15" customHeight="1" x14ac:dyDescent="0.2"/>
    <row r="1107" spans="1:5" ht="15" customHeight="1" x14ac:dyDescent="0.25">
      <c r="A1107" s="1" t="s">
        <v>152</v>
      </c>
    </row>
    <row r="1108" spans="1:5" ht="15" customHeight="1" x14ac:dyDescent="0.2">
      <c r="A1108" s="117" t="s">
        <v>148</v>
      </c>
      <c r="B1108" s="117"/>
      <c r="C1108" s="117"/>
      <c r="D1108" s="117"/>
      <c r="E1108" s="117"/>
    </row>
    <row r="1109" spans="1:5" ht="15" customHeight="1" x14ac:dyDescent="0.2">
      <c r="A1109" s="117"/>
      <c r="B1109" s="117"/>
      <c r="C1109" s="117"/>
      <c r="D1109" s="117"/>
      <c r="E1109" s="117"/>
    </row>
    <row r="1110" spans="1:5" ht="15" customHeight="1" x14ac:dyDescent="0.2">
      <c r="A1110" s="115" t="s">
        <v>153</v>
      </c>
      <c r="B1110" s="115"/>
      <c r="C1110" s="115"/>
      <c r="D1110" s="115"/>
      <c r="E1110" s="115"/>
    </row>
    <row r="1111" spans="1:5" ht="15" customHeight="1" x14ac:dyDescent="0.2">
      <c r="A1111" s="115"/>
      <c r="B1111" s="115"/>
      <c r="C1111" s="115"/>
      <c r="D1111" s="115"/>
      <c r="E1111" s="115"/>
    </row>
    <row r="1112" spans="1:5" ht="15" customHeight="1" x14ac:dyDescent="0.2">
      <c r="A1112" s="115"/>
      <c r="B1112" s="115"/>
      <c r="C1112" s="115"/>
      <c r="D1112" s="115"/>
      <c r="E1112" s="115"/>
    </row>
    <row r="1113" spans="1:5" ht="15" customHeight="1" x14ac:dyDescent="0.2">
      <c r="A1113" s="115"/>
      <c r="B1113" s="115"/>
      <c r="C1113" s="115"/>
      <c r="D1113" s="115"/>
      <c r="E1113" s="115"/>
    </row>
    <row r="1114" spans="1:5" ht="15" customHeight="1" x14ac:dyDescent="0.2">
      <c r="A1114" s="115"/>
      <c r="B1114" s="115"/>
      <c r="C1114" s="115"/>
      <c r="D1114" s="115"/>
      <c r="E1114" s="115"/>
    </row>
    <row r="1115" spans="1:5" ht="15" customHeight="1" x14ac:dyDescent="0.2">
      <c r="A1115" s="115"/>
      <c r="B1115" s="115"/>
      <c r="C1115" s="115"/>
      <c r="D1115" s="115"/>
      <c r="E1115" s="115"/>
    </row>
    <row r="1116" spans="1:5" ht="15" customHeight="1" x14ac:dyDescent="0.2">
      <c r="A1116" s="115"/>
      <c r="B1116" s="115"/>
      <c r="C1116" s="115"/>
      <c r="D1116" s="115"/>
      <c r="E1116" s="115"/>
    </row>
    <row r="1117" spans="1:5" ht="15" customHeight="1" x14ac:dyDescent="0.2">
      <c r="A1117" s="115"/>
      <c r="B1117" s="115"/>
      <c r="C1117" s="115"/>
      <c r="D1117" s="115"/>
      <c r="E1117" s="115"/>
    </row>
    <row r="1118" spans="1:5" ht="15" customHeight="1" x14ac:dyDescent="0.2">
      <c r="A1118" s="115"/>
      <c r="B1118" s="115"/>
      <c r="C1118" s="115"/>
      <c r="D1118" s="115"/>
      <c r="E1118" s="115"/>
    </row>
    <row r="1119" spans="1:5" ht="15" customHeight="1" x14ac:dyDescent="0.2"/>
    <row r="1120" spans="1:5" ht="15" customHeight="1" x14ac:dyDescent="0.25">
      <c r="A1120" s="21" t="s">
        <v>13</v>
      </c>
      <c r="B1120" s="22"/>
      <c r="C1120" s="22"/>
      <c r="D1120" s="22"/>
      <c r="E1120" s="23"/>
    </row>
    <row r="1121" spans="1:5" ht="15" customHeight="1" x14ac:dyDescent="0.2">
      <c r="A1121" s="5" t="s">
        <v>93</v>
      </c>
      <c r="B1121" s="22"/>
      <c r="C1121" s="22"/>
      <c r="D1121" s="22"/>
      <c r="E1121" s="26" t="s">
        <v>94</v>
      </c>
    </row>
    <row r="1122" spans="1:5" ht="15" customHeight="1" x14ac:dyDescent="0.2">
      <c r="A1122" s="33"/>
      <c r="B1122" s="23"/>
      <c r="C1122" s="22"/>
      <c r="D1122" s="22"/>
      <c r="E1122" s="34"/>
    </row>
    <row r="1123" spans="1:5" ht="15" customHeight="1" x14ac:dyDescent="0.2">
      <c r="A1123" s="50"/>
      <c r="B1123" s="50"/>
      <c r="C1123" s="11" t="s">
        <v>8</v>
      </c>
      <c r="D1123" s="51" t="s">
        <v>26</v>
      </c>
      <c r="E1123" s="36" t="s">
        <v>10</v>
      </c>
    </row>
    <row r="1124" spans="1:5" ht="15" customHeight="1" x14ac:dyDescent="0.2">
      <c r="A1124" s="50"/>
      <c r="B1124" s="50"/>
      <c r="C1124" s="45">
        <v>3319</v>
      </c>
      <c r="D1124" s="60" t="s">
        <v>38</v>
      </c>
      <c r="E1124" s="94">
        <v>-1200000</v>
      </c>
    </row>
    <row r="1125" spans="1:5" ht="15" customHeight="1" x14ac:dyDescent="0.2">
      <c r="A1125" s="50"/>
      <c r="B1125" s="50"/>
      <c r="C1125" s="45">
        <v>3326</v>
      </c>
      <c r="D1125" s="60" t="s">
        <v>38</v>
      </c>
      <c r="E1125" s="94">
        <v>250000</v>
      </c>
    </row>
    <row r="1126" spans="1:5" ht="15" customHeight="1" x14ac:dyDescent="0.2">
      <c r="A1126" s="50"/>
      <c r="B1126" s="50"/>
      <c r="C1126" s="45">
        <v>3326</v>
      </c>
      <c r="D1126" s="95" t="s">
        <v>80</v>
      </c>
      <c r="E1126" s="94">
        <v>45000</v>
      </c>
    </row>
    <row r="1127" spans="1:5" ht="15" customHeight="1" x14ac:dyDescent="0.2">
      <c r="A1127" s="50"/>
      <c r="B1127" s="50"/>
      <c r="C1127" s="45">
        <v>3326</v>
      </c>
      <c r="D1127" s="46" t="s">
        <v>37</v>
      </c>
      <c r="E1127" s="94">
        <v>905000</v>
      </c>
    </row>
    <row r="1128" spans="1:5" ht="15" customHeight="1" x14ac:dyDescent="0.2">
      <c r="A1128" s="73"/>
      <c r="B1128" s="73"/>
      <c r="C1128" s="39" t="s">
        <v>12</v>
      </c>
      <c r="D1128" s="40"/>
      <c r="E1128" s="41">
        <f>SUM(E1124:E1127)</f>
        <v>0</v>
      </c>
    </row>
    <row r="1129" spans="1:5" ht="15" customHeight="1" x14ac:dyDescent="0.2"/>
    <row r="1130" spans="1:5" ht="15" customHeight="1" x14ac:dyDescent="0.2"/>
    <row r="1131" spans="1:5" ht="15" customHeight="1" x14ac:dyDescent="0.25">
      <c r="A1131" s="1" t="s">
        <v>154</v>
      </c>
    </row>
    <row r="1132" spans="1:5" ht="15" customHeight="1" x14ac:dyDescent="0.2">
      <c r="A1132" s="117" t="s">
        <v>148</v>
      </c>
      <c r="B1132" s="117"/>
      <c r="C1132" s="117"/>
      <c r="D1132" s="117"/>
      <c r="E1132" s="117"/>
    </row>
    <row r="1133" spans="1:5" ht="15" customHeight="1" x14ac:dyDescent="0.2">
      <c r="A1133" s="117"/>
      <c r="B1133" s="117"/>
      <c r="C1133" s="117"/>
      <c r="D1133" s="117"/>
      <c r="E1133" s="117"/>
    </row>
    <row r="1134" spans="1:5" ht="15" customHeight="1" x14ac:dyDescent="0.2">
      <c r="A1134" s="115" t="s">
        <v>155</v>
      </c>
      <c r="B1134" s="115"/>
      <c r="C1134" s="115"/>
      <c r="D1134" s="115"/>
      <c r="E1134" s="115"/>
    </row>
    <row r="1135" spans="1:5" ht="15" customHeight="1" x14ac:dyDescent="0.2">
      <c r="A1135" s="115"/>
      <c r="B1135" s="115"/>
      <c r="C1135" s="115"/>
      <c r="D1135" s="115"/>
      <c r="E1135" s="115"/>
    </row>
    <row r="1136" spans="1:5" ht="15" customHeight="1" x14ac:dyDescent="0.2">
      <c r="A1136" s="115"/>
      <c r="B1136" s="115"/>
      <c r="C1136" s="115"/>
      <c r="D1136" s="115"/>
      <c r="E1136" s="115"/>
    </row>
    <row r="1137" spans="1:5" ht="15" customHeight="1" x14ac:dyDescent="0.2">
      <c r="A1137" s="115"/>
      <c r="B1137" s="115"/>
      <c r="C1137" s="115"/>
      <c r="D1137" s="115"/>
      <c r="E1137" s="115"/>
    </row>
    <row r="1138" spans="1:5" ht="15" customHeight="1" x14ac:dyDescent="0.2">
      <c r="A1138" s="115"/>
      <c r="B1138" s="115"/>
      <c r="C1138" s="115"/>
      <c r="D1138" s="115"/>
      <c r="E1138" s="115"/>
    </row>
    <row r="1139" spans="1:5" ht="15" customHeight="1" x14ac:dyDescent="0.2">
      <c r="A1139" s="115"/>
      <c r="B1139" s="115"/>
      <c r="C1139" s="115"/>
      <c r="D1139" s="115"/>
      <c r="E1139" s="115"/>
    </row>
    <row r="1140" spans="1:5" ht="15" customHeight="1" x14ac:dyDescent="0.2">
      <c r="A1140" s="115"/>
      <c r="B1140" s="115"/>
      <c r="C1140" s="115"/>
      <c r="D1140" s="115"/>
      <c r="E1140" s="115"/>
    </row>
    <row r="1141" spans="1:5" ht="15" customHeight="1" x14ac:dyDescent="0.2">
      <c r="A1141" s="115"/>
      <c r="B1141" s="115"/>
      <c r="C1141" s="115"/>
      <c r="D1141" s="115"/>
      <c r="E1141" s="115"/>
    </row>
    <row r="1142" spans="1:5" ht="15" customHeight="1" x14ac:dyDescent="0.2"/>
    <row r="1143" spans="1:5" ht="15" customHeight="1" x14ac:dyDescent="0.2"/>
    <row r="1144" spans="1:5" ht="15" customHeight="1" x14ac:dyDescent="0.2"/>
    <row r="1145" spans="1:5" ht="15" customHeight="1" x14ac:dyDescent="0.2"/>
    <row r="1146" spans="1:5" ht="15" customHeight="1" x14ac:dyDescent="0.25">
      <c r="A1146" s="21" t="s">
        <v>13</v>
      </c>
      <c r="B1146" s="22"/>
      <c r="C1146" s="22"/>
      <c r="D1146" s="22"/>
      <c r="E1146" s="23"/>
    </row>
    <row r="1147" spans="1:5" ht="15" customHeight="1" x14ac:dyDescent="0.2">
      <c r="A1147" s="5" t="s">
        <v>93</v>
      </c>
      <c r="B1147" s="22"/>
      <c r="C1147" s="22"/>
      <c r="D1147" s="22"/>
      <c r="E1147" s="26" t="s">
        <v>94</v>
      </c>
    </row>
    <row r="1148" spans="1:5" ht="15" customHeight="1" x14ac:dyDescent="0.2">
      <c r="A1148" s="33"/>
      <c r="B1148" s="23"/>
      <c r="C1148" s="22"/>
      <c r="D1148" s="22"/>
      <c r="E1148" s="34"/>
    </row>
    <row r="1149" spans="1:5" ht="15" customHeight="1" x14ac:dyDescent="0.2">
      <c r="A1149" s="50"/>
      <c r="B1149" s="50"/>
      <c r="C1149" s="11" t="s">
        <v>8</v>
      </c>
      <c r="D1149" s="51" t="s">
        <v>26</v>
      </c>
      <c r="E1149" s="36" t="s">
        <v>10</v>
      </c>
    </row>
    <row r="1150" spans="1:5" ht="15" customHeight="1" x14ac:dyDescent="0.2">
      <c r="A1150" s="50"/>
      <c r="B1150" s="50"/>
      <c r="C1150" s="45">
        <v>3319</v>
      </c>
      <c r="D1150" s="60" t="s">
        <v>38</v>
      </c>
      <c r="E1150" s="15">
        <v>-11900000</v>
      </c>
    </row>
    <row r="1151" spans="1:5" ht="15" customHeight="1" x14ac:dyDescent="0.2">
      <c r="A1151" s="50"/>
      <c r="B1151" s="50"/>
      <c r="C1151" s="45">
        <v>3311</v>
      </c>
      <c r="D1151" s="60" t="s">
        <v>38</v>
      </c>
      <c r="E1151" s="15">
        <v>1005000</v>
      </c>
    </row>
    <row r="1152" spans="1:5" ht="15" customHeight="1" x14ac:dyDescent="0.2">
      <c r="A1152" s="50"/>
      <c r="B1152" s="50"/>
      <c r="C1152" s="45">
        <v>3312</v>
      </c>
      <c r="D1152" s="60" t="s">
        <v>38</v>
      </c>
      <c r="E1152" s="15">
        <f>185000+80000+2050000+30000</f>
        <v>2345000</v>
      </c>
    </row>
    <row r="1153" spans="1:5" ht="15" customHeight="1" x14ac:dyDescent="0.2">
      <c r="A1153" s="50"/>
      <c r="B1153" s="50"/>
      <c r="C1153" s="45">
        <v>3313</v>
      </c>
      <c r="D1153" s="60" t="s">
        <v>38</v>
      </c>
      <c r="E1153" s="15">
        <f>50000+30000+350000</f>
        <v>430000</v>
      </c>
    </row>
    <row r="1154" spans="1:5" ht="15" customHeight="1" x14ac:dyDescent="0.2">
      <c r="A1154" s="50"/>
      <c r="B1154" s="50"/>
      <c r="C1154" s="45">
        <v>3315</v>
      </c>
      <c r="D1154" s="60" t="s">
        <v>38</v>
      </c>
      <c r="E1154" s="15">
        <f>35000+70000+80000+10000</f>
        <v>195000</v>
      </c>
    </row>
    <row r="1155" spans="1:5" ht="15" customHeight="1" x14ac:dyDescent="0.2">
      <c r="A1155" s="50"/>
      <c r="B1155" s="50"/>
      <c r="C1155" s="45">
        <v>3316</v>
      </c>
      <c r="D1155" s="60" t="s">
        <v>38</v>
      </c>
      <c r="E1155" s="15">
        <f>40000+55000</f>
        <v>95000</v>
      </c>
    </row>
    <row r="1156" spans="1:5" ht="15" customHeight="1" x14ac:dyDescent="0.2">
      <c r="A1156" s="50"/>
      <c r="B1156" s="50"/>
      <c r="C1156" s="45">
        <v>3317</v>
      </c>
      <c r="D1156" s="60" t="s">
        <v>38</v>
      </c>
      <c r="E1156" s="15">
        <f>70000+291000+20000</f>
        <v>381000</v>
      </c>
    </row>
    <row r="1157" spans="1:5" ht="15" customHeight="1" x14ac:dyDescent="0.2">
      <c r="A1157" s="50"/>
      <c r="B1157" s="50"/>
      <c r="C1157" s="45">
        <v>3319</v>
      </c>
      <c r="D1157" s="111" t="s">
        <v>38</v>
      </c>
      <c r="E1157" s="15">
        <f>370000+860000+950000+150000</f>
        <v>2330000</v>
      </c>
    </row>
    <row r="1158" spans="1:5" ht="15" customHeight="1" x14ac:dyDescent="0.2">
      <c r="A1158" s="50"/>
      <c r="B1158" s="50"/>
      <c r="C1158" s="45">
        <v>3311</v>
      </c>
      <c r="D1158" s="95" t="s">
        <v>80</v>
      </c>
      <c r="E1158" s="15">
        <v>75000</v>
      </c>
    </row>
    <row r="1159" spans="1:5" ht="15" customHeight="1" x14ac:dyDescent="0.2">
      <c r="A1159" s="50"/>
      <c r="B1159" s="50"/>
      <c r="C1159" s="45">
        <v>3312</v>
      </c>
      <c r="D1159" s="95" t="s">
        <v>80</v>
      </c>
      <c r="E1159" s="15">
        <v>755000</v>
      </c>
    </row>
    <row r="1160" spans="1:5" ht="15" customHeight="1" x14ac:dyDescent="0.2">
      <c r="A1160" s="50"/>
      <c r="B1160" s="50"/>
      <c r="C1160" s="45">
        <v>3313</v>
      </c>
      <c r="D1160" s="95" t="s">
        <v>80</v>
      </c>
      <c r="E1160" s="15">
        <v>900000</v>
      </c>
    </row>
    <row r="1161" spans="1:5" ht="15" customHeight="1" x14ac:dyDescent="0.2">
      <c r="A1161" s="50"/>
      <c r="B1161" s="50"/>
      <c r="C1161" s="45">
        <v>3317</v>
      </c>
      <c r="D1161" s="95" t="s">
        <v>80</v>
      </c>
      <c r="E1161" s="15">
        <v>25000</v>
      </c>
    </row>
    <row r="1162" spans="1:5" ht="15" customHeight="1" x14ac:dyDescent="0.2">
      <c r="A1162" s="50"/>
      <c r="B1162" s="50"/>
      <c r="C1162" s="45">
        <v>3319</v>
      </c>
      <c r="D1162" s="95" t="s">
        <v>80</v>
      </c>
      <c r="E1162" s="15">
        <f>2705000+105000</f>
        <v>2810000</v>
      </c>
    </row>
    <row r="1163" spans="1:5" ht="15" customHeight="1" x14ac:dyDescent="0.2">
      <c r="A1163" s="50"/>
      <c r="B1163" s="50"/>
      <c r="C1163" s="45">
        <v>3312</v>
      </c>
      <c r="D1163" s="46" t="s">
        <v>37</v>
      </c>
      <c r="E1163" s="61">
        <v>20000</v>
      </c>
    </row>
    <row r="1164" spans="1:5" ht="15" customHeight="1" x14ac:dyDescent="0.2">
      <c r="A1164" s="50"/>
      <c r="B1164" s="50"/>
      <c r="C1164" s="45">
        <v>3315</v>
      </c>
      <c r="D1164" s="46" t="s">
        <v>37</v>
      </c>
      <c r="E1164" s="61">
        <v>10000</v>
      </c>
    </row>
    <row r="1165" spans="1:5" ht="15" customHeight="1" x14ac:dyDescent="0.2">
      <c r="A1165" s="50"/>
      <c r="B1165" s="50"/>
      <c r="C1165" s="45">
        <v>3316</v>
      </c>
      <c r="D1165" s="46" t="s">
        <v>37</v>
      </c>
      <c r="E1165" s="61">
        <v>15000</v>
      </c>
    </row>
    <row r="1166" spans="1:5" ht="15" customHeight="1" x14ac:dyDescent="0.2">
      <c r="A1166" s="50"/>
      <c r="B1166" s="50"/>
      <c r="C1166" s="45">
        <v>3317</v>
      </c>
      <c r="D1166" s="46" t="s">
        <v>37</v>
      </c>
      <c r="E1166" s="61">
        <v>30000</v>
      </c>
    </row>
    <row r="1167" spans="1:5" ht="15" customHeight="1" x14ac:dyDescent="0.2">
      <c r="A1167" s="50"/>
      <c r="B1167" s="50"/>
      <c r="C1167" s="45">
        <v>3319</v>
      </c>
      <c r="D1167" s="46" t="s">
        <v>37</v>
      </c>
      <c r="E1167" s="61">
        <v>70000</v>
      </c>
    </row>
    <row r="1168" spans="1:5" ht="15" customHeight="1" x14ac:dyDescent="0.2">
      <c r="A1168" s="73"/>
      <c r="B1168" s="73"/>
      <c r="C1168" s="39" t="s">
        <v>12</v>
      </c>
      <c r="D1168" s="40"/>
      <c r="E1168" s="41">
        <f>SUM(E1150:E1167)</f>
        <v>-409000</v>
      </c>
    </row>
    <row r="1169" spans="1:5" ht="15" customHeight="1" x14ac:dyDescent="0.2"/>
    <row r="1170" spans="1:5" ht="15" customHeight="1" x14ac:dyDescent="0.2">
      <c r="B1170" s="9" t="s">
        <v>7</v>
      </c>
      <c r="C1170" s="11" t="s">
        <v>8</v>
      </c>
      <c r="D1170" s="78" t="s">
        <v>9</v>
      </c>
      <c r="E1170" s="36" t="s">
        <v>10</v>
      </c>
    </row>
    <row r="1171" spans="1:5" ht="15" customHeight="1" x14ac:dyDescent="0.2">
      <c r="B1171" s="37">
        <v>555</v>
      </c>
      <c r="C1171" s="45"/>
      <c r="D1171" s="31" t="s">
        <v>54</v>
      </c>
      <c r="E1171" s="72">
        <f>20000+389000</f>
        <v>409000</v>
      </c>
    </row>
    <row r="1172" spans="1:5" ht="15" customHeight="1" x14ac:dyDescent="0.2">
      <c r="B1172" s="79"/>
      <c r="C1172" s="39" t="s">
        <v>12</v>
      </c>
      <c r="D1172" s="80"/>
      <c r="E1172" s="81">
        <f>SUM(E1171:E1171)</f>
        <v>409000</v>
      </c>
    </row>
    <row r="1173" spans="1:5" ht="15" customHeight="1" x14ac:dyDescent="0.2"/>
    <row r="1174" spans="1:5" ht="15" customHeight="1" x14ac:dyDescent="0.2"/>
    <row r="1175" spans="1:5" ht="15" customHeight="1" x14ac:dyDescent="0.25">
      <c r="A1175" s="1" t="s">
        <v>156</v>
      </c>
    </row>
    <row r="1176" spans="1:5" ht="15" customHeight="1" x14ac:dyDescent="0.2">
      <c r="A1176" s="117" t="s">
        <v>148</v>
      </c>
      <c r="B1176" s="117"/>
      <c r="C1176" s="117"/>
      <c r="D1176" s="117"/>
      <c r="E1176" s="117"/>
    </row>
    <row r="1177" spans="1:5" ht="15" customHeight="1" x14ac:dyDescent="0.2">
      <c r="A1177" s="117"/>
      <c r="B1177" s="117"/>
      <c r="C1177" s="117"/>
      <c r="D1177" s="117"/>
      <c r="E1177" s="117"/>
    </row>
    <row r="1178" spans="1:5" ht="15" customHeight="1" x14ac:dyDescent="0.2">
      <c r="A1178" s="115" t="s">
        <v>157</v>
      </c>
      <c r="B1178" s="115"/>
      <c r="C1178" s="115"/>
      <c r="D1178" s="115"/>
      <c r="E1178" s="115"/>
    </row>
    <row r="1179" spans="1:5" ht="15" customHeight="1" x14ac:dyDescent="0.2">
      <c r="A1179" s="115"/>
      <c r="B1179" s="115"/>
      <c r="C1179" s="115"/>
      <c r="D1179" s="115"/>
      <c r="E1179" s="115"/>
    </row>
    <row r="1180" spans="1:5" ht="15" customHeight="1" x14ac:dyDescent="0.2">
      <c r="A1180" s="115"/>
      <c r="B1180" s="115"/>
      <c r="C1180" s="115"/>
      <c r="D1180" s="115"/>
      <c r="E1180" s="115"/>
    </row>
    <row r="1181" spans="1:5" ht="15" customHeight="1" x14ac:dyDescent="0.2">
      <c r="A1181" s="115"/>
      <c r="B1181" s="115"/>
      <c r="C1181" s="115"/>
      <c r="D1181" s="115"/>
      <c r="E1181" s="115"/>
    </row>
    <row r="1182" spans="1:5" ht="15" customHeight="1" x14ac:dyDescent="0.2">
      <c r="A1182" s="115"/>
      <c r="B1182" s="115"/>
      <c r="C1182" s="115"/>
      <c r="D1182" s="115"/>
      <c r="E1182" s="115"/>
    </row>
    <row r="1183" spans="1:5" ht="15" customHeight="1" x14ac:dyDescent="0.2">
      <c r="A1183" s="115"/>
      <c r="B1183" s="115"/>
      <c r="C1183" s="115"/>
      <c r="D1183" s="115"/>
      <c r="E1183" s="115"/>
    </row>
    <row r="1184" spans="1:5" ht="15" customHeight="1" x14ac:dyDescent="0.2">
      <c r="A1184" s="115"/>
      <c r="B1184" s="115"/>
      <c r="C1184" s="115"/>
      <c r="D1184" s="115"/>
      <c r="E1184" s="115"/>
    </row>
    <row r="1185" spans="1:5" ht="15" customHeight="1" x14ac:dyDescent="0.2">
      <c r="A1185" s="32"/>
      <c r="B1185" s="32"/>
      <c r="C1185" s="32"/>
      <c r="D1185" s="32"/>
      <c r="E1185" s="32"/>
    </row>
    <row r="1186" spans="1:5" ht="15" customHeight="1" x14ac:dyDescent="0.25">
      <c r="A1186" s="21" t="s">
        <v>13</v>
      </c>
      <c r="B1186" s="22"/>
      <c r="C1186" s="22"/>
      <c r="D1186" s="22"/>
      <c r="E1186" s="23"/>
    </row>
    <row r="1187" spans="1:5" ht="15" customHeight="1" x14ac:dyDescent="0.2">
      <c r="A1187" s="5" t="s">
        <v>93</v>
      </c>
      <c r="B1187" s="22"/>
      <c r="C1187" s="22"/>
      <c r="D1187" s="22"/>
      <c r="E1187" s="26" t="s">
        <v>94</v>
      </c>
    </row>
    <row r="1188" spans="1:5" ht="15" customHeight="1" x14ac:dyDescent="0.2">
      <c r="A1188" s="33"/>
      <c r="B1188" s="23"/>
      <c r="C1188" s="22"/>
      <c r="D1188" s="22"/>
      <c r="E1188" s="34"/>
    </row>
    <row r="1189" spans="1:5" ht="15" customHeight="1" x14ac:dyDescent="0.2">
      <c r="A1189" s="50"/>
      <c r="B1189" s="50"/>
      <c r="C1189" s="11" t="s">
        <v>8</v>
      </c>
      <c r="D1189" s="51" t="s">
        <v>26</v>
      </c>
      <c r="E1189" s="36" t="s">
        <v>10</v>
      </c>
    </row>
    <row r="1190" spans="1:5" ht="15" customHeight="1" x14ac:dyDescent="0.2">
      <c r="A1190" s="50"/>
      <c r="B1190" s="50"/>
      <c r="C1190" s="45">
        <v>3419</v>
      </c>
      <c r="D1190" s="46" t="s">
        <v>37</v>
      </c>
      <c r="E1190" s="94">
        <v>-575000</v>
      </c>
    </row>
    <row r="1191" spans="1:5" ht="15" customHeight="1" x14ac:dyDescent="0.2">
      <c r="A1191" s="50"/>
      <c r="B1191" s="50"/>
      <c r="C1191" s="45">
        <v>3419</v>
      </c>
      <c r="D1191" s="60" t="s">
        <v>38</v>
      </c>
      <c r="E1191" s="94">
        <f>35000+540000</f>
        <v>575000</v>
      </c>
    </row>
    <row r="1192" spans="1:5" ht="15" customHeight="1" x14ac:dyDescent="0.2">
      <c r="A1192" s="73"/>
      <c r="B1192" s="73"/>
      <c r="C1192" s="39" t="s">
        <v>12</v>
      </c>
      <c r="D1192" s="40"/>
      <c r="E1192" s="41">
        <f>SUM(E1190:E1191)</f>
        <v>0</v>
      </c>
    </row>
    <row r="1193" spans="1:5" ht="15" customHeight="1" x14ac:dyDescent="0.2"/>
    <row r="1194" spans="1:5" ht="15" customHeight="1" x14ac:dyDescent="0.2"/>
    <row r="1195" spans="1:5" ht="15" customHeight="1" x14ac:dyDescent="0.2"/>
    <row r="1196" spans="1:5" ht="15" customHeight="1" x14ac:dyDescent="0.2"/>
    <row r="1197" spans="1:5" ht="15" customHeight="1" x14ac:dyDescent="0.2"/>
    <row r="1198" spans="1:5" ht="15" customHeight="1" x14ac:dyDescent="0.25">
      <c r="A1198" s="1" t="s">
        <v>158</v>
      </c>
    </row>
    <row r="1199" spans="1:5" ht="15" customHeight="1" x14ac:dyDescent="0.2">
      <c r="A1199" s="117" t="s">
        <v>148</v>
      </c>
      <c r="B1199" s="117"/>
      <c r="C1199" s="117"/>
      <c r="D1199" s="117"/>
      <c r="E1199" s="117"/>
    </row>
    <row r="1200" spans="1:5" ht="15" customHeight="1" x14ac:dyDescent="0.2">
      <c r="A1200" s="117"/>
      <c r="B1200" s="117"/>
      <c r="C1200" s="117"/>
      <c r="D1200" s="117"/>
      <c r="E1200" s="117"/>
    </row>
    <row r="1201" spans="1:5" ht="15" customHeight="1" x14ac:dyDescent="0.2">
      <c r="A1201" s="115" t="s">
        <v>159</v>
      </c>
      <c r="B1201" s="115"/>
      <c r="C1201" s="115"/>
      <c r="D1201" s="115"/>
      <c r="E1201" s="115"/>
    </row>
    <row r="1202" spans="1:5" ht="15" customHeight="1" x14ac:dyDescent="0.2">
      <c r="A1202" s="115"/>
      <c r="B1202" s="115"/>
      <c r="C1202" s="115"/>
      <c r="D1202" s="115"/>
      <c r="E1202" s="115"/>
    </row>
    <row r="1203" spans="1:5" ht="15" customHeight="1" x14ac:dyDescent="0.2">
      <c r="A1203" s="115"/>
      <c r="B1203" s="115"/>
      <c r="C1203" s="115"/>
      <c r="D1203" s="115"/>
      <c r="E1203" s="115"/>
    </row>
    <row r="1204" spans="1:5" ht="15" customHeight="1" x14ac:dyDescent="0.2">
      <c r="A1204" s="115"/>
      <c r="B1204" s="115"/>
      <c r="C1204" s="115"/>
      <c r="D1204" s="115"/>
      <c r="E1204" s="115"/>
    </row>
    <row r="1205" spans="1:5" ht="15" customHeight="1" x14ac:dyDescent="0.2">
      <c r="A1205" s="115"/>
      <c r="B1205" s="115"/>
      <c r="C1205" s="115"/>
      <c r="D1205" s="115"/>
      <c r="E1205" s="115"/>
    </row>
    <row r="1206" spans="1:5" ht="15" customHeight="1" x14ac:dyDescent="0.2">
      <c r="A1206" s="115"/>
      <c r="B1206" s="115"/>
      <c r="C1206" s="115"/>
      <c r="D1206" s="115"/>
      <c r="E1206" s="115"/>
    </row>
    <row r="1207" spans="1:5" ht="15" customHeight="1" x14ac:dyDescent="0.2">
      <c r="A1207" s="115"/>
      <c r="B1207" s="115"/>
      <c r="C1207" s="115"/>
      <c r="D1207" s="115"/>
      <c r="E1207" s="115"/>
    </row>
    <row r="1208" spans="1:5" ht="15" customHeight="1" x14ac:dyDescent="0.2">
      <c r="A1208" s="115"/>
      <c r="B1208" s="115"/>
      <c r="C1208" s="115"/>
      <c r="D1208" s="115"/>
      <c r="E1208" s="115"/>
    </row>
    <row r="1209" spans="1:5" ht="15" customHeight="1" x14ac:dyDescent="0.2">
      <c r="A1209" s="115"/>
      <c r="B1209" s="115"/>
      <c r="C1209" s="115"/>
      <c r="D1209" s="115"/>
      <c r="E1209" s="115"/>
    </row>
    <row r="1210" spans="1:5" ht="15" customHeight="1" x14ac:dyDescent="0.2">
      <c r="A1210" s="115"/>
      <c r="B1210" s="115"/>
      <c r="C1210" s="115"/>
      <c r="D1210" s="115"/>
      <c r="E1210" s="115"/>
    </row>
    <row r="1211" spans="1:5" ht="15" customHeight="1" x14ac:dyDescent="0.2"/>
    <row r="1212" spans="1:5" ht="15" customHeight="1" x14ac:dyDescent="0.25">
      <c r="A1212" s="21" t="s">
        <v>13</v>
      </c>
      <c r="B1212" s="22"/>
      <c r="C1212" s="22"/>
      <c r="D1212" s="22"/>
      <c r="E1212" s="23"/>
    </row>
    <row r="1213" spans="1:5" ht="15" customHeight="1" x14ac:dyDescent="0.2">
      <c r="A1213" s="5" t="s">
        <v>93</v>
      </c>
      <c r="B1213" s="22"/>
      <c r="C1213" s="22"/>
      <c r="D1213" s="22"/>
      <c r="E1213" s="26" t="s">
        <v>94</v>
      </c>
    </row>
    <row r="1214" spans="1:5" ht="15" customHeight="1" x14ac:dyDescent="0.2">
      <c r="A1214" s="33"/>
      <c r="B1214" s="23"/>
      <c r="C1214" s="22"/>
      <c r="D1214" s="22"/>
      <c r="E1214" s="34"/>
    </row>
    <row r="1215" spans="1:5" ht="15" customHeight="1" x14ac:dyDescent="0.2">
      <c r="A1215" s="50"/>
      <c r="B1215" s="50"/>
      <c r="C1215" s="11" t="s">
        <v>8</v>
      </c>
      <c r="D1215" s="51" t="s">
        <v>26</v>
      </c>
      <c r="E1215" s="36" t="s">
        <v>10</v>
      </c>
    </row>
    <row r="1216" spans="1:5" ht="15" customHeight="1" x14ac:dyDescent="0.2">
      <c r="A1216" s="50"/>
      <c r="B1216" s="50"/>
      <c r="C1216" s="45">
        <v>3312</v>
      </c>
      <c r="D1216" s="95" t="s">
        <v>80</v>
      </c>
      <c r="E1216" s="94">
        <v>-12500000</v>
      </c>
    </row>
    <row r="1217" spans="1:5" ht="15" customHeight="1" x14ac:dyDescent="0.2">
      <c r="A1217" s="50"/>
      <c r="B1217" s="50"/>
      <c r="C1217" s="45">
        <v>3311</v>
      </c>
      <c r="D1217" s="60" t="s">
        <v>38</v>
      </c>
      <c r="E1217" s="94">
        <f>1800000+3100000</f>
        <v>4900000</v>
      </c>
    </row>
    <row r="1218" spans="1:5" ht="15" customHeight="1" x14ac:dyDescent="0.2">
      <c r="A1218" s="50"/>
      <c r="B1218" s="50"/>
      <c r="C1218" s="45">
        <v>3311</v>
      </c>
      <c r="D1218" s="95" t="s">
        <v>80</v>
      </c>
      <c r="E1218" s="94">
        <v>4300000</v>
      </c>
    </row>
    <row r="1219" spans="1:5" ht="15" customHeight="1" x14ac:dyDescent="0.2">
      <c r="A1219" s="50"/>
      <c r="B1219" s="50"/>
      <c r="C1219" s="45">
        <v>3312</v>
      </c>
      <c r="D1219" s="95" t="s">
        <v>80</v>
      </c>
      <c r="E1219" s="94">
        <v>3300000</v>
      </c>
    </row>
    <row r="1220" spans="1:5" ht="15" customHeight="1" x14ac:dyDescent="0.2">
      <c r="A1220" s="73"/>
      <c r="B1220" s="73"/>
      <c r="C1220" s="39" t="s">
        <v>12</v>
      </c>
      <c r="D1220" s="40"/>
      <c r="E1220" s="41">
        <f>SUM(E1216:E1219)</f>
        <v>0</v>
      </c>
    </row>
    <row r="1221" spans="1:5" ht="15" customHeight="1" x14ac:dyDescent="0.2"/>
    <row r="1222" spans="1:5" ht="15" customHeight="1" x14ac:dyDescent="0.2"/>
    <row r="1223" spans="1:5" ht="15" customHeight="1" x14ac:dyDescent="0.25">
      <c r="A1223" s="1" t="s">
        <v>160</v>
      </c>
    </row>
    <row r="1224" spans="1:5" ht="15" customHeight="1" x14ac:dyDescent="0.2">
      <c r="A1224" s="117" t="s">
        <v>161</v>
      </c>
      <c r="B1224" s="117"/>
      <c r="C1224" s="117"/>
      <c r="D1224" s="117"/>
      <c r="E1224" s="117"/>
    </row>
    <row r="1225" spans="1:5" ht="15" customHeight="1" x14ac:dyDescent="0.2">
      <c r="A1225" s="117"/>
      <c r="B1225" s="117"/>
      <c r="C1225" s="117"/>
      <c r="D1225" s="117"/>
      <c r="E1225" s="117"/>
    </row>
    <row r="1226" spans="1:5" ht="15" customHeight="1" x14ac:dyDescent="0.2">
      <c r="A1226" s="115" t="s">
        <v>162</v>
      </c>
      <c r="B1226" s="115"/>
      <c r="C1226" s="115"/>
      <c r="D1226" s="115"/>
      <c r="E1226" s="115"/>
    </row>
    <row r="1227" spans="1:5" ht="15" customHeight="1" x14ac:dyDescent="0.2">
      <c r="A1227" s="115"/>
      <c r="B1227" s="115"/>
      <c r="C1227" s="115"/>
      <c r="D1227" s="115"/>
      <c r="E1227" s="115"/>
    </row>
    <row r="1228" spans="1:5" ht="15" customHeight="1" x14ac:dyDescent="0.2">
      <c r="A1228" s="115"/>
      <c r="B1228" s="115"/>
      <c r="C1228" s="115"/>
      <c r="D1228" s="115"/>
      <c r="E1228" s="115"/>
    </row>
    <row r="1229" spans="1:5" ht="15" customHeight="1" x14ac:dyDescent="0.2">
      <c r="A1229" s="115"/>
      <c r="B1229" s="115"/>
      <c r="C1229" s="115"/>
      <c r="D1229" s="115"/>
      <c r="E1229" s="115"/>
    </row>
    <row r="1230" spans="1:5" ht="15" customHeight="1" x14ac:dyDescent="0.2">
      <c r="A1230" s="115"/>
      <c r="B1230" s="115"/>
      <c r="C1230" s="115"/>
      <c r="D1230" s="115"/>
      <c r="E1230" s="115"/>
    </row>
    <row r="1231" spans="1:5" ht="15" customHeight="1" x14ac:dyDescent="0.2">
      <c r="A1231" s="115"/>
      <c r="B1231" s="115"/>
      <c r="C1231" s="115"/>
      <c r="D1231" s="115"/>
      <c r="E1231" s="115"/>
    </row>
    <row r="1232" spans="1:5" ht="15" customHeight="1" x14ac:dyDescent="0.2">
      <c r="A1232" s="115"/>
      <c r="B1232" s="115"/>
      <c r="C1232" s="115"/>
      <c r="D1232" s="115"/>
      <c r="E1232" s="115"/>
    </row>
    <row r="1233" spans="1:5" ht="15" customHeight="1" x14ac:dyDescent="0.2">
      <c r="A1233" s="115"/>
      <c r="B1233" s="115"/>
      <c r="C1233" s="115"/>
      <c r="D1233" s="115"/>
      <c r="E1233" s="115"/>
    </row>
    <row r="1234" spans="1:5" ht="15" customHeight="1" x14ac:dyDescent="0.2">
      <c r="A1234" s="115"/>
      <c r="B1234" s="115"/>
      <c r="C1234" s="115"/>
      <c r="D1234" s="115"/>
      <c r="E1234" s="115"/>
    </row>
    <row r="1235" spans="1:5" ht="15" customHeight="1" x14ac:dyDescent="0.2"/>
    <row r="1236" spans="1:5" ht="15" customHeight="1" x14ac:dyDescent="0.25">
      <c r="A1236" s="21" t="s">
        <v>13</v>
      </c>
      <c r="B1236" s="22"/>
      <c r="C1236" s="22"/>
      <c r="D1236" s="22"/>
      <c r="E1236" s="23"/>
    </row>
    <row r="1237" spans="1:5" ht="15" customHeight="1" x14ac:dyDescent="0.2">
      <c r="A1237" s="33" t="s">
        <v>51</v>
      </c>
      <c r="B1237" s="77"/>
      <c r="C1237" s="77"/>
      <c r="D1237" s="77"/>
      <c r="E1237" s="23" t="s">
        <v>52</v>
      </c>
    </row>
    <row r="1238" spans="1:5" ht="15" customHeight="1" x14ac:dyDescent="0.2"/>
    <row r="1239" spans="1:5" ht="15" customHeight="1" x14ac:dyDescent="0.2">
      <c r="B1239" s="9" t="s">
        <v>7</v>
      </c>
      <c r="C1239" s="11" t="s">
        <v>8</v>
      </c>
      <c r="D1239" s="78" t="s">
        <v>9</v>
      </c>
      <c r="E1239" s="36" t="s">
        <v>10</v>
      </c>
    </row>
    <row r="1240" spans="1:5" ht="15" customHeight="1" x14ac:dyDescent="0.2">
      <c r="B1240" s="12">
        <v>137.13300000000001</v>
      </c>
      <c r="C1240" s="45"/>
      <c r="D1240" s="31" t="s">
        <v>54</v>
      </c>
      <c r="E1240" s="15">
        <v>-8743015.3300000001</v>
      </c>
    </row>
    <row r="1241" spans="1:5" ht="15" customHeight="1" x14ac:dyDescent="0.2">
      <c r="B1241" s="12">
        <v>133</v>
      </c>
      <c r="C1241" s="45"/>
      <c r="D1241" s="31" t="s">
        <v>54</v>
      </c>
      <c r="E1241" s="15">
        <v>8743015.3300000001</v>
      </c>
    </row>
    <row r="1242" spans="1:5" ht="15" customHeight="1" x14ac:dyDescent="0.2">
      <c r="B1242" s="79"/>
      <c r="C1242" s="39" t="s">
        <v>12</v>
      </c>
      <c r="D1242" s="80"/>
      <c r="E1242" s="81">
        <f>SUM(E1240:E1241)</f>
        <v>0</v>
      </c>
    </row>
    <row r="1243" spans="1:5" ht="15" customHeight="1" x14ac:dyDescent="0.2"/>
    <row r="1244" spans="1:5" ht="15" customHeight="1" x14ac:dyDescent="0.2"/>
    <row r="1245" spans="1:5" ht="15" customHeight="1" x14ac:dyDescent="0.2"/>
    <row r="1246" spans="1:5" ht="15" customHeight="1" x14ac:dyDescent="0.2"/>
    <row r="1247" spans="1:5" ht="15" customHeight="1" x14ac:dyDescent="0.2"/>
    <row r="1248" spans="1:5" ht="15" customHeight="1" x14ac:dyDescent="0.2"/>
    <row r="1249" spans="1:5" ht="15" customHeight="1" x14ac:dyDescent="0.2"/>
    <row r="1250" spans="1:5" ht="15" customHeight="1" x14ac:dyDescent="0.25">
      <c r="A1250" s="1" t="s">
        <v>163</v>
      </c>
    </row>
    <row r="1251" spans="1:5" ht="15" customHeight="1" x14ac:dyDescent="0.2">
      <c r="A1251" s="117" t="s">
        <v>161</v>
      </c>
      <c r="B1251" s="117"/>
      <c r="C1251" s="117"/>
      <c r="D1251" s="117"/>
      <c r="E1251" s="117"/>
    </row>
    <row r="1252" spans="1:5" ht="15" customHeight="1" x14ac:dyDescent="0.2">
      <c r="A1252" s="117"/>
      <c r="B1252" s="117"/>
      <c r="C1252" s="117"/>
      <c r="D1252" s="117"/>
      <c r="E1252" s="117"/>
    </row>
    <row r="1253" spans="1:5" ht="15" customHeight="1" x14ac:dyDescent="0.2">
      <c r="A1253" s="115" t="s">
        <v>164</v>
      </c>
      <c r="B1253" s="115"/>
      <c r="C1253" s="115"/>
      <c r="D1253" s="115"/>
      <c r="E1253" s="115"/>
    </row>
    <row r="1254" spans="1:5" ht="15" customHeight="1" x14ac:dyDescent="0.2">
      <c r="A1254" s="115"/>
      <c r="B1254" s="115"/>
      <c r="C1254" s="115"/>
      <c r="D1254" s="115"/>
      <c r="E1254" s="115"/>
    </row>
    <row r="1255" spans="1:5" ht="15" customHeight="1" x14ac:dyDescent="0.2">
      <c r="A1255" s="115"/>
      <c r="B1255" s="115"/>
      <c r="C1255" s="115"/>
      <c r="D1255" s="115"/>
      <c r="E1255" s="115"/>
    </row>
    <row r="1256" spans="1:5" ht="15" customHeight="1" x14ac:dyDescent="0.2">
      <c r="A1256" s="115"/>
      <c r="B1256" s="115"/>
      <c r="C1256" s="115"/>
      <c r="D1256" s="115"/>
      <c r="E1256" s="115"/>
    </row>
    <row r="1257" spans="1:5" ht="15" customHeight="1" x14ac:dyDescent="0.2">
      <c r="A1257" s="115"/>
      <c r="B1257" s="115"/>
      <c r="C1257" s="115"/>
      <c r="D1257" s="115"/>
      <c r="E1257" s="115"/>
    </row>
    <row r="1258" spans="1:5" ht="15" customHeight="1" x14ac:dyDescent="0.2">
      <c r="A1258" s="115"/>
      <c r="B1258" s="115"/>
      <c r="C1258" s="115"/>
      <c r="D1258" s="115"/>
      <c r="E1258" s="115"/>
    </row>
    <row r="1259" spans="1:5" ht="15" customHeight="1" x14ac:dyDescent="0.2">
      <c r="A1259" s="115"/>
      <c r="B1259" s="115"/>
      <c r="C1259" s="115"/>
      <c r="D1259" s="115"/>
      <c r="E1259" s="115"/>
    </row>
    <row r="1260" spans="1:5" ht="15" customHeight="1" x14ac:dyDescent="0.2">
      <c r="A1260" s="115"/>
      <c r="B1260" s="115"/>
      <c r="C1260" s="115"/>
      <c r="D1260" s="115"/>
      <c r="E1260" s="115"/>
    </row>
    <row r="1261" spans="1:5" ht="15" customHeight="1" x14ac:dyDescent="0.2">
      <c r="A1261" s="115"/>
      <c r="B1261" s="115"/>
      <c r="C1261" s="115"/>
      <c r="D1261" s="115"/>
      <c r="E1261" s="115"/>
    </row>
    <row r="1262" spans="1:5" ht="15" customHeight="1" x14ac:dyDescent="0.2">
      <c r="A1262" s="115"/>
      <c r="B1262" s="115"/>
      <c r="C1262" s="115"/>
      <c r="D1262" s="115"/>
      <c r="E1262" s="115"/>
    </row>
    <row r="1263" spans="1:5" ht="15" customHeight="1" x14ac:dyDescent="0.2">
      <c r="A1263" s="115"/>
      <c r="B1263" s="115"/>
      <c r="C1263" s="115"/>
      <c r="D1263" s="115"/>
      <c r="E1263" s="115"/>
    </row>
    <row r="1264" spans="1:5" ht="15" customHeight="1" x14ac:dyDescent="0.2"/>
    <row r="1265" spans="1:5" ht="15" customHeight="1" x14ac:dyDescent="0.25">
      <c r="A1265" s="21" t="s">
        <v>13</v>
      </c>
      <c r="B1265" s="22"/>
      <c r="C1265" s="22"/>
      <c r="D1265" s="22"/>
      <c r="E1265" s="23"/>
    </row>
    <row r="1266" spans="1:5" ht="15" customHeight="1" x14ac:dyDescent="0.2">
      <c r="A1266" s="33" t="s">
        <v>51</v>
      </c>
      <c r="B1266" s="77"/>
      <c r="C1266" s="77"/>
      <c r="D1266" s="77"/>
      <c r="E1266" s="23" t="s">
        <v>52</v>
      </c>
    </row>
    <row r="1267" spans="1:5" ht="15" customHeight="1" x14ac:dyDescent="0.2"/>
    <row r="1268" spans="1:5" ht="15" customHeight="1" x14ac:dyDescent="0.2">
      <c r="B1268" s="9" t="s">
        <v>7</v>
      </c>
      <c r="C1268" s="11" t="s">
        <v>8</v>
      </c>
      <c r="D1268" s="78" t="s">
        <v>9</v>
      </c>
      <c r="E1268" s="36" t="s">
        <v>10</v>
      </c>
    </row>
    <row r="1269" spans="1:5" ht="15" customHeight="1" x14ac:dyDescent="0.2">
      <c r="B1269" s="12">
        <v>137.13300000000001</v>
      </c>
      <c r="C1269" s="45"/>
      <c r="D1269" s="31" t="s">
        <v>54</v>
      </c>
      <c r="E1269" s="15">
        <v>-3156850.63</v>
      </c>
    </row>
    <row r="1270" spans="1:5" ht="15" customHeight="1" x14ac:dyDescent="0.2">
      <c r="B1270" s="12">
        <v>130</v>
      </c>
      <c r="C1270" s="45"/>
      <c r="D1270" s="31" t="s">
        <v>54</v>
      </c>
      <c r="E1270" s="15">
        <v>53671.89</v>
      </c>
    </row>
    <row r="1271" spans="1:5" ht="15" customHeight="1" x14ac:dyDescent="0.2">
      <c r="B1271" s="12">
        <v>135</v>
      </c>
      <c r="C1271" s="45"/>
      <c r="D1271" s="31" t="s">
        <v>54</v>
      </c>
      <c r="E1271" s="15">
        <v>2817318.98</v>
      </c>
    </row>
    <row r="1272" spans="1:5" ht="15" customHeight="1" x14ac:dyDescent="0.2">
      <c r="B1272" s="12">
        <v>136</v>
      </c>
      <c r="C1272" s="45"/>
      <c r="D1272" s="31" t="s">
        <v>54</v>
      </c>
      <c r="E1272" s="15">
        <v>285859.76</v>
      </c>
    </row>
    <row r="1273" spans="1:5" ht="15" customHeight="1" x14ac:dyDescent="0.2">
      <c r="B1273" s="79"/>
      <c r="C1273" s="39" t="s">
        <v>12</v>
      </c>
      <c r="D1273" s="80"/>
      <c r="E1273" s="81">
        <f>SUM(E1269:E1272)</f>
        <v>0</v>
      </c>
    </row>
    <row r="1274" spans="1:5" ht="15" customHeight="1" x14ac:dyDescent="0.2"/>
    <row r="1275" spans="1:5" ht="15" customHeight="1" x14ac:dyDescent="0.2"/>
    <row r="1276" spans="1:5" ht="15" customHeight="1" x14ac:dyDescent="0.25">
      <c r="A1276" s="1" t="s">
        <v>165</v>
      </c>
    </row>
    <row r="1277" spans="1:5" ht="15" customHeight="1" x14ac:dyDescent="0.2">
      <c r="A1277" s="117" t="s">
        <v>161</v>
      </c>
      <c r="B1277" s="117"/>
      <c r="C1277" s="117"/>
      <c r="D1277" s="117"/>
      <c r="E1277" s="117"/>
    </row>
    <row r="1278" spans="1:5" ht="15" customHeight="1" x14ac:dyDescent="0.2">
      <c r="A1278" s="117"/>
      <c r="B1278" s="117"/>
      <c r="C1278" s="117"/>
      <c r="D1278" s="117"/>
      <c r="E1278" s="117"/>
    </row>
    <row r="1279" spans="1:5" ht="15" customHeight="1" x14ac:dyDescent="0.2">
      <c r="A1279" s="115" t="s">
        <v>166</v>
      </c>
      <c r="B1279" s="115"/>
      <c r="C1279" s="115"/>
      <c r="D1279" s="115"/>
      <c r="E1279" s="115"/>
    </row>
    <row r="1280" spans="1:5" ht="15" customHeight="1" x14ac:dyDescent="0.2">
      <c r="A1280" s="115"/>
      <c r="B1280" s="115"/>
      <c r="C1280" s="115"/>
      <c r="D1280" s="115"/>
      <c r="E1280" s="115"/>
    </row>
    <row r="1281" spans="1:5" ht="15" customHeight="1" x14ac:dyDescent="0.2">
      <c r="A1281" s="115"/>
      <c r="B1281" s="115"/>
      <c r="C1281" s="115"/>
      <c r="D1281" s="115"/>
      <c r="E1281" s="115"/>
    </row>
    <row r="1282" spans="1:5" ht="15" customHeight="1" x14ac:dyDescent="0.2">
      <c r="A1282" s="115"/>
      <c r="B1282" s="115"/>
      <c r="C1282" s="115"/>
      <c r="D1282" s="115"/>
      <c r="E1282" s="115"/>
    </row>
    <row r="1283" spans="1:5" ht="15" customHeight="1" x14ac:dyDescent="0.2">
      <c r="A1283" s="115"/>
      <c r="B1283" s="115"/>
      <c r="C1283" s="115"/>
      <c r="D1283" s="115"/>
      <c r="E1283" s="115"/>
    </row>
    <row r="1284" spans="1:5" ht="15" customHeight="1" x14ac:dyDescent="0.2">
      <c r="A1284" s="115"/>
      <c r="B1284" s="115"/>
      <c r="C1284" s="115"/>
      <c r="D1284" s="115"/>
      <c r="E1284" s="115"/>
    </row>
    <row r="1285" spans="1:5" ht="15" customHeight="1" x14ac:dyDescent="0.2">
      <c r="A1285" s="115"/>
      <c r="B1285" s="115"/>
      <c r="C1285" s="115"/>
      <c r="D1285" s="115"/>
      <c r="E1285" s="115"/>
    </row>
    <row r="1286" spans="1:5" ht="15" customHeight="1" x14ac:dyDescent="0.2">
      <c r="A1286" s="115"/>
      <c r="B1286" s="115"/>
      <c r="C1286" s="115"/>
      <c r="D1286" s="115"/>
      <c r="E1286" s="115"/>
    </row>
    <row r="1287" spans="1:5" ht="15" customHeight="1" x14ac:dyDescent="0.2"/>
    <row r="1288" spans="1:5" ht="15" customHeight="1" x14ac:dyDescent="0.25">
      <c r="A1288" s="21" t="s">
        <v>13</v>
      </c>
      <c r="B1288" s="22"/>
      <c r="C1288" s="22"/>
      <c r="D1288" s="22"/>
      <c r="E1288" s="23"/>
    </row>
    <row r="1289" spans="1:5" ht="15" customHeight="1" x14ac:dyDescent="0.2">
      <c r="A1289" s="33" t="s">
        <v>51</v>
      </c>
      <c r="B1289" s="77"/>
      <c r="C1289" s="77"/>
      <c r="D1289" s="77"/>
      <c r="E1289" s="23" t="s">
        <v>52</v>
      </c>
    </row>
    <row r="1290" spans="1:5" ht="15" customHeight="1" x14ac:dyDescent="0.2"/>
    <row r="1291" spans="1:5" ht="15" customHeight="1" x14ac:dyDescent="0.2">
      <c r="B1291" s="9" t="s">
        <v>7</v>
      </c>
      <c r="C1291" s="11" t="s">
        <v>8</v>
      </c>
      <c r="D1291" s="78" t="s">
        <v>9</v>
      </c>
      <c r="E1291" s="36" t="s">
        <v>10</v>
      </c>
    </row>
    <row r="1292" spans="1:5" ht="15" customHeight="1" x14ac:dyDescent="0.2">
      <c r="B1292" s="12">
        <v>307</v>
      </c>
      <c r="C1292" s="45"/>
      <c r="D1292" s="31" t="s">
        <v>54</v>
      </c>
      <c r="E1292" s="15">
        <v>-200000</v>
      </c>
    </row>
    <row r="1293" spans="1:5" ht="15" customHeight="1" x14ac:dyDescent="0.2">
      <c r="B1293" s="12">
        <v>303</v>
      </c>
      <c r="C1293" s="45"/>
      <c r="D1293" s="31" t="s">
        <v>54</v>
      </c>
      <c r="E1293" s="15">
        <v>200000</v>
      </c>
    </row>
    <row r="1294" spans="1:5" ht="15" customHeight="1" x14ac:dyDescent="0.2">
      <c r="B1294" s="79"/>
      <c r="C1294" s="39" t="s">
        <v>12</v>
      </c>
      <c r="D1294" s="80"/>
      <c r="E1294" s="81">
        <f>SUM(E1292:E1293)</f>
        <v>0</v>
      </c>
    </row>
    <row r="1295" spans="1:5" ht="15" customHeight="1" x14ac:dyDescent="0.2"/>
    <row r="1296" spans="1:5" ht="15" customHeight="1" x14ac:dyDescent="0.2"/>
    <row r="1297" spans="1:5" ht="15" customHeight="1" x14ac:dyDescent="0.2"/>
    <row r="1298" spans="1:5" ht="15" customHeight="1" x14ac:dyDescent="0.2"/>
    <row r="1299" spans="1:5" ht="15" customHeight="1" x14ac:dyDescent="0.2"/>
    <row r="1300" spans="1:5" ht="15" customHeight="1" x14ac:dyDescent="0.2"/>
    <row r="1301" spans="1:5" ht="15" customHeight="1" x14ac:dyDescent="0.2"/>
    <row r="1302" spans="1:5" ht="15" customHeight="1" x14ac:dyDescent="0.25">
      <c r="A1302" s="1" t="s">
        <v>167</v>
      </c>
    </row>
    <row r="1303" spans="1:5" ht="15" customHeight="1" x14ac:dyDescent="0.2">
      <c r="A1303" s="117" t="s">
        <v>161</v>
      </c>
      <c r="B1303" s="117"/>
      <c r="C1303" s="117"/>
      <c r="D1303" s="117"/>
      <c r="E1303" s="117"/>
    </row>
    <row r="1304" spans="1:5" ht="15" customHeight="1" x14ac:dyDescent="0.2">
      <c r="A1304" s="117"/>
      <c r="B1304" s="117"/>
      <c r="C1304" s="117"/>
      <c r="D1304" s="117"/>
      <c r="E1304" s="117"/>
    </row>
    <row r="1305" spans="1:5" ht="15" customHeight="1" x14ac:dyDescent="0.2">
      <c r="A1305" s="115" t="s">
        <v>168</v>
      </c>
      <c r="B1305" s="115"/>
      <c r="C1305" s="115"/>
      <c r="D1305" s="115"/>
      <c r="E1305" s="115"/>
    </row>
    <row r="1306" spans="1:5" ht="15" customHeight="1" x14ac:dyDescent="0.2">
      <c r="A1306" s="115"/>
      <c r="B1306" s="115"/>
      <c r="C1306" s="115"/>
      <c r="D1306" s="115"/>
      <c r="E1306" s="115"/>
    </row>
    <row r="1307" spans="1:5" ht="15" customHeight="1" x14ac:dyDescent="0.2">
      <c r="A1307" s="115"/>
      <c r="B1307" s="115"/>
      <c r="C1307" s="115"/>
      <c r="D1307" s="115"/>
      <c r="E1307" s="115"/>
    </row>
    <row r="1308" spans="1:5" ht="15" customHeight="1" x14ac:dyDescent="0.2">
      <c r="A1308" s="115"/>
      <c r="B1308" s="115"/>
      <c r="C1308" s="115"/>
      <c r="D1308" s="115"/>
      <c r="E1308" s="115"/>
    </row>
    <row r="1309" spans="1:5" ht="15" customHeight="1" x14ac:dyDescent="0.2">
      <c r="A1309" s="115"/>
      <c r="B1309" s="115"/>
      <c r="C1309" s="115"/>
      <c r="D1309" s="115"/>
      <c r="E1309" s="115"/>
    </row>
    <row r="1310" spans="1:5" ht="15" customHeight="1" x14ac:dyDescent="0.2">
      <c r="A1310" s="115"/>
      <c r="B1310" s="115"/>
      <c r="C1310" s="115"/>
      <c r="D1310" s="115"/>
      <c r="E1310" s="115"/>
    </row>
    <row r="1311" spans="1:5" ht="15" customHeight="1" x14ac:dyDescent="0.2">
      <c r="A1311" s="115"/>
      <c r="B1311" s="115"/>
      <c r="C1311" s="115"/>
      <c r="D1311" s="115"/>
      <c r="E1311" s="115"/>
    </row>
    <row r="1312" spans="1:5" ht="15" customHeight="1" x14ac:dyDescent="0.2">
      <c r="A1312" s="115"/>
      <c r="B1312" s="115"/>
      <c r="C1312" s="115"/>
      <c r="D1312" s="115"/>
      <c r="E1312" s="115"/>
    </row>
    <row r="1313" spans="1:5" ht="15" customHeight="1" x14ac:dyDescent="0.2">
      <c r="A1313" s="115"/>
      <c r="B1313" s="115"/>
      <c r="C1313" s="115"/>
      <c r="D1313" s="115"/>
      <c r="E1313" s="115"/>
    </row>
    <row r="1314" spans="1:5" ht="15" customHeight="1" x14ac:dyDescent="0.2"/>
    <row r="1315" spans="1:5" ht="15" customHeight="1" x14ac:dyDescent="0.25">
      <c r="A1315" s="21" t="s">
        <v>13</v>
      </c>
      <c r="B1315" s="22"/>
      <c r="C1315" s="22"/>
      <c r="D1315" s="22"/>
      <c r="E1315" s="23"/>
    </row>
    <row r="1316" spans="1:5" ht="15" customHeight="1" x14ac:dyDescent="0.2">
      <c r="A1316" s="33" t="s">
        <v>51</v>
      </c>
      <c r="B1316" s="77"/>
      <c r="C1316" s="77"/>
      <c r="D1316" s="77"/>
      <c r="E1316" s="23" t="s">
        <v>52</v>
      </c>
    </row>
    <row r="1317" spans="1:5" ht="15" customHeight="1" x14ac:dyDescent="0.2"/>
    <row r="1318" spans="1:5" ht="15" customHeight="1" x14ac:dyDescent="0.2">
      <c r="B1318" s="9" t="s">
        <v>7</v>
      </c>
      <c r="C1318" s="11" t="s">
        <v>8</v>
      </c>
      <c r="D1318" s="78" t="s">
        <v>9</v>
      </c>
      <c r="E1318" s="36" t="s">
        <v>10</v>
      </c>
    </row>
    <row r="1319" spans="1:5" ht="15" customHeight="1" x14ac:dyDescent="0.2">
      <c r="B1319" s="12">
        <v>307</v>
      </c>
      <c r="C1319" s="45"/>
      <c r="D1319" s="31" t="s">
        <v>54</v>
      </c>
      <c r="E1319" s="15">
        <v>-21000</v>
      </c>
    </row>
    <row r="1320" spans="1:5" ht="15" customHeight="1" x14ac:dyDescent="0.2">
      <c r="B1320" s="12">
        <v>303</v>
      </c>
      <c r="C1320" s="45"/>
      <c r="D1320" s="31" t="s">
        <v>54</v>
      </c>
      <c r="E1320" s="15">
        <v>21000</v>
      </c>
    </row>
    <row r="1321" spans="1:5" ht="15" customHeight="1" x14ac:dyDescent="0.2">
      <c r="B1321" s="79"/>
      <c r="C1321" s="39" t="s">
        <v>12</v>
      </c>
      <c r="D1321" s="80"/>
      <c r="E1321" s="81">
        <f>SUM(E1319:E1320)</f>
        <v>0</v>
      </c>
    </row>
    <row r="1322" spans="1:5" ht="15" customHeight="1" x14ac:dyDescent="0.2"/>
    <row r="1323" spans="1:5" ht="15" customHeight="1" x14ac:dyDescent="0.2"/>
    <row r="1324" spans="1:5" ht="15" customHeight="1" x14ac:dyDescent="0.2"/>
    <row r="1325" spans="1:5" ht="15" customHeight="1" x14ac:dyDescent="0.25">
      <c r="A1325" s="1" t="s">
        <v>169</v>
      </c>
    </row>
    <row r="1326" spans="1:5" ht="15" customHeight="1" x14ac:dyDescent="0.2">
      <c r="A1326" s="117" t="s">
        <v>161</v>
      </c>
      <c r="B1326" s="117"/>
      <c r="C1326" s="117"/>
      <c r="D1326" s="117"/>
      <c r="E1326" s="117"/>
    </row>
    <row r="1327" spans="1:5" ht="15" customHeight="1" x14ac:dyDescent="0.2">
      <c r="A1327" s="117"/>
      <c r="B1327" s="117"/>
      <c r="C1327" s="117"/>
      <c r="D1327" s="117"/>
      <c r="E1327" s="117"/>
    </row>
    <row r="1328" spans="1:5" ht="15" customHeight="1" x14ac:dyDescent="0.2">
      <c r="A1328" s="115" t="s">
        <v>170</v>
      </c>
      <c r="B1328" s="115"/>
      <c r="C1328" s="115"/>
      <c r="D1328" s="115"/>
      <c r="E1328" s="115"/>
    </row>
    <row r="1329" spans="1:5" ht="15" customHeight="1" x14ac:dyDescent="0.2">
      <c r="A1329" s="115"/>
      <c r="B1329" s="115"/>
      <c r="C1329" s="115"/>
      <c r="D1329" s="115"/>
      <c r="E1329" s="115"/>
    </row>
    <row r="1330" spans="1:5" ht="15" customHeight="1" x14ac:dyDescent="0.2">
      <c r="A1330" s="115"/>
      <c r="B1330" s="115"/>
      <c r="C1330" s="115"/>
      <c r="D1330" s="115"/>
      <c r="E1330" s="115"/>
    </row>
    <row r="1331" spans="1:5" ht="15" customHeight="1" x14ac:dyDescent="0.2">
      <c r="A1331" s="115"/>
      <c r="B1331" s="115"/>
      <c r="C1331" s="115"/>
      <c r="D1331" s="115"/>
      <c r="E1331" s="115"/>
    </row>
    <row r="1332" spans="1:5" ht="15" customHeight="1" x14ac:dyDescent="0.2">
      <c r="A1332" s="115"/>
      <c r="B1332" s="115"/>
      <c r="C1332" s="115"/>
      <c r="D1332" s="115"/>
      <c r="E1332" s="115"/>
    </row>
    <row r="1333" spans="1:5" ht="15" customHeight="1" x14ac:dyDescent="0.2">
      <c r="A1333" s="115"/>
      <c r="B1333" s="115"/>
      <c r="C1333" s="115"/>
      <c r="D1333" s="115"/>
      <c r="E1333" s="115"/>
    </row>
    <row r="1334" spans="1:5" ht="15" customHeight="1" x14ac:dyDescent="0.2">
      <c r="A1334" s="115"/>
      <c r="B1334" s="115"/>
      <c r="C1334" s="115"/>
      <c r="D1334" s="115"/>
      <c r="E1334" s="115"/>
    </row>
    <row r="1335" spans="1:5" ht="15" customHeight="1" x14ac:dyDescent="0.2">
      <c r="A1335" s="115"/>
      <c r="B1335" s="115"/>
      <c r="C1335" s="115"/>
      <c r="D1335" s="115"/>
      <c r="E1335" s="115"/>
    </row>
    <row r="1336" spans="1:5" ht="15" customHeight="1" x14ac:dyDescent="0.2"/>
    <row r="1337" spans="1:5" ht="15" customHeight="1" x14ac:dyDescent="0.25">
      <c r="A1337" s="21" t="s">
        <v>13</v>
      </c>
      <c r="B1337" s="22"/>
      <c r="C1337" s="22"/>
      <c r="D1337" s="22"/>
      <c r="E1337" s="23"/>
    </row>
    <row r="1338" spans="1:5" ht="15" customHeight="1" x14ac:dyDescent="0.2">
      <c r="A1338" s="33" t="s">
        <v>51</v>
      </c>
      <c r="B1338" s="77"/>
      <c r="C1338" s="77"/>
      <c r="D1338" s="77"/>
      <c r="E1338" s="23" t="s">
        <v>52</v>
      </c>
    </row>
    <row r="1339" spans="1:5" ht="15" customHeight="1" x14ac:dyDescent="0.2"/>
    <row r="1340" spans="1:5" ht="15" customHeight="1" x14ac:dyDescent="0.2">
      <c r="B1340" s="9" t="s">
        <v>7</v>
      </c>
      <c r="C1340" s="11" t="s">
        <v>8</v>
      </c>
      <c r="D1340" s="78" t="s">
        <v>9</v>
      </c>
      <c r="E1340" s="36" t="s">
        <v>10</v>
      </c>
    </row>
    <row r="1341" spans="1:5" ht="15" customHeight="1" x14ac:dyDescent="0.2">
      <c r="B1341" s="12">
        <v>307</v>
      </c>
      <c r="C1341" s="45"/>
      <c r="D1341" s="31" t="s">
        <v>54</v>
      </c>
      <c r="E1341" s="15">
        <v>-200000</v>
      </c>
    </row>
    <row r="1342" spans="1:5" ht="15" customHeight="1" x14ac:dyDescent="0.2">
      <c r="B1342" s="12">
        <v>11</v>
      </c>
      <c r="C1342" s="45"/>
      <c r="D1342" s="31" t="s">
        <v>114</v>
      </c>
      <c r="E1342" s="15">
        <v>200000</v>
      </c>
    </row>
    <row r="1343" spans="1:5" ht="15" customHeight="1" x14ac:dyDescent="0.2">
      <c r="B1343" s="79"/>
      <c r="C1343" s="39" t="s">
        <v>12</v>
      </c>
      <c r="D1343" s="112"/>
      <c r="E1343" s="81">
        <f>SUM(E1341:E1342)</f>
        <v>0</v>
      </c>
    </row>
    <row r="1344" spans="1:5" ht="15" customHeight="1" x14ac:dyDescent="0.2">
      <c r="D1344" s="113"/>
    </row>
    <row r="1345" ht="15" customHeight="1" x14ac:dyDescent="0.2"/>
    <row r="1346" ht="15" customHeight="1" x14ac:dyDescent="0.2"/>
    <row r="1347" ht="15" customHeight="1" x14ac:dyDescent="0.2"/>
    <row r="1348" ht="15" customHeight="1" x14ac:dyDescent="0.2"/>
    <row r="1349" ht="15" customHeight="1" x14ac:dyDescent="0.2"/>
    <row r="1350" ht="15" customHeight="1" x14ac:dyDescent="0.2"/>
    <row r="1351" ht="15" customHeight="1" x14ac:dyDescent="0.2"/>
    <row r="1352" ht="15" customHeight="1" x14ac:dyDescent="0.2"/>
    <row r="1353" ht="15" customHeight="1" x14ac:dyDescent="0.2"/>
    <row r="1354" ht="15" customHeight="1" x14ac:dyDescent="0.2"/>
    <row r="1355" ht="15" customHeight="1" x14ac:dyDescent="0.2"/>
    <row r="1356" ht="15" customHeight="1" x14ac:dyDescent="0.2"/>
    <row r="1357" ht="15" customHeight="1" x14ac:dyDescent="0.2"/>
    <row r="1358" ht="15" customHeight="1" x14ac:dyDescent="0.2"/>
    <row r="1359" ht="15" customHeight="1" x14ac:dyDescent="0.2"/>
    <row r="1360" ht="15" customHeight="1" x14ac:dyDescent="0.2"/>
    <row r="1361" ht="15" customHeight="1" x14ac:dyDescent="0.2"/>
    <row r="1362" ht="15" customHeight="1" x14ac:dyDescent="0.2"/>
    <row r="1363" ht="15" customHeight="1" x14ac:dyDescent="0.2"/>
    <row r="1364" ht="15" customHeight="1" x14ac:dyDescent="0.2"/>
    <row r="1365" ht="15" customHeight="1" x14ac:dyDescent="0.2"/>
    <row r="1366" ht="15" customHeight="1" x14ac:dyDescent="0.2"/>
    <row r="1367" ht="15" customHeight="1" x14ac:dyDescent="0.2"/>
    <row r="1368" ht="15" customHeight="1" x14ac:dyDescent="0.2"/>
    <row r="1369" ht="15" customHeight="1" x14ac:dyDescent="0.2"/>
    <row r="1370" ht="15" customHeight="1" x14ac:dyDescent="0.2"/>
    <row r="1371" ht="15" customHeight="1" x14ac:dyDescent="0.2"/>
    <row r="1372" ht="15" customHeight="1" x14ac:dyDescent="0.2"/>
    <row r="1373" ht="15" customHeight="1" x14ac:dyDescent="0.2"/>
    <row r="1374" ht="15" customHeight="1" x14ac:dyDescent="0.2"/>
    <row r="1375" ht="15" customHeight="1" x14ac:dyDescent="0.2"/>
    <row r="1376" ht="15" customHeight="1" x14ac:dyDescent="0.2"/>
    <row r="1377" ht="15" customHeight="1" x14ac:dyDescent="0.2"/>
    <row r="1378" ht="15" customHeight="1" x14ac:dyDescent="0.2"/>
    <row r="1379" ht="15" customHeight="1" x14ac:dyDescent="0.2"/>
    <row r="1380" ht="15" customHeight="1" x14ac:dyDescent="0.2"/>
    <row r="1381" ht="15" customHeight="1" x14ac:dyDescent="0.2"/>
    <row r="1382" ht="15" customHeight="1" x14ac:dyDescent="0.2"/>
    <row r="1383" ht="15" customHeight="1" x14ac:dyDescent="0.2"/>
    <row r="1384" ht="15" customHeight="1" x14ac:dyDescent="0.2"/>
    <row r="1385" ht="15" customHeight="1" x14ac:dyDescent="0.2"/>
    <row r="1386" ht="15" customHeight="1" x14ac:dyDescent="0.2"/>
    <row r="1387" ht="15" customHeight="1" x14ac:dyDescent="0.2"/>
    <row r="1388" ht="15" customHeight="1" x14ac:dyDescent="0.2"/>
    <row r="1389" ht="15" customHeight="1" x14ac:dyDescent="0.2"/>
    <row r="1390" ht="15" customHeight="1" x14ac:dyDescent="0.2"/>
    <row r="1391" ht="15" customHeight="1" x14ac:dyDescent="0.2"/>
    <row r="1392" ht="15" customHeight="1" x14ac:dyDescent="0.2"/>
    <row r="1393" ht="15" customHeight="1" x14ac:dyDescent="0.2"/>
    <row r="1394" ht="15" customHeight="1" x14ac:dyDescent="0.2"/>
    <row r="1395" ht="15" customHeight="1" x14ac:dyDescent="0.2"/>
    <row r="1396" ht="15" customHeight="1" x14ac:dyDescent="0.2"/>
    <row r="1397" ht="15" customHeight="1" x14ac:dyDescent="0.2"/>
    <row r="1398" ht="15" customHeight="1" x14ac:dyDescent="0.2"/>
    <row r="1399" ht="15" customHeight="1" x14ac:dyDescent="0.2"/>
    <row r="1400" ht="15" customHeight="1" x14ac:dyDescent="0.2"/>
    <row r="1401" ht="15" customHeight="1" x14ac:dyDescent="0.2"/>
    <row r="1402" ht="15" customHeight="1" x14ac:dyDescent="0.2"/>
    <row r="1403" ht="15" customHeight="1" x14ac:dyDescent="0.2"/>
    <row r="1404" ht="15" customHeight="1" x14ac:dyDescent="0.2"/>
    <row r="1405" ht="15" customHeight="1" x14ac:dyDescent="0.2"/>
    <row r="1406" ht="15" customHeight="1" x14ac:dyDescent="0.2"/>
    <row r="1407" ht="15" customHeight="1" x14ac:dyDescent="0.2"/>
    <row r="1408" ht="15" customHeight="1" x14ac:dyDescent="0.2"/>
    <row r="1409" ht="15" customHeight="1" x14ac:dyDescent="0.2"/>
    <row r="1410" ht="15" customHeight="1" x14ac:dyDescent="0.2"/>
    <row r="1411" ht="15" customHeight="1" x14ac:dyDescent="0.2"/>
    <row r="1412" ht="15" customHeight="1" x14ac:dyDescent="0.2"/>
    <row r="1413" ht="15" customHeight="1" x14ac:dyDescent="0.2"/>
    <row r="1414" ht="15" customHeight="1" x14ac:dyDescent="0.2"/>
    <row r="1415" ht="15" customHeight="1" x14ac:dyDescent="0.2"/>
    <row r="1416" ht="15" customHeight="1" x14ac:dyDescent="0.2"/>
    <row r="1417" ht="15" customHeight="1" x14ac:dyDescent="0.2"/>
    <row r="1418" ht="15" customHeight="1" x14ac:dyDescent="0.2"/>
    <row r="1419" ht="15" customHeight="1" x14ac:dyDescent="0.2"/>
    <row r="1420" ht="15" customHeight="1" x14ac:dyDescent="0.2"/>
    <row r="1421" ht="15" customHeight="1" x14ac:dyDescent="0.2"/>
    <row r="1422" ht="15" customHeight="1" x14ac:dyDescent="0.2"/>
    <row r="1423" ht="15" customHeight="1" x14ac:dyDescent="0.2"/>
    <row r="1424" ht="15" customHeight="1" x14ac:dyDescent="0.2"/>
    <row r="1425" ht="15" customHeight="1" x14ac:dyDescent="0.2"/>
    <row r="1426" ht="15" customHeight="1" x14ac:dyDescent="0.2"/>
    <row r="1427" ht="15" customHeight="1" x14ac:dyDescent="0.2"/>
    <row r="1428" ht="15" customHeight="1" x14ac:dyDescent="0.2"/>
    <row r="1429" ht="15" customHeight="1" x14ac:dyDescent="0.2"/>
    <row r="1430" ht="15" customHeight="1" x14ac:dyDescent="0.2"/>
    <row r="1431" ht="15" customHeight="1" x14ac:dyDescent="0.2"/>
    <row r="1432" ht="15" customHeight="1" x14ac:dyDescent="0.2"/>
    <row r="1433" ht="15" customHeight="1" x14ac:dyDescent="0.2"/>
    <row r="1434" ht="15" customHeight="1" x14ac:dyDescent="0.2"/>
    <row r="1435" ht="15" customHeight="1" x14ac:dyDescent="0.2"/>
    <row r="1436" ht="15" customHeight="1" x14ac:dyDescent="0.2"/>
    <row r="1437" ht="15" customHeight="1" x14ac:dyDescent="0.2"/>
    <row r="1438" ht="15" customHeight="1" x14ac:dyDescent="0.2"/>
    <row r="1439" ht="15" customHeight="1" x14ac:dyDescent="0.2"/>
    <row r="1440" ht="15" customHeight="1" x14ac:dyDescent="0.2"/>
    <row r="1441" ht="15" customHeight="1" x14ac:dyDescent="0.2"/>
    <row r="1442" ht="15" customHeight="1" x14ac:dyDescent="0.2"/>
    <row r="1443" ht="15" customHeight="1" x14ac:dyDescent="0.2"/>
    <row r="1444" ht="15" customHeight="1" x14ac:dyDescent="0.2"/>
    <row r="1445" ht="15" customHeight="1" x14ac:dyDescent="0.2"/>
    <row r="1446" ht="15" customHeight="1" x14ac:dyDescent="0.2"/>
    <row r="1447" ht="15" customHeight="1" x14ac:dyDescent="0.2"/>
    <row r="1448" ht="15" customHeight="1" x14ac:dyDescent="0.2"/>
    <row r="1449" ht="15" customHeight="1" x14ac:dyDescent="0.2"/>
    <row r="1450" ht="15" customHeight="1" x14ac:dyDescent="0.2"/>
    <row r="1451" ht="15" customHeight="1" x14ac:dyDescent="0.2"/>
    <row r="1452" ht="15" customHeight="1" x14ac:dyDescent="0.2"/>
    <row r="1453" ht="15" customHeight="1" x14ac:dyDescent="0.2"/>
    <row r="1454" ht="15" customHeight="1" x14ac:dyDescent="0.2"/>
    <row r="1455" ht="15" customHeight="1" x14ac:dyDescent="0.2"/>
    <row r="1456" ht="15" customHeight="1" x14ac:dyDescent="0.2"/>
    <row r="1457" ht="15" customHeight="1" x14ac:dyDescent="0.2"/>
    <row r="1458" ht="15" customHeight="1" x14ac:dyDescent="0.2"/>
    <row r="1459" ht="15" customHeight="1" x14ac:dyDescent="0.2"/>
    <row r="1460" ht="15" customHeight="1" x14ac:dyDescent="0.2"/>
    <row r="1461" ht="15" customHeight="1" x14ac:dyDescent="0.2"/>
    <row r="1462" ht="15" customHeight="1" x14ac:dyDescent="0.2"/>
    <row r="1463" ht="15" customHeight="1" x14ac:dyDescent="0.2"/>
    <row r="1464" ht="15" customHeight="1" x14ac:dyDescent="0.2"/>
    <row r="1465" ht="15" customHeight="1" x14ac:dyDescent="0.2"/>
    <row r="1466" ht="15" customHeight="1" x14ac:dyDescent="0.2"/>
    <row r="1467" ht="15" customHeight="1" x14ac:dyDescent="0.2"/>
    <row r="1468" ht="15" customHeight="1" x14ac:dyDescent="0.2"/>
    <row r="1469" ht="15" customHeight="1" x14ac:dyDescent="0.2"/>
    <row r="1470" ht="15" customHeight="1" x14ac:dyDescent="0.2"/>
    <row r="1471" ht="15" customHeight="1" x14ac:dyDescent="0.2"/>
    <row r="1472" ht="15" customHeight="1" x14ac:dyDescent="0.2"/>
    <row r="1473" ht="15" customHeight="1" x14ac:dyDescent="0.2"/>
    <row r="1474" ht="15" customHeight="1" x14ac:dyDescent="0.2"/>
    <row r="1475" ht="15" customHeight="1" x14ac:dyDescent="0.2"/>
    <row r="1476" ht="15" customHeight="1" x14ac:dyDescent="0.2"/>
    <row r="1477" ht="15" customHeight="1" x14ac:dyDescent="0.2"/>
    <row r="1478" ht="15" customHeight="1" x14ac:dyDescent="0.2"/>
    <row r="1479" ht="15" customHeight="1" x14ac:dyDescent="0.2"/>
    <row r="1480" ht="15" customHeight="1" x14ac:dyDescent="0.2"/>
    <row r="1481" ht="15" customHeight="1" x14ac:dyDescent="0.2"/>
    <row r="1482" ht="15" customHeight="1" x14ac:dyDescent="0.2"/>
    <row r="1483" ht="15" customHeight="1" x14ac:dyDescent="0.2"/>
    <row r="1484" ht="15" customHeight="1" x14ac:dyDescent="0.2"/>
    <row r="1485" ht="15" customHeight="1" x14ac:dyDescent="0.2"/>
    <row r="1486" ht="15" customHeight="1" x14ac:dyDescent="0.2"/>
    <row r="1487" ht="15" customHeight="1" x14ac:dyDescent="0.2"/>
    <row r="1488" ht="15" customHeight="1" x14ac:dyDescent="0.2"/>
    <row r="1489" ht="15" customHeight="1" x14ac:dyDescent="0.2"/>
    <row r="1490" ht="15" customHeight="1" x14ac:dyDescent="0.2"/>
    <row r="1491" ht="15" customHeight="1" x14ac:dyDescent="0.2"/>
    <row r="1492" ht="15" customHeight="1" x14ac:dyDescent="0.2"/>
    <row r="1493" ht="15" customHeight="1" x14ac:dyDescent="0.2"/>
    <row r="1494" ht="15" customHeight="1" x14ac:dyDescent="0.2"/>
    <row r="1495" ht="15" customHeight="1" x14ac:dyDescent="0.2"/>
    <row r="1496" ht="15" customHeight="1" x14ac:dyDescent="0.2"/>
    <row r="1497" ht="15" customHeight="1" x14ac:dyDescent="0.2"/>
    <row r="1498" ht="15" customHeight="1" x14ac:dyDescent="0.2"/>
    <row r="1499" ht="15" customHeight="1" x14ac:dyDescent="0.2"/>
    <row r="1500" ht="15" customHeight="1" x14ac:dyDescent="0.2"/>
    <row r="1501" ht="15" customHeight="1" x14ac:dyDescent="0.2"/>
    <row r="1502" ht="15" customHeight="1" x14ac:dyDescent="0.2"/>
    <row r="1503" ht="15" customHeight="1" x14ac:dyDescent="0.2"/>
    <row r="1504" ht="15" customHeight="1" x14ac:dyDescent="0.2"/>
    <row r="1505" ht="15" customHeight="1" x14ac:dyDescent="0.2"/>
    <row r="1506" ht="15" customHeight="1" x14ac:dyDescent="0.2"/>
    <row r="1507" ht="15" customHeight="1" x14ac:dyDescent="0.2"/>
    <row r="1508" ht="15" customHeight="1" x14ac:dyDescent="0.2"/>
    <row r="1509" ht="15" customHeight="1" x14ac:dyDescent="0.2"/>
    <row r="1510" ht="15" customHeight="1" x14ac:dyDescent="0.2"/>
    <row r="1511" ht="15" customHeight="1" x14ac:dyDescent="0.2"/>
    <row r="1512" ht="15" customHeight="1" x14ac:dyDescent="0.2"/>
    <row r="1513" ht="15" customHeight="1" x14ac:dyDescent="0.2"/>
    <row r="1514" ht="15" customHeight="1" x14ac:dyDescent="0.2"/>
    <row r="1515" ht="15" customHeight="1" x14ac:dyDescent="0.2"/>
    <row r="1516" ht="15" customHeight="1" x14ac:dyDescent="0.2"/>
    <row r="1517" ht="15" customHeight="1" x14ac:dyDescent="0.2"/>
    <row r="1518" ht="15" customHeight="1" x14ac:dyDescent="0.2"/>
    <row r="1519" ht="15" customHeight="1" x14ac:dyDescent="0.2"/>
    <row r="1520" ht="15" customHeight="1" x14ac:dyDescent="0.2"/>
    <row r="1521" ht="15" customHeight="1" x14ac:dyDescent="0.2"/>
    <row r="1522" ht="15" customHeight="1" x14ac:dyDescent="0.2"/>
    <row r="1523" ht="15" customHeight="1" x14ac:dyDescent="0.2"/>
    <row r="1524" ht="15" customHeight="1" x14ac:dyDescent="0.2"/>
    <row r="1525" ht="15" customHeight="1" x14ac:dyDescent="0.2"/>
    <row r="1526" ht="15" customHeight="1" x14ac:dyDescent="0.2"/>
    <row r="1527" ht="15" customHeight="1" x14ac:dyDescent="0.2"/>
    <row r="1528" ht="15" customHeight="1" x14ac:dyDescent="0.2"/>
    <row r="1529" ht="15" customHeight="1" x14ac:dyDescent="0.2"/>
    <row r="1530" ht="15" customHeight="1" x14ac:dyDescent="0.2"/>
    <row r="1531" ht="15" customHeight="1" x14ac:dyDescent="0.2"/>
    <row r="1532" ht="15" customHeight="1" x14ac:dyDescent="0.2"/>
    <row r="1533" ht="15" customHeight="1" x14ac:dyDescent="0.2"/>
    <row r="1534" ht="15" customHeight="1" x14ac:dyDescent="0.2"/>
  </sheetData>
  <mergeCells count="103">
    <mergeCell ref="A1328:E1335"/>
    <mergeCell ref="A1253:E1263"/>
    <mergeCell ref="A1277:E1278"/>
    <mergeCell ref="A1279:E1286"/>
    <mergeCell ref="A1303:E1304"/>
    <mergeCell ref="A1305:E1313"/>
    <mergeCell ref="A1326:E1327"/>
    <mergeCell ref="A1178:E1184"/>
    <mergeCell ref="A1199:E1200"/>
    <mergeCell ref="A1201:E1210"/>
    <mergeCell ref="A1224:E1225"/>
    <mergeCell ref="A1226:E1234"/>
    <mergeCell ref="A1251:E1252"/>
    <mergeCell ref="A1078:E1086"/>
    <mergeCell ref="A1108:E1109"/>
    <mergeCell ref="A1110:E1118"/>
    <mergeCell ref="A1132:E1133"/>
    <mergeCell ref="A1134:E1141"/>
    <mergeCell ref="A1176:E1177"/>
    <mergeCell ref="A1012:E1017"/>
    <mergeCell ref="A1029:E1030"/>
    <mergeCell ref="A1031:E1038"/>
    <mergeCell ref="A1052:E1053"/>
    <mergeCell ref="A1054:E1061"/>
    <mergeCell ref="A1076:E1077"/>
    <mergeCell ref="A941:E948"/>
    <mergeCell ref="A960:E961"/>
    <mergeCell ref="A962:E968"/>
    <mergeCell ref="A991:E992"/>
    <mergeCell ref="A993:E998"/>
    <mergeCell ref="A1010:E1011"/>
    <mergeCell ref="A871:E878"/>
    <mergeCell ref="A896:E897"/>
    <mergeCell ref="A898:E905"/>
    <mergeCell ref="A917:E918"/>
    <mergeCell ref="A919:E923"/>
    <mergeCell ref="A939:E940"/>
    <mergeCell ref="A804:E810"/>
    <mergeCell ref="A824:E825"/>
    <mergeCell ref="A826:E832"/>
    <mergeCell ref="A844:E845"/>
    <mergeCell ref="A846:E853"/>
    <mergeCell ref="A869:E870"/>
    <mergeCell ref="A733:E740"/>
    <mergeCell ref="A758:E759"/>
    <mergeCell ref="A760:E765"/>
    <mergeCell ref="A783:E784"/>
    <mergeCell ref="A785:E790"/>
    <mergeCell ref="A802:E803"/>
    <mergeCell ref="A637:E642"/>
    <mergeCell ref="A660:E661"/>
    <mergeCell ref="A662:E670"/>
    <mergeCell ref="A695:E696"/>
    <mergeCell ref="A697:E704"/>
    <mergeCell ref="A731:E732"/>
    <mergeCell ref="A525:E534"/>
    <mergeCell ref="A579:E580"/>
    <mergeCell ref="A581:E587"/>
    <mergeCell ref="A605:E606"/>
    <mergeCell ref="A607:E612"/>
    <mergeCell ref="A635:E636"/>
    <mergeCell ref="A429:E436"/>
    <mergeCell ref="A454:E455"/>
    <mergeCell ref="A456:E464"/>
    <mergeCell ref="A487:E488"/>
    <mergeCell ref="A489:E497"/>
    <mergeCell ref="A523:E524"/>
    <mergeCell ref="A332:E340"/>
    <mergeCell ref="A367:E368"/>
    <mergeCell ref="A369:E376"/>
    <mergeCell ref="A395:E396"/>
    <mergeCell ref="A397:E404"/>
    <mergeCell ref="A427:E428"/>
    <mergeCell ref="A245:E251"/>
    <mergeCell ref="A271:E272"/>
    <mergeCell ref="A273:E280"/>
    <mergeCell ref="A298:E299"/>
    <mergeCell ref="A300:E308"/>
    <mergeCell ref="A330:E331"/>
    <mergeCell ref="A168:E174"/>
    <mergeCell ref="A192:E192"/>
    <mergeCell ref="A193:E200"/>
    <mergeCell ref="A218:E218"/>
    <mergeCell ref="A219:E226"/>
    <mergeCell ref="A244:E244"/>
    <mergeCell ref="A139:E139"/>
    <mergeCell ref="A140:E145"/>
    <mergeCell ref="A167:E167"/>
    <mergeCell ref="A55:E55"/>
    <mergeCell ref="A56:E56"/>
    <mergeCell ref="A57:E62"/>
    <mergeCell ref="A80:E80"/>
    <mergeCell ref="A81:E81"/>
    <mergeCell ref="A82:E87"/>
    <mergeCell ref="A2:E2"/>
    <mergeCell ref="A3:E3"/>
    <mergeCell ref="A4:E7"/>
    <mergeCell ref="A23:E23"/>
    <mergeCell ref="A24:E24"/>
    <mergeCell ref="A25:E30"/>
    <mergeCell ref="A107:E107"/>
    <mergeCell ref="A108:E108"/>
    <mergeCell ref="A109:E118"/>
  </mergeCells>
  <pageMargins left="0.98425196850393704" right="0.98425196850393704" top="0.98425196850393704" bottom="0.98425196850393704" header="0.51181102362204722" footer="0.51181102362204722"/>
  <pageSetup paperSize="9" scale="92" firstPageNumber="3" orientation="portrait" useFirstPageNumber="1" r:id="rId1"/>
  <headerFooter>
    <oddHeader>&amp;C&amp;"Arial,Kurzíva"Příloha č. 1: Rozpočtové změny č. 141/21 - 189/21 schválené Radou Olomouckého kraje 19.4.2021</oddHeader>
    <oddFooter xml:space="preserve">&amp;L&amp;"Arial,Kurzíva"Zastupitelstvo OK 26.4.2021
8.1.1. - Rozpočet Olomouckého kraje 2021 - rozpočtové změny - DODATEK
Příloha č.1: Rozpočtové změny č. 141/21 - 189/21 schválené Radou Olomouckého kraje 19.4.2021&amp;R&amp;"Arial,Kurzíva"Strana &amp;P (celkem 32)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Příloha č. 1</vt:lpstr>
      <vt:lpstr>'Příloha č. 1'!Oblast_tisku</vt:lpstr>
    </vt:vector>
  </TitlesOfParts>
  <Company>KÚOK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Lenka Navrátilová</dc:creator>
  <cp:lastModifiedBy>Navrátilová Lenka</cp:lastModifiedBy>
  <cp:lastPrinted>2021-04-19T13:00:40Z</cp:lastPrinted>
  <dcterms:created xsi:type="dcterms:W3CDTF">2007-02-21T09:44:06Z</dcterms:created>
  <dcterms:modified xsi:type="dcterms:W3CDTF">2021-04-19T14:00:00Z</dcterms:modified>
</cp:coreProperties>
</file>