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6.4.2021\"/>
    </mc:Choice>
  </mc:AlternateContent>
  <bookViews>
    <workbookView xWindow="0" yWindow="60" windowWidth="15195" windowHeight="9210"/>
  </bookViews>
  <sheets>
    <sheet name="Příloha  č. 5" sheetId="5" r:id="rId1"/>
  </sheets>
  <calcPr calcId="162913"/>
</workbook>
</file>

<file path=xl/calcChain.xml><?xml version="1.0" encoding="utf-8"?>
<calcChain xmlns="http://schemas.openxmlformats.org/spreadsheetml/2006/main">
  <c r="C49" i="5" l="1"/>
  <c r="C50" i="5" s="1"/>
  <c r="B49" i="5"/>
  <c r="B50" i="5" s="1"/>
  <c r="B48" i="5"/>
  <c r="B45" i="5"/>
  <c r="B54" i="5" s="1"/>
  <c r="B43" i="5"/>
  <c r="C41" i="5"/>
  <c r="C40" i="5"/>
  <c r="C37" i="5"/>
  <c r="C36" i="5"/>
  <c r="C33" i="5"/>
  <c r="C32" i="5"/>
  <c r="C30" i="5"/>
  <c r="C43" i="5" s="1"/>
  <c r="C45" i="5" s="1"/>
  <c r="C54" i="5" s="1"/>
  <c r="B25" i="5"/>
  <c r="B27" i="5" s="1"/>
  <c r="B53" i="5" s="1"/>
  <c r="C23" i="5"/>
  <c r="C20" i="5"/>
  <c r="C19" i="5"/>
  <c r="C16" i="5"/>
  <c r="C25" i="5" s="1"/>
  <c r="C27" i="5" s="1"/>
  <c r="C53" i="5" s="1"/>
  <c r="C15" i="5"/>
  <c r="C9" i="5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</t>
        </r>
      </text>
    </comment>
  </commentList>
</comments>
</file>

<file path=xl/sharedStrings.xml><?xml version="1.0" encoding="utf-8"?>
<sst xmlns="http://schemas.openxmlformats.org/spreadsheetml/2006/main" count="54" uniqueCount="42">
  <si>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</si>
  <si>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</si>
  <si>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</si>
  <si>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</si>
  <si>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</si>
  <si>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</si>
  <si>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</si>
  <si>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</si>
  <si>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</si>
  <si>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</si>
  <si>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</si>
  <si>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</si>
  <si>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</si>
  <si>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</si>
  <si>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</si>
  <si>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</si>
  <si>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</si>
  <si>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</si>
  <si>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</si>
  <si>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</si>
  <si>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</si>
  <si>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</si>
  <si>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</si>
  <si>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</si>
  <si>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</si>
  <si>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</si>
  <si>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</si>
  <si>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</si>
  <si>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</si>
  <si>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</si>
  <si>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</si>
  <si>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</si>
  <si>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</si>
  <si>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</si>
  <si>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</si>
  <si>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</si>
  <si>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</si>
  <si>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</si>
  <si>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</si>
  <si>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</si>
  <si>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OPŽP, OPZ, NorF, OPPMP, OPVVV, IROP, OPTP, PPS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</si>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</sst>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1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4834504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1580</v>
      </c>
    </row>
    <row r="6" spans="1:3" ht="14.25" customHeight="1" x14ac:dyDescent="0.2">
      <c r="A6" s="8" t="s">
        <v>31</v>
      </c>
      <c r="B6" s="18">
        <v>283803</v>
      </c>
      <c r="C6" s="7">
        <v>285771</v>
      </c>
    </row>
    <row r="7" spans="1:3" ht="14.25" customHeight="1" x14ac:dyDescent="0.2">
      <c r="A7" s="6" t="s">
        <v>5</v>
      </c>
      <c r="B7" s="18">
        <v>33258.299999999996</v>
      </c>
      <c r="C7" s="7">
        <v>33258.299999999996</v>
      </c>
    </row>
    <row r="8" spans="1:3" ht="14.25" customHeight="1" x14ac:dyDescent="0.2">
      <c r="A8" s="6" t="s">
        <v>6</v>
      </c>
      <c r="B8" s="18">
        <v>2920</v>
      </c>
      <c r="C8" s="7">
        <v>2920</v>
      </c>
    </row>
    <row r="9" spans="1:3" ht="14.25" customHeight="1" x14ac:dyDescent="0.2">
      <c r="A9" s="6" t="s">
        <v>30</v>
      </c>
      <c r="B9" s="18">
        <v>166571</v>
      </c>
      <c r="C9" s="7">
        <f>168339+302</f>
        <v>168641</v>
      </c>
    </row>
    <row r="10" spans="1:3" ht="14.25" customHeight="1" x14ac:dyDescent="0.2">
      <c r="A10" s="10" t="s">
        <v>10</v>
      </c>
      <c r="B10" s="18">
        <v>300</v>
      </c>
      <c r="C10" s="7">
        <v>150</v>
      </c>
    </row>
    <row r="11" spans="1:3" ht="14.25" customHeight="1" x14ac:dyDescent="0.2">
      <c r="A11" s="6" t="s">
        <v>7</v>
      </c>
      <c r="B11" s="18">
        <v>8360</v>
      </c>
      <c r="C11" s="7">
        <v>8360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f>26412+55</f>
        <v>26467</v>
      </c>
    </row>
    <row r="16" spans="1:3" ht="14.25" customHeight="1" x14ac:dyDescent="0.2">
      <c r="A16" s="6" t="s">
        <v>35</v>
      </c>
      <c r="B16" s="18">
        <v>0</v>
      </c>
      <c r="C16" s="7">
        <f>10480097+96+74</f>
        <v>10480267</v>
      </c>
    </row>
    <row r="17" spans="1:3" ht="14.25" customHeight="1" x14ac:dyDescent="0.2">
      <c r="A17" s="6" t="s">
        <v>36</v>
      </c>
      <c r="B17" s="18">
        <v>0</v>
      </c>
      <c r="C17" s="7">
        <v>1583325</v>
      </c>
    </row>
    <row r="18" spans="1:3" ht="14.25" customHeight="1" x14ac:dyDescent="0.2">
      <c r="A18" s="6" t="s">
        <v>37</v>
      </c>
      <c r="B18" s="18">
        <v>0</v>
      </c>
      <c r="C18" s="7">
        <v>19997</v>
      </c>
    </row>
    <row r="19" spans="1:3" ht="14.25" customHeight="1" x14ac:dyDescent="0.2">
      <c r="A19" s="6" t="s">
        <v>38</v>
      </c>
      <c r="B19" s="18">
        <v>0</v>
      </c>
      <c r="C19" s="7">
        <f>33210+8</f>
        <v>33218</v>
      </c>
    </row>
    <row r="20" spans="1:3" ht="14.25" customHeight="1" x14ac:dyDescent="0.2">
      <c r="A20" s="6" t="s">
        <v>39</v>
      </c>
      <c r="B20" s="18">
        <v>0</v>
      </c>
      <c r="C20" s="7">
        <f>10000+500</f>
        <v>10500</v>
      </c>
    </row>
    <row r="21" spans="1:3" ht="14.25" customHeight="1" x14ac:dyDescent="0.2">
      <c r="A21" s="10" t="s">
        <v>18</v>
      </c>
      <c r="B21" s="19">
        <v>11062</v>
      </c>
      <c r="C21" s="11">
        <v>11282</v>
      </c>
    </row>
    <row r="22" spans="1:3" ht="14.25" customHeight="1" x14ac:dyDescent="0.2">
      <c r="A22" s="10" t="s">
        <v>9</v>
      </c>
      <c r="B22" s="19">
        <v>34300</v>
      </c>
      <c r="C22" s="11">
        <v>34300</v>
      </c>
    </row>
    <row r="23" spans="1:3" ht="14.25" customHeight="1" x14ac:dyDescent="0.2">
      <c r="A23" s="10" t="s">
        <v>40</v>
      </c>
      <c r="B23" s="19">
        <v>0</v>
      </c>
      <c r="C23" s="11">
        <f>105936+1+1+46275+1748+131+2842+611+2062+160+2375</f>
        <v>162142</v>
      </c>
    </row>
    <row r="24" spans="1:3" ht="14.25" customHeight="1" x14ac:dyDescent="0.2">
      <c r="A24" s="10" t="s">
        <v>41</v>
      </c>
      <c r="B24" s="19">
        <v>0</v>
      </c>
      <c r="C24" s="11">
        <v>68334</v>
      </c>
    </row>
    <row r="25" spans="1:3" ht="14.25" customHeight="1" x14ac:dyDescent="0.25">
      <c r="A25" s="4" t="s">
        <v>11</v>
      </c>
      <c r="B25" s="20">
        <f>SUM(B3:B24)</f>
        <v>5867450</v>
      </c>
      <c r="C25" s="12">
        <f>SUM(C3:C24)</f>
        <v>18101666</v>
      </c>
    </row>
    <row r="26" spans="1:3" ht="14.25" customHeight="1" x14ac:dyDescent="0.2">
      <c r="A26" s="13" t="s">
        <v>12</v>
      </c>
      <c r="B26" s="24">
        <v>-11058</v>
      </c>
      <c r="C26" s="24">
        <v>-11278</v>
      </c>
    </row>
    <row r="27" spans="1:3" ht="15.75" thickBot="1" x14ac:dyDescent="0.3">
      <c r="A27" s="14" t="s">
        <v>13</v>
      </c>
      <c r="B27" s="15">
        <f>B25+B26</f>
        <v>5856392</v>
      </c>
      <c r="C27" s="15">
        <f>C25+C26</f>
        <v>18090388</v>
      </c>
    </row>
    <row r="28" spans="1:3" ht="13.5" thickTop="1" x14ac:dyDescent="0.2">
      <c r="A28" s="16"/>
      <c r="B28" s="21"/>
    </row>
    <row r="29" spans="1:3" ht="15.75" customHeight="1" x14ac:dyDescent="0.25">
      <c r="A29" s="4" t="s">
        <v>15</v>
      </c>
      <c r="B29" s="22" t="s">
        <v>2</v>
      </c>
      <c r="C29" s="5" t="s">
        <v>3</v>
      </c>
    </row>
    <row r="30" spans="1:3" ht="14.25" x14ac:dyDescent="0.2">
      <c r="A30" s="8" t="s">
        <v>26</v>
      </c>
      <c r="B30" s="23">
        <v>932961</v>
      </c>
      <c r="C30" s="25">
        <f>985130+55+131+2842+611+2062+16388</f>
        <v>1007219</v>
      </c>
    </row>
    <row r="31" spans="1:3" ht="14.25" x14ac:dyDescent="0.2">
      <c r="A31" s="8" t="s">
        <v>27</v>
      </c>
      <c r="B31" s="23">
        <v>439507</v>
      </c>
      <c r="C31" s="25">
        <v>439507</v>
      </c>
    </row>
    <row r="32" spans="1:3" ht="14.25" x14ac:dyDescent="0.2">
      <c r="A32" s="8" t="s">
        <v>28</v>
      </c>
      <c r="B32" s="23">
        <v>3455913</v>
      </c>
      <c r="C32" s="25">
        <f>3495026+1+46275+1748</f>
        <v>3543050</v>
      </c>
    </row>
    <row r="33" spans="1:3" ht="14.25" x14ac:dyDescent="0.2">
      <c r="A33" s="8" t="s">
        <v>35</v>
      </c>
      <c r="B33" s="23">
        <v>0</v>
      </c>
      <c r="C33" s="25">
        <f>10480097+96+74</f>
        <v>10480267</v>
      </c>
    </row>
    <row r="34" spans="1:3" ht="14.25" x14ac:dyDescent="0.2">
      <c r="A34" s="8" t="s">
        <v>36</v>
      </c>
      <c r="B34" s="23">
        <v>0</v>
      </c>
      <c r="C34" s="25">
        <v>1583325</v>
      </c>
    </row>
    <row r="35" spans="1:3" ht="14.25" x14ac:dyDescent="0.2">
      <c r="A35" s="8" t="s">
        <v>37</v>
      </c>
      <c r="B35" s="23">
        <v>0</v>
      </c>
      <c r="C35" s="25">
        <v>19997</v>
      </c>
    </row>
    <row r="36" spans="1:3" ht="14.25" x14ac:dyDescent="0.2">
      <c r="A36" s="8" t="s">
        <v>38</v>
      </c>
      <c r="B36" s="23">
        <v>0</v>
      </c>
      <c r="C36" s="25">
        <f>33210+8</f>
        <v>33218</v>
      </c>
    </row>
    <row r="37" spans="1:3" ht="14.25" x14ac:dyDescent="0.2">
      <c r="A37" s="8" t="s">
        <v>39</v>
      </c>
      <c r="B37" s="23">
        <v>0</v>
      </c>
      <c r="C37" s="25">
        <f>10000+500</f>
        <v>10500</v>
      </c>
    </row>
    <row r="38" spans="1:3" ht="14.25" x14ac:dyDescent="0.2">
      <c r="A38" s="10" t="s">
        <v>18</v>
      </c>
      <c r="B38" s="23">
        <v>11062</v>
      </c>
      <c r="C38" s="25">
        <v>11282</v>
      </c>
    </row>
    <row r="39" spans="1:3" ht="14.25" x14ac:dyDescent="0.2">
      <c r="A39" s="10" t="s">
        <v>9</v>
      </c>
      <c r="B39" s="23">
        <v>34300</v>
      </c>
      <c r="C39" s="25">
        <v>34300</v>
      </c>
    </row>
    <row r="40" spans="1:3" ht="14.25" x14ac:dyDescent="0.2">
      <c r="A40" s="10" t="s">
        <v>29</v>
      </c>
      <c r="B40" s="23">
        <v>1093366</v>
      </c>
      <c r="C40" s="25">
        <f>1348124+302</f>
        <v>1348426</v>
      </c>
    </row>
    <row r="41" spans="1:3" ht="14.25" x14ac:dyDescent="0.2">
      <c r="A41" s="10" t="s">
        <v>40</v>
      </c>
      <c r="B41" s="23">
        <v>0</v>
      </c>
      <c r="C41" s="25">
        <f>38897+1+160+2375</f>
        <v>41433</v>
      </c>
    </row>
    <row r="42" spans="1:3" ht="13.5" customHeight="1" x14ac:dyDescent="0.2">
      <c r="A42" s="10" t="s">
        <v>41</v>
      </c>
      <c r="B42" s="23">
        <v>0</v>
      </c>
      <c r="C42" s="25">
        <v>34138</v>
      </c>
    </row>
    <row r="43" spans="1:3" ht="14.25" customHeight="1" x14ac:dyDescent="0.25">
      <c r="A43" s="4" t="s">
        <v>16</v>
      </c>
      <c r="B43" s="20">
        <f>SUM(B30:B42)</f>
        <v>5967109</v>
      </c>
      <c r="C43" s="12">
        <f>SUM(C30:C42)</f>
        <v>18586662</v>
      </c>
    </row>
    <row r="44" spans="1:3" ht="14.25" x14ac:dyDescent="0.2">
      <c r="A44" s="13" t="s">
        <v>12</v>
      </c>
      <c r="B44" s="24">
        <v>-11058</v>
      </c>
      <c r="C44" s="24">
        <v>-11278</v>
      </c>
    </row>
    <row r="45" spans="1:3" ht="15.75" thickBot="1" x14ac:dyDescent="0.3">
      <c r="A45" s="14" t="s">
        <v>17</v>
      </c>
      <c r="B45" s="15">
        <f>+B43+B44</f>
        <v>5956051</v>
      </c>
      <c r="C45" s="15">
        <f>+C43+C44</f>
        <v>18575384</v>
      </c>
    </row>
    <row r="46" spans="1:3" ht="13.5" thickTop="1" x14ac:dyDescent="0.2">
      <c r="A46" s="16" t="s">
        <v>14</v>
      </c>
      <c r="B46" s="21"/>
    </row>
    <row r="47" spans="1:3" ht="14.25" x14ac:dyDescent="0.2">
      <c r="B47" s="1"/>
      <c r="C47" s="9"/>
    </row>
    <row r="48" spans="1:3" ht="14.25" x14ac:dyDescent="0.2">
      <c r="A48" s="10" t="s">
        <v>20</v>
      </c>
      <c r="B48" s="19">
        <f>121000+100000+400000</f>
        <v>621000</v>
      </c>
      <c r="C48" s="11">
        <v>1070023</v>
      </c>
    </row>
    <row r="49" spans="1:3" ht="14.25" x14ac:dyDescent="0.2">
      <c r="A49" s="26" t="s">
        <v>19</v>
      </c>
      <c r="B49" s="27">
        <f>271341+250000</f>
        <v>521341</v>
      </c>
      <c r="C49" s="28">
        <f>601415-16388</f>
        <v>585027</v>
      </c>
    </row>
    <row r="50" spans="1:3" ht="15.75" thickBot="1" x14ac:dyDescent="0.3">
      <c r="A50" s="14" t="s">
        <v>21</v>
      </c>
      <c r="B50" s="15">
        <f>+B48-B49</f>
        <v>99659</v>
      </c>
      <c r="C50" s="15">
        <f>+C48-C49</f>
        <v>484996</v>
      </c>
    </row>
    <row r="51" spans="1:3" ht="15" thickTop="1" x14ac:dyDescent="0.2">
      <c r="A51" s="10"/>
      <c r="B51" s="29"/>
      <c r="C51" s="30"/>
    </row>
    <row r="52" spans="1:3" ht="15" thickBot="1" x14ac:dyDescent="0.25">
      <c r="A52" s="10"/>
      <c r="B52" s="29"/>
      <c r="C52" s="30"/>
    </row>
    <row r="53" spans="1:3" ht="15.75" thickBot="1" x14ac:dyDescent="0.3">
      <c r="A53" s="31" t="s">
        <v>22</v>
      </c>
      <c r="B53" s="32">
        <f>+B27+B48</f>
        <v>6477392</v>
      </c>
      <c r="C53" s="33">
        <f>+C27+C48</f>
        <v>19160411</v>
      </c>
    </row>
    <row r="54" spans="1:3" ht="15.75" thickBot="1" x14ac:dyDescent="0.3">
      <c r="A54" s="31" t="s">
        <v>23</v>
      </c>
      <c r="B54" s="32">
        <f>+B45+B49</f>
        <v>6477392</v>
      </c>
      <c r="C54" s="33">
        <f>+C45+C49</f>
        <v>19160411</v>
      </c>
    </row>
    <row r="55" spans="1:3" x14ac:dyDescent="0.2">
      <c r="B55" s="1"/>
    </row>
    <row r="56" spans="1:3" ht="14.25" x14ac:dyDescent="0.2">
      <c r="B56" s="1"/>
      <c r="C56" s="17"/>
    </row>
    <row r="57" spans="1:3" ht="14.25" x14ac:dyDescent="0.2">
      <c r="B57" s="1"/>
      <c r="C57" s="17"/>
    </row>
    <row r="58" spans="1:3" x14ac:dyDescent="0.2">
      <c r="B58" s="1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2" spans="1:3" x14ac:dyDescent="0.2">
      <c r="B62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7" spans="2:3" x14ac:dyDescent="0.2">
      <c r="B77" s="1"/>
      <c r="C77" s="1"/>
    </row>
    <row r="78" spans="2:3" x14ac:dyDescent="0.2">
      <c r="B78" s="1"/>
      <c r="C78" s="1"/>
    </row>
    <row r="81" spans="2:3" x14ac:dyDescent="0.2">
      <c r="B81" s="1"/>
      <c r="C81" s="1"/>
    </row>
    <row r="82" spans="2:3" x14ac:dyDescent="0.2">
      <c r="B82" s="1"/>
      <c r="C82" s="1"/>
    </row>
    <row r="96" spans="2:3" x14ac:dyDescent="0.2">
      <c r="B96" s="1"/>
      <c r="C96" s="1"/>
    </row>
    <row r="97" spans="2:3" x14ac:dyDescent="0.2">
      <c r="B97" s="1"/>
      <c r="C97" s="1"/>
    </row>
    <row r="100" spans="2:3" x14ac:dyDescent="0.2">
      <c r="B100" s="1"/>
      <c r="C100" s="1"/>
    </row>
    <row r="101" spans="2:3" x14ac:dyDescent="0.2">
      <c r="B101" s="1"/>
      <c r="C101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47" orientation="portrait" useFirstPageNumber="1" r:id="rId1"/>
  <headerFooter alignWithMargins="0">
    <oddHeader>&amp;C&amp;"Arial,Kurzíva"Příloha č. 5 - Upravený rozpočet Olomouckého kraje na rok 2021 po schválení rozpočtových změn</oddHeader>
    <oddFooter xml:space="preserve">&amp;L&amp;"Arial,Kurzíva"Zastupitelstvo OK 26.4.2021
8.1. - Rozpočet Olomouckého kraje 2021 - rozpočtové změny 
Příloha č.5: Upravený rozpočet OK na rok 2021 po schválení rozpočtových změn&amp;R&amp;"Arial,Kurzíva"Strana &amp;P (celkem 47)&amp;"Arial,Obyčejné"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5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2021-04-07T08:25:57Z</cp:lastPrinted>
  <dcterms:created xsi:type="dcterms:W3CDTF">2007-02-21T09:44:06Z</dcterms:created>
  <dcterms:modified xsi:type="dcterms:W3CDTF">2021-04-07T08:36:53Z</dcterms:modified>
</cp:coreProperties>
</file>