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_proc0588\AppData\Local\Temp\IntraDoc\210325112052000000\Prilohy\"/>
    </mc:Choice>
  </mc:AlternateContent>
  <bookViews>
    <workbookView xWindow="480" yWindow="195" windowWidth="18195" windowHeight="11700" firstSheet="1" activeTab="1"/>
  </bookViews>
  <sheets>
    <sheet name="List1" sheetId="1" state="hidden" r:id="rId1"/>
    <sheet name="tisk" sheetId="2" r:id="rId2"/>
  </sheets>
  <definedNames>
    <definedName name="_FilterDatabase" localSheetId="0" hidden="1">List1!$A$10:$R$16</definedName>
    <definedName name="DZACATEK">List1!$N$1</definedName>
    <definedName name="FZACATEK">List1!$Q$1</definedName>
    <definedName name="LZACATEK">List1!$W$1</definedName>
    <definedName name="_xlnm.Print_Titles" localSheetId="1">tisk!$1:$3</definedName>
  </definedNames>
  <calcPr calcId="162913" iterateDelta="1E-4"/>
</workbook>
</file>

<file path=xl/calcChain.xml><?xml version="1.0" encoding="utf-8"?>
<calcChain xmlns="http://schemas.openxmlformats.org/spreadsheetml/2006/main">
  <c r="O10" i="1" l="1"/>
  <c r="R10" i="1"/>
  <c r="X10" i="1"/>
  <c r="A75" i="2" l="1"/>
  <c r="B73" i="2"/>
  <c r="F75" i="2" s="1"/>
  <c r="A72" i="2"/>
  <c r="B70" i="2"/>
  <c r="F70" i="2" s="1"/>
  <c r="A69" i="2"/>
  <c r="B67" i="2"/>
  <c r="M67" i="2" s="1"/>
  <c r="A66" i="2"/>
  <c r="B64" i="2"/>
  <c r="C65" i="2" s="1"/>
  <c r="A63" i="2"/>
  <c r="B61" i="2"/>
  <c r="A60" i="2"/>
  <c r="B58" i="2"/>
  <c r="K58" i="2" s="1"/>
  <c r="A57" i="2"/>
  <c r="B55" i="2"/>
  <c r="C57" i="2" s="1"/>
  <c r="A54" i="2"/>
  <c r="B52" i="2"/>
  <c r="H52" i="2" s="1"/>
  <c r="A51" i="2"/>
  <c r="B49" i="2"/>
  <c r="C51" i="2" s="1"/>
  <c r="A48" i="2"/>
  <c r="B46" i="2"/>
  <c r="K46" i="2" s="1"/>
  <c r="A45" i="2"/>
  <c r="B43" i="2"/>
  <c r="D45" i="2" s="1"/>
  <c r="A42" i="2"/>
  <c r="B40" i="2"/>
  <c r="J40" i="2" s="1"/>
  <c r="A39" i="2"/>
  <c r="B37" i="2"/>
  <c r="M37" i="2" s="1"/>
  <c r="A36" i="2"/>
  <c r="B34" i="2"/>
  <c r="G34" i="2" s="1"/>
  <c r="A33" i="2"/>
  <c r="B31" i="2"/>
  <c r="C33" i="2" s="1"/>
  <c r="A30" i="2"/>
  <c r="B28" i="2"/>
  <c r="D30" i="2" s="1"/>
  <c r="A27" i="2"/>
  <c r="B25" i="2"/>
  <c r="C26" i="2" s="1"/>
  <c r="A24" i="2"/>
  <c r="B22" i="2"/>
  <c r="D24" i="2" s="1"/>
  <c r="A21" i="2"/>
  <c r="B19" i="2"/>
  <c r="F19" i="2" s="1"/>
  <c r="A18" i="2"/>
  <c r="B16" i="2"/>
  <c r="A15" i="2"/>
  <c r="B13" i="2"/>
  <c r="F15" i="2" s="1"/>
  <c r="A12" i="2"/>
  <c r="B10" i="2"/>
  <c r="C11" i="2" s="1"/>
  <c r="A9" i="2"/>
  <c r="B7" i="2"/>
  <c r="K7" i="2" s="1"/>
  <c r="A6" i="2"/>
  <c r="B4" i="2"/>
  <c r="W11" i="1"/>
  <c r="W30" i="1"/>
  <c r="W32" i="1"/>
  <c r="W34" i="1"/>
  <c r="W19" i="1"/>
  <c r="W21" i="1"/>
  <c r="W15" i="1"/>
  <c r="W20" i="1"/>
  <c r="W14" i="1"/>
  <c r="W27" i="1"/>
  <c r="W18" i="1"/>
  <c r="W22" i="1"/>
  <c r="W31" i="1"/>
  <c r="W16" i="1"/>
  <c r="W24" i="1"/>
  <c r="W25" i="1"/>
  <c r="W29" i="1"/>
  <c r="W28" i="1"/>
  <c r="W33" i="1"/>
  <c r="W17" i="1"/>
  <c r="W23" i="1"/>
  <c r="W12" i="1"/>
  <c r="W13" i="1"/>
  <c r="W26" i="1"/>
  <c r="M73" i="2" l="1"/>
  <c r="G22" i="2"/>
  <c r="E55" i="2"/>
  <c r="F13" i="2"/>
  <c r="L61" i="2"/>
  <c r="D25" i="2"/>
  <c r="E25" i="2"/>
  <c r="F55" i="2"/>
  <c r="L4" i="2"/>
  <c r="C14" i="2"/>
  <c r="D23" i="2"/>
  <c r="F4" i="2"/>
  <c r="C7" i="2"/>
  <c r="K70" i="2"/>
  <c r="C5" i="2"/>
  <c r="D7" i="2"/>
  <c r="G46" i="2"/>
  <c r="E49" i="2"/>
  <c r="K40" i="2"/>
  <c r="D49" i="2"/>
  <c r="C8" i="2"/>
  <c r="D27" i="2"/>
  <c r="I49" i="2"/>
  <c r="C32" i="2"/>
  <c r="D39" i="2"/>
  <c r="M19" i="2"/>
  <c r="E31" i="2"/>
  <c r="F37" i="2"/>
  <c r="C41" i="2"/>
  <c r="C44" i="2"/>
  <c r="D8" i="2"/>
  <c r="J25" i="2"/>
  <c r="C29" i="2"/>
  <c r="F31" i="2"/>
  <c r="H37" i="2"/>
  <c r="D40" i="2"/>
  <c r="C50" i="2"/>
  <c r="D54" i="2"/>
  <c r="L55" i="2"/>
  <c r="E73" i="2"/>
  <c r="L31" i="2"/>
  <c r="F40" i="2"/>
  <c r="F42" i="2"/>
  <c r="C56" i="2"/>
  <c r="H73" i="2"/>
  <c r="C12" i="2"/>
  <c r="D65" i="2"/>
  <c r="I4" i="2"/>
  <c r="F10" i="2"/>
  <c r="L34" i="2"/>
  <c r="F36" i="2"/>
  <c r="C58" i="2"/>
  <c r="C64" i="2"/>
  <c r="J64" i="2"/>
  <c r="D4" i="2"/>
  <c r="J4" i="2"/>
  <c r="C6" i="2"/>
  <c r="H7" i="2"/>
  <c r="L10" i="2"/>
  <c r="C13" i="2"/>
  <c r="J13" i="2"/>
  <c r="D21" i="2"/>
  <c r="I31" i="2"/>
  <c r="D34" i="2"/>
  <c r="C35" i="2"/>
  <c r="L37" i="2"/>
  <c r="H40" i="2"/>
  <c r="D41" i="2"/>
  <c r="D43" i="2"/>
  <c r="D48" i="2"/>
  <c r="I55" i="2"/>
  <c r="D58" i="2"/>
  <c r="D59" i="2"/>
  <c r="D64" i="2"/>
  <c r="K64" i="2"/>
  <c r="F66" i="2"/>
  <c r="I73" i="2"/>
  <c r="C75" i="2"/>
  <c r="J34" i="2"/>
  <c r="D36" i="2"/>
  <c r="J58" i="2"/>
  <c r="F60" i="2"/>
  <c r="H64" i="2"/>
  <c r="H13" i="2"/>
  <c r="D14" i="2"/>
  <c r="C34" i="2"/>
  <c r="C59" i="2"/>
  <c r="E4" i="2"/>
  <c r="J7" i="2"/>
  <c r="F9" i="2"/>
  <c r="D13" i="2"/>
  <c r="K13" i="2"/>
  <c r="M25" i="2"/>
  <c r="G28" i="2"/>
  <c r="D31" i="2"/>
  <c r="J31" i="2"/>
  <c r="E37" i="2"/>
  <c r="C40" i="2"/>
  <c r="H43" i="2"/>
  <c r="F46" i="2"/>
  <c r="J49" i="2"/>
  <c r="D55" i="2"/>
  <c r="J55" i="2"/>
  <c r="H58" i="2"/>
  <c r="F64" i="2"/>
  <c r="D73" i="2"/>
  <c r="L73" i="2"/>
  <c r="F18" i="2"/>
  <c r="D17" i="2"/>
  <c r="K16" i="2"/>
  <c r="G16" i="2"/>
  <c r="C16" i="2"/>
  <c r="F21" i="2"/>
  <c r="D20" i="2"/>
  <c r="K19" i="2"/>
  <c r="G19" i="2"/>
  <c r="J19" i="2"/>
  <c r="E19" i="2"/>
  <c r="H19" i="2"/>
  <c r="C20" i="2"/>
  <c r="C54" i="2"/>
  <c r="M52" i="2"/>
  <c r="I52" i="2"/>
  <c r="E52" i="2"/>
  <c r="K52" i="2"/>
  <c r="F52" i="2"/>
  <c r="D53" i="2"/>
  <c r="J52" i="2"/>
  <c r="D52" i="2"/>
  <c r="L52" i="2"/>
  <c r="F54" i="2"/>
  <c r="F63" i="2"/>
  <c r="D62" i="2"/>
  <c r="K61" i="2"/>
  <c r="G61" i="2"/>
  <c r="C61" i="2"/>
  <c r="J61" i="2"/>
  <c r="E61" i="2"/>
  <c r="C62" i="2"/>
  <c r="I61" i="2"/>
  <c r="D61" i="2"/>
  <c r="D63" i="2"/>
  <c r="M61" i="2"/>
  <c r="F6" i="2"/>
  <c r="D5" i="2"/>
  <c r="K4" i="2"/>
  <c r="G4" i="2"/>
  <c r="C4" i="2"/>
  <c r="H4" i="2"/>
  <c r="M4" i="2"/>
  <c r="D6" i="2"/>
  <c r="F7" i="2"/>
  <c r="D10" i="2"/>
  <c r="I10" i="2"/>
  <c r="C15" i="2"/>
  <c r="M13" i="2"/>
  <c r="I13" i="2"/>
  <c r="E13" i="2"/>
  <c r="G13" i="2"/>
  <c r="L13" i="2"/>
  <c r="D15" i="2"/>
  <c r="E16" i="2"/>
  <c r="J16" i="2"/>
  <c r="C19" i="2"/>
  <c r="I19" i="2"/>
  <c r="D22" i="2"/>
  <c r="K22" i="2"/>
  <c r="H25" i="2"/>
  <c r="C28" i="2"/>
  <c r="K28" i="2"/>
  <c r="C36" i="2"/>
  <c r="M34" i="2"/>
  <c r="I34" i="2"/>
  <c r="E34" i="2"/>
  <c r="K34" i="2"/>
  <c r="F34" i="2"/>
  <c r="H34" i="2"/>
  <c r="D35" i="2"/>
  <c r="F39" i="2"/>
  <c r="D38" i="2"/>
  <c r="K37" i="2"/>
  <c r="G37" i="2"/>
  <c r="C37" i="2"/>
  <c r="C38" i="2"/>
  <c r="I37" i="2"/>
  <c r="D37" i="2"/>
  <c r="J37" i="2"/>
  <c r="C39" i="2"/>
  <c r="I43" i="2"/>
  <c r="C52" i="2"/>
  <c r="C53" i="2"/>
  <c r="F61" i="2"/>
  <c r="C63" i="2"/>
  <c r="F69" i="2"/>
  <c r="D68" i="2"/>
  <c r="K67" i="2"/>
  <c r="G67" i="2"/>
  <c r="C67" i="2"/>
  <c r="C69" i="2"/>
  <c r="L67" i="2"/>
  <c r="F67" i="2"/>
  <c r="J67" i="2"/>
  <c r="E67" i="2"/>
  <c r="C68" i="2"/>
  <c r="I67" i="2"/>
  <c r="D67" i="2"/>
  <c r="D69" i="2"/>
  <c r="H16" i="2"/>
  <c r="M16" i="2"/>
  <c r="D18" i="2"/>
  <c r="F12" i="2"/>
  <c r="D11" i="2"/>
  <c r="K10" i="2"/>
  <c r="G10" i="2"/>
  <c r="C10" i="2"/>
  <c r="H10" i="2"/>
  <c r="M10" i="2"/>
  <c r="D12" i="2"/>
  <c r="D16" i="2"/>
  <c r="I16" i="2"/>
  <c r="C17" i="2"/>
  <c r="C24" i="2"/>
  <c r="M22" i="2"/>
  <c r="I22" i="2"/>
  <c r="E22" i="2"/>
  <c r="F24" i="2"/>
  <c r="C23" i="2"/>
  <c r="H22" i="2"/>
  <c r="C22" i="2"/>
  <c r="J22" i="2"/>
  <c r="C30" i="2"/>
  <c r="M28" i="2"/>
  <c r="I28" i="2"/>
  <c r="E28" i="2"/>
  <c r="D29" i="2"/>
  <c r="J28" i="2"/>
  <c r="D28" i="2"/>
  <c r="H28" i="2"/>
  <c r="C9" i="2"/>
  <c r="M7" i="2"/>
  <c r="I7" i="2"/>
  <c r="E7" i="2"/>
  <c r="G7" i="2"/>
  <c r="L7" i="2"/>
  <c r="D9" i="2"/>
  <c r="E10" i="2"/>
  <c r="J10" i="2"/>
  <c r="F16" i="2"/>
  <c r="L16" i="2"/>
  <c r="C18" i="2"/>
  <c r="D19" i="2"/>
  <c r="L19" i="2"/>
  <c r="C21" i="2"/>
  <c r="F22" i="2"/>
  <c r="L22" i="2"/>
  <c r="F27" i="2"/>
  <c r="D26" i="2"/>
  <c r="K25" i="2"/>
  <c r="G25" i="2"/>
  <c r="C25" i="2"/>
  <c r="C27" i="2"/>
  <c r="L25" i="2"/>
  <c r="F25" i="2"/>
  <c r="I25" i="2"/>
  <c r="F28" i="2"/>
  <c r="L28" i="2"/>
  <c r="F30" i="2"/>
  <c r="F45" i="2"/>
  <c r="D44" i="2"/>
  <c r="K43" i="2"/>
  <c r="G43" i="2"/>
  <c r="C43" i="2"/>
  <c r="C45" i="2"/>
  <c r="L43" i="2"/>
  <c r="F43" i="2"/>
  <c r="J43" i="2"/>
  <c r="E43" i="2"/>
  <c r="M43" i="2"/>
  <c r="C48" i="2"/>
  <c r="M46" i="2"/>
  <c r="I46" i="2"/>
  <c r="E46" i="2"/>
  <c r="D47" i="2"/>
  <c r="J46" i="2"/>
  <c r="D46" i="2"/>
  <c r="F48" i="2"/>
  <c r="C47" i="2"/>
  <c r="H46" i="2"/>
  <c r="C46" i="2"/>
  <c r="L46" i="2"/>
  <c r="G52" i="2"/>
  <c r="H61" i="2"/>
  <c r="H67" i="2"/>
  <c r="C72" i="2"/>
  <c r="M70" i="2"/>
  <c r="I70" i="2"/>
  <c r="E70" i="2"/>
  <c r="G70" i="2"/>
  <c r="L70" i="2"/>
  <c r="D72" i="2"/>
  <c r="F33" i="2"/>
  <c r="D32" i="2"/>
  <c r="K31" i="2"/>
  <c r="G31" i="2"/>
  <c r="C31" i="2"/>
  <c r="H31" i="2"/>
  <c r="M31" i="2"/>
  <c r="D33" i="2"/>
  <c r="C42" i="2"/>
  <c r="M40" i="2"/>
  <c r="I40" i="2"/>
  <c r="E40" i="2"/>
  <c r="G40" i="2"/>
  <c r="L40" i="2"/>
  <c r="D42" i="2"/>
  <c r="F49" i="2"/>
  <c r="L49" i="2"/>
  <c r="F57" i="2"/>
  <c r="D56" i="2"/>
  <c r="K55" i="2"/>
  <c r="G55" i="2"/>
  <c r="C55" i="2"/>
  <c r="H55" i="2"/>
  <c r="M55" i="2"/>
  <c r="D57" i="2"/>
  <c r="F58" i="2"/>
  <c r="C66" i="2"/>
  <c r="M64" i="2"/>
  <c r="I64" i="2"/>
  <c r="E64" i="2"/>
  <c r="G64" i="2"/>
  <c r="L64" i="2"/>
  <c r="D66" i="2"/>
  <c r="C70" i="2"/>
  <c r="H70" i="2"/>
  <c r="C71" i="2"/>
  <c r="F72" i="2"/>
  <c r="F51" i="2"/>
  <c r="D50" i="2"/>
  <c r="K49" i="2"/>
  <c r="G49" i="2"/>
  <c r="C49" i="2"/>
  <c r="H49" i="2"/>
  <c r="M49" i="2"/>
  <c r="D51" i="2"/>
  <c r="C60" i="2"/>
  <c r="M58" i="2"/>
  <c r="I58" i="2"/>
  <c r="E58" i="2"/>
  <c r="G58" i="2"/>
  <c r="L58" i="2"/>
  <c r="D60" i="2"/>
  <c r="D70" i="2"/>
  <c r="J70" i="2"/>
  <c r="D71" i="2"/>
  <c r="F73" i="2"/>
  <c r="J73" i="2"/>
  <c r="C74" i="2"/>
  <c r="D75" i="2"/>
  <c r="C73" i="2"/>
  <c r="G73" i="2"/>
  <c r="K73" i="2"/>
  <c r="D74" i="2"/>
</calcChain>
</file>

<file path=xl/sharedStrings.xml><?xml version="1.0" encoding="utf-8"?>
<sst xmlns="http://schemas.openxmlformats.org/spreadsheetml/2006/main" count="404" uniqueCount="227">
  <si>
    <t>Poř. číslo</t>
  </si>
  <si>
    <t>Žadatel</t>
  </si>
  <si>
    <t>Účel použití dotace na akci/projekt a jeho cíl</t>
  </si>
  <si>
    <t>Celkové náklady realizované akce/projektu</t>
  </si>
  <si>
    <t>Termín akce/realizace projektu</t>
  </si>
  <si>
    <t>Požadovaná částka z rozpočtu OK</t>
  </si>
  <si>
    <t>Termín vyúčtování dotace</t>
  </si>
  <si>
    <t>Bodové hodnocení</t>
  </si>
  <si>
    <t>Návrh</t>
  </si>
  <si>
    <t>Sídlo</t>
  </si>
  <si>
    <t>A</t>
  </si>
  <si>
    <t>B</t>
  </si>
  <si>
    <t>C</t>
  </si>
  <si>
    <t>Celkem</t>
  </si>
  <si>
    <t xml:space="preserve">Název </t>
  </si>
  <si>
    <t>Ulice</t>
  </si>
  <si>
    <t>Obec</t>
  </si>
  <si>
    <t>PSČ</t>
  </si>
  <si>
    <t>Okres</t>
  </si>
  <si>
    <t>Právní forma</t>
  </si>
  <si>
    <t>IČ</t>
  </si>
  <si>
    <t>Bankovní účet</t>
  </si>
  <si>
    <t>Zastoupení</t>
  </si>
  <si>
    <t>od</t>
  </si>
  <si>
    <t>do</t>
  </si>
  <si>
    <t>návrh</t>
  </si>
  <si>
    <t>Název akce/projektu</t>
  </si>
  <si>
    <t>Popis akce/projektu</t>
  </si>
  <si>
    <t>Název akce/činnosti</t>
  </si>
  <si>
    <t>Stručný popis akce/činnosti</t>
  </si>
  <si>
    <t>Účel použití dotace na akci/činnost</t>
  </si>
  <si>
    <t>Celkové předpokládané výdaje realizované akce/činnosti</t>
  </si>
  <si>
    <t>Návrh dotace v Kč</t>
  </si>
  <si>
    <t>Termín akce/ realizace činnosti
OD - DO</t>
  </si>
  <si>
    <t>1</t>
  </si>
  <si>
    <t>Obec Medlov</t>
  </si>
  <si>
    <t>Medlov 300</t>
  </si>
  <si>
    <t>Medlov</t>
  </si>
  <si>
    <t>78391</t>
  </si>
  <si>
    <t>Olomouc</t>
  </si>
  <si>
    <t>Obec, městská část hlavního města Prahy</t>
  </si>
  <si>
    <t>00575666</t>
  </si>
  <si>
    <t>Pořízení dopravního prostředku pro JSDH Medlov</t>
  </si>
  <si>
    <t>nový dopravní automobil DA- stávající vozidlo je nespolehlivé, velké náklady na provozuschopnost  Podaná žádost JSDH-V2-2021-00294</t>
  </si>
  <si>
    <t>pořízení dopravního automobilu</t>
  </si>
  <si>
    <t>1/2021</t>
  </si>
  <si>
    <t>6/2022</t>
  </si>
  <si>
    <t>31.07.2022</t>
  </si>
  <si>
    <t>2</t>
  </si>
  <si>
    <t>Městys Náměšť na Hané</t>
  </si>
  <si>
    <t>nám. T. G. Masaryka 100</t>
  </si>
  <si>
    <t>Náměšť na Hané</t>
  </si>
  <si>
    <t>78344</t>
  </si>
  <si>
    <t>00299260</t>
  </si>
  <si>
    <t>Pořízení dopravního prostředku pro JSDH Náměšť na Hané</t>
  </si>
  <si>
    <t>Stávající Avie dosluhuje, je z r. 1980 a hrozí, že na techn. prohlídce na konci dubna 2021 neprojde. Proto městys požádal o dotaci GŘ HZS ČR. Dotace nám byla přislíbena. To je podmínka pro získání dotace od Ol. kraje.</t>
  </si>
  <si>
    <t>3</t>
  </si>
  <si>
    <t>Město Kostelec na Hané</t>
  </si>
  <si>
    <t>Jakubské náměstí 138</t>
  </si>
  <si>
    <t>Kostelec na Hané</t>
  </si>
  <si>
    <t>79841</t>
  </si>
  <si>
    <t>Prostějov</t>
  </si>
  <si>
    <t>00288373</t>
  </si>
  <si>
    <t>Pořízení dopravního prostředku pro JSDH Kostelec na Hané</t>
  </si>
  <si>
    <t>Pořízení dopravního automobilu pro JSDH Kostelec na Hané.</t>
  </si>
  <si>
    <t>4</t>
  </si>
  <si>
    <t>Obec Horní Studénky</t>
  </si>
  <si>
    <t>Horní Studénky 44</t>
  </si>
  <si>
    <t>Horní Studénky</t>
  </si>
  <si>
    <t>78901</t>
  </si>
  <si>
    <t>Šumperk</t>
  </si>
  <si>
    <t>00635944</t>
  </si>
  <si>
    <t>Pořízení dopravního prostředku pro JSDH Horní Studénky</t>
  </si>
  <si>
    <t>Dopravní automobil v základním provedení pro JSDH Horní Studénky bude pořízen z důvodu již téměř dosluhujícího automobilu CAS 25 z roku 1980, který v současné době jednotka využívá.</t>
  </si>
  <si>
    <t>5</t>
  </si>
  <si>
    <t>Obec Dlouhá Loučka</t>
  </si>
  <si>
    <t>1. máje 116</t>
  </si>
  <si>
    <t>Dlouhá Loučka</t>
  </si>
  <si>
    <t>78386</t>
  </si>
  <si>
    <t>00298794</t>
  </si>
  <si>
    <t>Pořízení dopravního prostředku pro JSDH Plinkout</t>
  </si>
  <si>
    <t>Pořízení nového dopravního automobilu</t>
  </si>
  <si>
    <t>6</t>
  </si>
  <si>
    <t>Obec Víceměřice</t>
  </si>
  <si>
    <t>Víceměřice 26</t>
  </si>
  <si>
    <t>Víceměřice</t>
  </si>
  <si>
    <t>79826</t>
  </si>
  <si>
    <t>00288888</t>
  </si>
  <si>
    <t>Pořízení dopravního prostředku pro JSDH Víceměřice</t>
  </si>
  <si>
    <t>Jedná se o nákup nového dopravního automobilu JSDH, jednotka nedisponuje žádným dopravním prostředkem.</t>
  </si>
  <si>
    <t>7</t>
  </si>
  <si>
    <t>Statutární město Přerov</t>
  </si>
  <si>
    <t>Bratrská 709/34</t>
  </si>
  <si>
    <t>Přerov</t>
  </si>
  <si>
    <t>75002</t>
  </si>
  <si>
    <t>00301825</t>
  </si>
  <si>
    <t>Pořízení dopravního prostředku pro JSDH Přerov V -  Dluhonice</t>
  </si>
  <si>
    <t>Předmětem je nákup dopravního automobilu v základním provedení pro jednotku SDH Přerov V - Dluhonice, která nyní disponuje silně zastaralým vozidlem značky Tatra 805 (50. léta 20. století).</t>
  </si>
  <si>
    <t>8</t>
  </si>
  <si>
    <t>Pořízení dopravního prostředku pro JSDH Přerov VII - Čekyně</t>
  </si>
  <si>
    <t>Předmětem je nákup dopravního automobilu v základním provedení pro jednotku SDH Přerov VII - Čekyně, která nyní disponuje silně zastaralým vozidlem značky Avia (80. léta 20. století).</t>
  </si>
  <si>
    <t>9</t>
  </si>
  <si>
    <t>Obec Lazníky</t>
  </si>
  <si>
    <t>Lazníky 116</t>
  </si>
  <si>
    <t>Lazníky</t>
  </si>
  <si>
    <t>75125</t>
  </si>
  <si>
    <t>00301451</t>
  </si>
  <si>
    <t>Pořízení dopravního prostředku pro JSDH Lazníky</t>
  </si>
  <si>
    <t>pořízení DA pro JSDH Lazníky z důvodu nefunkčnosti a nepojízdnosti stávajícího vozidla</t>
  </si>
  <si>
    <t>10</t>
  </si>
  <si>
    <t>Město Hranice</t>
  </si>
  <si>
    <t>Pernštejnské náměstí 1</t>
  </si>
  <si>
    <t>Hranice</t>
  </si>
  <si>
    <t>75301</t>
  </si>
  <si>
    <t>00301311</t>
  </si>
  <si>
    <t>Pořízení dopravního prostředku pro JSDH Uhřínov</t>
  </si>
  <si>
    <t>Pořízení Dopravního automobilu Uhřínov. Pořízení DA bylo podpořeno investiční dotací z MV GŘ HZS ČR v rámci programu Dotace pro jednotky SDH pro rok 2021.</t>
  </si>
  <si>
    <t>11</t>
  </si>
  <si>
    <t>Obec Radslavice</t>
  </si>
  <si>
    <t>Na Návsi 103</t>
  </si>
  <si>
    <t>Radslavice</t>
  </si>
  <si>
    <t>75111</t>
  </si>
  <si>
    <t>00301884</t>
  </si>
  <si>
    <t>Pořízení dopravního prostředku pro JSDH Radslavice</t>
  </si>
  <si>
    <t>JSDH Radslavice pravidelně zasahuje u požárů a dopravních nehod nejen v obci ale i v okolí. Z důvodu špatného technického stavu současné cisternové automobilové stříkačky je nutné pořídit nové vozidlo, tak aby nedošlo k omezení akceschopnosti JSDH.</t>
  </si>
  <si>
    <t>pořízení cisternové automobilové stříkačky</t>
  </si>
  <si>
    <t>12</t>
  </si>
  <si>
    <t>Obec Sudkov</t>
  </si>
  <si>
    <t>Sudkov 96</t>
  </si>
  <si>
    <t>Sudkov</t>
  </si>
  <si>
    <t>78821</t>
  </si>
  <si>
    <t>00303411</t>
  </si>
  <si>
    <t>Pořízení dopravního prostředku pro JSDH Sudkov</t>
  </si>
  <si>
    <t>Jedná se o zakoupení dopravního automobilu pro  JSDH</t>
  </si>
  <si>
    <t>13</t>
  </si>
  <si>
    <t>Obec Dubicko</t>
  </si>
  <si>
    <t>Velká Strana 56</t>
  </si>
  <si>
    <t>Dubicko</t>
  </si>
  <si>
    <t>78972</t>
  </si>
  <si>
    <t>00302538</t>
  </si>
  <si>
    <t>Pořízení dopravního prostředku pro JSDH Dubicko</t>
  </si>
  <si>
    <t>Pořízení dopravního automobilu</t>
  </si>
  <si>
    <t>14</t>
  </si>
  <si>
    <t>Obec Kladky</t>
  </si>
  <si>
    <t>Kladky 19</t>
  </si>
  <si>
    <t>Kladky</t>
  </si>
  <si>
    <t>79854</t>
  </si>
  <si>
    <t>00288331</t>
  </si>
  <si>
    <t>Pořízení dopravního prostředku pro JSDH Kladky</t>
  </si>
  <si>
    <t>Pořízení nového dopravního automobilu pro JSDH Kladky. Pořizujeme z důvodu stáří  používaného automobilu - 23 roků a špatného technického stavu.</t>
  </si>
  <si>
    <t>15</t>
  </si>
  <si>
    <t>Statutární město Olomouc</t>
  </si>
  <si>
    <t>Horní náměstí 583</t>
  </si>
  <si>
    <t>77900</t>
  </si>
  <si>
    <t>00299308</t>
  </si>
  <si>
    <t>Pořízení dopravního prostředku pro JSDH Lošov</t>
  </si>
  <si>
    <t>Pořízení dopravního automobilu pro JSDH Lošov současně s dotací od MV GŘ HZS ČR z důvodu zajištění akceschopnosti jednotky.</t>
  </si>
  <si>
    <t>16</t>
  </si>
  <si>
    <t>Město Žulová</t>
  </si>
  <si>
    <t>Hlavní 36</t>
  </si>
  <si>
    <t>Žulová</t>
  </si>
  <si>
    <t>79065</t>
  </si>
  <si>
    <t>Jeseník</t>
  </si>
  <si>
    <t>00303682</t>
  </si>
  <si>
    <t>Pořízení dopravního prostředku pro JSDH Žulová</t>
  </si>
  <si>
    <t>Pořízení dopravního automobilu pro JSDH Žulová.</t>
  </si>
  <si>
    <t>17</t>
  </si>
  <si>
    <t>Obec Bohuslavice</t>
  </si>
  <si>
    <t>Bohuslavice 2</t>
  </si>
  <si>
    <t>Bohuslavice</t>
  </si>
  <si>
    <t>00302384</t>
  </si>
  <si>
    <t>Pořízení dopravního prostředku pro JSDH Bohuslavice</t>
  </si>
  <si>
    <t>Dotace bude použita na pořízení dopravního automobilu pro JSDH Bohuslavice</t>
  </si>
  <si>
    <t>18</t>
  </si>
  <si>
    <t>Obec Nový Malín</t>
  </si>
  <si>
    <t>Nový Malín 240</t>
  </si>
  <si>
    <t>Nový Malín</t>
  </si>
  <si>
    <t>78803</t>
  </si>
  <si>
    <t>00303089</t>
  </si>
  <si>
    <t>Pořízení dopravního prostředku pro JSDH Nový Malín</t>
  </si>
  <si>
    <t>podpora a zajištění akceschopnosti JSDH obce Nový Malín</t>
  </si>
  <si>
    <t>19</t>
  </si>
  <si>
    <t>Obec Čelčice</t>
  </si>
  <si>
    <t>Čelčice 86</t>
  </si>
  <si>
    <t>Čelčice</t>
  </si>
  <si>
    <t>79823</t>
  </si>
  <si>
    <t>00288136</t>
  </si>
  <si>
    <t>Pořízení dopravního prostředku pro JSDH Čelčice</t>
  </si>
  <si>
    <t>Současný dopravní automobil byl vyroben v roce 2003 a my jsme ho koupili v roce 2010. Automobil je již značně opotřeben a opravy nejsou levné.</t>
  </si>
  <si>
    <t>20</t>
  </si>
  <si>
    <t>Městys Velký Újezd</t>
  </si>
  <si>
    <t>Olomoucká 15</t>
  </si>
  <si>
    <t>Velký Újezd</t>
  </si>
  <si>
    <t>78355</t>
  </si>
  <si>
    <t>00299677</t>
  </si>
  <si>
    <t>Pořízení dopravního prostředku pro JSDH Velký Újezd</t>
  </si>
  <si>
    <t>Pořízení dopravního automobilu z důvodu zvýšení akceschopnosti jednotky.</t>
  </si>
  <si>
    <t>21</t>
  </si>
  <si>
    <t>Obec Zábeštní Lhota</t>
  </si>
  <si>
    <t>Zábeštní Lhota 13</t>
  </si>
  <si>
    <t>Zábeštní Lhota</t>
  </si>
  <si>
    <t>75127</t>
  </si>
  <si>
    <t>00600873</t>
  </si>
  <si>
    <t>Pořízení dopravního prostředku pro JSDH Zábeštní Lhota</t>
  </si>
  <si>
    <t>Pořízení dopravního automobilu je nutné pro zajištění akceschopnosti JSDH. Mobilita jednotky je dosud zajišťována soukromými automobily členů jednotky. DA by sloužili při zajištění akcí SDH Zábeštní Lhota a obce Zábeštní Lhota.</t>
  </si>
  <si>
    <t>22</t>
  </si>
  <si>
    <t>Obec Sušice</t>
  </si>
  <si>
    <t>Sušice 63</t>
  </si>
  <si>
    <t>Sušice</t>
  </si>
  <si>
    <t>00636606</t>
  </si>
  <si>
    <t>Pořízení dopravního prostředku pro JSDH Sušice,  okr. Přerov</t>
  </si>
  <si>
    <t>zajištění provozu schopnosti jednotky pořízením dopravního automobilu</t>
  </si>
  <si>
    <t>23</t>
  </si>
  <si>
    <t>Obec Rájec</t>
  </si>
  <si>
    <t>Rájec 98</t>
  </si>
  <si>
    <t>Rájec</t>
  </si>
  <si>
    <t>00303267</t>
  </si>
  <si>
    <t>Pořízení dopravního prostředku pro JSDH Rájec</t>
  </si>
  <si>
    <t>Projekt spočívá v pořízení nového dopravního automobilu a nákladního vozíku pro jednotku obce Rájec zařazenou v IZS.</t>
  </si>
  <si>
    <t>24</t>
  </si>
  <si>
    <t>Obec Jindřichov</t>
  </si>
  <si>
    <t>Jindřichov 19</t>
  </si>
  <si>
    <t>Jindřichov</t>
  </si>
  <si>
    <t>00301345</t>
  </si>
  <si>
    <t>Pořízení dopravního prostředku pro JSDH Jindřichov</t>
  </si>
  <si>
    <t>Dopravní automobil, s celkovou hmotností do 3500 kg pro přepravu 9 osob, který bude vyhovovat nynějším normám pro zajištění akceschopnosti JSDH. Nynější AVIA-31 K/5 SP, je zastaralé, první registrace vozidla je 29.5.1986.</t>
  </si>
  <si>
    <t>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</si>
</sst>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name val="Tahoma"/>
      <family val="2"/>
      <charset val="238"/>
    </font>
    <font>
      <b/>
      <sz val="10"/>
      <name val="Arial"/>
      <family val="2"/>
      <charset val="238"/>
    </font>
    <font>
      <sz val="8"/>
      <name val="Tahoma"/>
      <family val="2"/>
      <charset val="238"/>
    </font>
    <font>
      <sz val="11"/>
      <color indexed="9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  <xf numFmtId="164" fontId="0" fillId="0" borderId="0" xfId="0" applyNumberFormat="1"/>
    <xf numFmtId="164" fontId="0" fillId="0" borderId="0" xfId="0" applyNumberFormat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Continuous" wrapText="1"/>
    </xf>
    <xf numFmtId="0" fontId="1" fillId="0" borderId="2" xfId="0" applyFont="1" applyFill="1" applyBorder="1" applyAlignment="1">
      <alignment horizontal="centerContinuous" vertical="center" wrapText="1"/>
    </xf>
    <xf numFmtId="0" fontId="1" fillId="0" borderId="3" xfId="0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Continuous" wrapText="1"/>
    </xf>
    <xf numFmtId="0" fontId="1" fillId="0" borderId="4" xfId="0" applyFont="1" applyFill="1" applyBorder="1" applyAlignment="1">
      <alignment horizontal="centerContinuous" wrapText="1"/>
    </xf>
    <xf numFmtId="0" fontId="1" fillId="0" borderId="5" xfId="0" applyFont="1" applyFill="1" applyBorder="1" applyAlignment="1">
      <alignment horizontal="center" wrapText="1"/>
    </xf>
    <xf numFmtId="0" fontId="1" fillId="0" borderId="0" xfId="0" applyFont="1" applyFill="1" applyAlignment="1"/>
    <xf numFmtId="0" fontId="1" fillId="0" borderId="6" xfId="0" applyFont="1" applyFill="1" applyBorder="1" applyAlignment="1">
      <alignment horizontal="centerContinuous" vertical="center" wrapText="1"/>
    </xf>
    <xf numFmtId="0" fontId="1" fillId="0" borderId="7" xfId="0" applyFont="1" applyFill="1" applyBorder="1" applyAlignment="1">
      <alignment horizontal="centerContinuous" vertical="center" wrapText="1"/>
    </xf>
    <xf numFmtId="0" fontId="1" fillId="0" borderId="7" xfId="0" applyFont="1" applyFill="1" applyBorder="1" applyAlignment="1">
      <alignment horizontal="centerContinuous" wrapText="1"/>
    </xf>
    <xf numFmtId="0" fontId="1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Continuous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Continuous" wrapText="1"/>
    </xf>
    <xf numFmtId="0" fontId="1" fillId="0" borderId="11" xfId="0" applyFont="1" applyFill="1" applyBorder="1" applyAlignment="1">
      <alignment wrapText="1"/>
    </xf>
    <xf numFmtId="0" fontId="1" fillId="0" borderId="10" xfId="0" applyFont="1" applyFill="1" applyBorder="1" applyAlignment="1">
      <alignment wrapText="1"/>
    </xf>
    <xf numFmtId="0" fontId="1" fillId="0" borderId="7" xfId="0" applyFont="1" applyFill="1" applyBorder="1" applyAlignment="1">
      <alignment horizontal="centerContinuous" vertical="top" wrapText="1"/>
    </xf>
    <xf numFmtId="0" fontId="1" fillId="0" borderId="12" xfId="0" applyFont="1" applyFill="1" applyBorder="1" applyAlignment="1">
      <alignment horizontal="center" wrapText="1"/>
    </xf>
    <xf numFmtId="0" fontId="1" fillId="0" borderId="13" xfId="0" applyFont="1" applyFill="1" applyBorder="1" applyAlignment="1">
      <alignment horizontal="centerContinuous" vertical="center" wrapText="1"/>
    </xf>
    <xf numFmtId="0" fontId="1" fillId="0" borderId="13" xfId="0" applyFont="1" applyFill="1" applyBorder="1" applyAlignment="1">
      <alignment horizontal="centerContinuous" wrapText="1"/>
    </xf>
    <xf numFmtId="0" fontId="1" fillId="0" borderId="14" xfId="0" applyFont="1" applyFill="1" applyBorder="1" applyAlignment="1">
      <alignment horizontal="centerContinuous" wrapText="1"/>
    </xf>
    <xf numFmtId="0" fontId="1" fillId="0" borderId="15" xfId="0" applyFont="1" applyFill="1" applyBorder="1" applyAlignment="1">
      <alignment wrapText="1"/>
    </xf>
    <xf numFmtId="0" fontId="1" fillId="0" borderId="14" xfId="0" applyFont="1" applyFill="1" applyBorder="1" applyAlignment="1">
      <alignment wrapText="1"/>
    </xf>
    <xf numFmtId="0" fontId="1" fillId="0" borderId="13" xfId="0" applyFont="1" applyFill="1" applyBorder="1" applyAlignment="1">
      <alignment wrapText="1"/>
    </xf>
    <xf numFmtId="0" fontId="1" fillId="0" borderId="13" xfId="0" applyFont="1" applyFill="1" applyBorder="1" applyAlignment="1">
      <alignment horizontal="center" wrapText="1"/>
    </xf>
    <xf numFmtId="0" fontId="3" fillId="0" borderId="17" xfId="0" applyFont="1" applyBorder="1" applyAlignment="1">
      <alignment vertical="top"/>
    </xf>
    <xf numFmtId="0" fontId="3" fillId="0" borderId="8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1" fillId="0" borderId="3" xfId="0" applyFont="1" applyFill="1" applyBorder="1" applyAlignment="1">
      <alignment horizontal="centerContinuous" vertical="top"/>
    </xf>
    <xf numFmtId="0" fontId="1" fillId="0" borderId="18" xfId="0" applyFont="1" applyFill="1" applyBorder="1" applyAlignment="1">
      <alignment horizontal="centerContinuous" vertical="center" wrapText="1"/>
    </xf>
    <xf numFmtId="0" fontId="1" fillId="0" borderId="19" xfId="0" applyFont="1" applyFill="1" applyBorder="1" applyAlignment="1">
      <alignment horizontal="centerContinuous" vertical="center" wrapText="1"/>
    </xf>
    <xf numFmtId="0" fontId="1" fillId="0" borderId="20" xfId="0" applyFont="1" applyFill="1" applyBorder="1" applyAlignment="1">
      <alignment horizontal="centerContinuous" vertical="center" wrapText="1"/>
    </xf>
    <xf numFmtId="0" fontId="2" fillId="0" borderId="9" xfId="0" applyFont="1" applyBorder="1" applyAlignment="1">
      <alignment wrapText="1"/>
    </xf>
    <xf numFmtId="0" fontId="2" fillId="0" borderId="9" xfId="0" applyFont="1" applyBorder="1" applyAlignment="1"/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/>
    <xf numFmtId="0" fontId="1" fillId="0" borderId="3" xfId="0" applyFont="1" applyFill="1" applyBorder="1" applyAlignment="1">
      <alignment horizontal="centerContinuous" vertical="top" wrapText="1"/>
    </xf>
    <xf numFmtId="0" fontId="1" fillId="0" borderId="13" xfId="0" applyFont="1" applyFill="1" applyBorder="1" applyAlignment="1">
      <alignment horizontal="centerContinuous" vertical="top" wrapText="1"/>
    </xf>
    <xf numFmtId="0" fontId="1" fillId="0" borderId="4" xfId="0" applyFont="1" applyFill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/>
    </xf>
    <xf numFmtId="0" fontId="1" fillId="0" borderId="21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22" xfId="0" applyFont="1" applyBorder="1" applyAlignment="1"/>
    <xf numFmtId="0" fontId="2" fillId="0" borderId="22" xfId="0" applyFont="1" applyBorder="1" applyAlignment="1">
      <alignment wrapText="1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49" fontId="3" fillId="0" borderId="8" xfId="0" applyNumberFormat="1" applyFont="1" applyBorder="1" applyAlignment="1">
      <alignment horizontal="left" vertical="top" wrapText="1"/>
    </xf>
    <xf numFmtId="49" fontId="3" fillId="0" borderId="8" xfId="0" applyNumberFormat="1" applyFont="1" applyFill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right" vertical="top" wrapText="1"/>
    </xf>
    <xf numFmtId="0" fontId="3" fillId="0" borderId="8" xfId="0" applyFont="1" applyBorder="1" applyAlignment="1">
      <alignment horizontal="right" vertical="center"/>
    </xf>
    <xf numFmtId="3" fontId="3" fillId="0" borderId="8" xfId="0" applyNumberFormat="1" applyFont="1" applyBorder="1" applyAlignment="1">
      <alignment horizontal="right" vertical="center"/>
    </xf>
    <xf numFmtId="0" fontId="5" fillId="0" borderId="0" xfId="0" applyFont="1"/>
    <xf numFmtId="0" fontId="6" fillId="0" borderId="0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1" fillId="0" borderId="2" xfId="0" applyFont="1" applyFill="1" applyBorder="1" applyAlignment="1">
      <alignment horizontal="center" wrapText="1"/>
    </xf>
    <xf numFmtId="0" fontId="1" fillId="0" borderId="13" xfId="0" applyFont="1" applyFill="1" applyBorder="1" applyAlignment="1">
      <alignment horizontal="center" wrapText="1"/>
    </xf>
    <xf numFmtId="0" fontId="1" fillId="0" borderId="0" xfId="0" applyFont="1" applyFill="1" applyAlignment="1">
      <alignment wrapText="1"/>
    </xf>
    <xf numFmtId="0" fontId="0" fillId="0" borderId="0" xfId="0" applyAlignment="1">
      <alignment wrapText="1"/>
    </xf>
    <xf numFmtId="164" fontId="6" fillId="0" borderId="0" xfId="0" applyNumberFormat="1" applyFont="1"/>
    <xf numFmtId="3" fontId="1" fillId="0" borderId="13" xfId="0" applyNumberFormat="1" applyFont="1" applyFill="1" applyBorder="1" applyAlignment="1">
      <alignment horizontal="centerContinuous" wrapText="1"/>
    </xf>
    <xf numFmtId="3" fontId="1" fillId="0" borderId="15" xfId="0" applyNumberFormat="1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wrapText="1"/>
    </xf>
    <xf numFmtId="164" fontId="1" fillId="0" borderId="3" xfId="0" applyNumberFormat="1" applyFont="1" applyFill="1" applyBorder="1" applyAlignment="1">
      <alignment horizontal="center" wrapText="1"/>
    </xf>
    <xf numFmtId="164" fontId="1" fillId="0" borderId="13" xfId="0" applyNumberFormat="1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13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</cellXfs>
  <cellStyles count="1">
    <cellStyle name="Normální" xfId="0" builtinId="0"/>
  </cellStyles>
  <dxfs count="18"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bottom style="thin">
          <color indexed="64"/>
        </bottom>
      </border>
    </dxf>
    <dxf>
      <border>
        <left style="thin">
          <color indexed="64"/>
        </left>
      </border>
    </dxf>
    <dxf>
      <border>
        <left style="thin">
          <color indexed="64"/>
        </left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</border>
    </dxf>
    <dxf>
      <border>
        <left style="thin">
          <color indexed="64"/>
        </left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34"/>
  <sheetViews>
    <sheetView topLeftCell="D1" zoomScale="90" zoomScaleNormal="90" workbookViewId="0">
      <selection activeCell="O11" sqref="O11"/>
    </sheetView>
  </sheetViews>
  <sheetFormatPr defaultColWidth="9.140625" defaultRowHeight="15" x14ac:dyDescent="0.25"/>
  <cols>
    <col min="1" max="1" width="4.5703125" customWidth="1"/>
    <col min="2" max="2" width="9.140625" customWidth="1"/>
    <col min="3" max="5" width="14.42578125" customWidth="1"/>
    <col min="6" max="6" width="5.28515625" bestFit="1" customWidth="1"/>
    <col min="7" max="7" width="7.5703125" bestFit="1" customWidth="1"/>
    <col min="8" max="8" width="14.42578125" customWidth="1"/>
    <col min="9" max="9" width="7.85546875" bestFit="1" customWidth="1"/>
    <col min="10" max="10" width="14.42578125" customWidth="1"/>
    <col min="11" max="11" width="0.85546875" customWidth="1"/>
    <col min="12" max="13" width="17.85546875" customWidth="1"/>
    <col min="14" max="14" width="17.28515625" style="70" customWidth="1"/>
    <col min="15" max="15" width="10.140625" customWidth="1"/>
    <col min="16" max="17" width="5.85546875" bestFit="1" customWidth="1"/>
    <col min="23" max="23" width="8.42578125" customWidth="1"/>
  </cols>
  <sheetData>
    <row r="1" spans="2:24" s="16" customFormat="1" ht="10.5" customHeight="1" x14ac:dyDescent="0.15">
      <c r="N1" s="69"/>
    </row>
    <row r="2" spans="2:24" s="16" customFormat="1" ht="10.5" customHeight="1" x14ac:dyDescent="0.15">
      <c r="N2" s="69"/>
    </row>
    <row r="3" spans="2:24" s="16" customFormat="1" ht="10.5" customHeight="1" x14ac:dyDescent="0.15">
      <c r="N3" s="69"/>
    </row>
    <row r="4" spans="2:24" s="16" customFormat="1" ht="10.5" customHeight="1" x14ac:dyDescent="0.15">
      <c r="N4" s="69"/>
    </row>
    <row r="5" spans="2:24" s="16" customFormat="1" ht="10.5" customHeight="1" x14ac:dyDescent="0.15">
      <c r="N5" s="69"/>
    </row>
    <row r="6" spans="2:24" s="16" customFormat="1" ht="10.5" customHeight="1" x14ac:dyDescent="0.15">
      <c r="N6" s="69"/>
    </row>
    <row r="7" spans="2:24" s="16" customFormat="1" ht="10.5" customHeight="1" thickBot="1" x14ac:dyDescent="0.2">
      <c r="N7" s="69"/>
    </row>
    <row r="8" spans="2:24" s="20" customFormat="1" ht="53.25" customHeight="1" thickBot="1" x14ac:dyDescent="0.2">
      <c r="B8" s="11" t="s">
        <v>0</v>
      </c>
      <c r="C8" s="50" t="s">
        <v>1</v>
      </c>
      <c r="D8" s="17"/>
      <c r="E8" s="17"/>
      <c r="F8" s="17"/>
      <c r="G8" s="17"/>
      <c r="H8" s="17"/>
      <c r="I8" s="17"/>
      <c r="J8" s="17"/>
      <c r="K8" s="18"/>
      <c r="L8" s="13" t="s">
        <v>26</v>
      </c>
      <c r="M8" s="19" t="s">
        <v>27</v>
      </c>
      <c r="N8" s="13" t="s">
        <v>2</v>
      </c>
      <c r="O8" s="67" t="s">
        <v>3</v>
      </c>
      <c r="P8" s="14" t="s">
        <v>4</v>
      </c>
      <c r="Q8" s="19"/>
      <c r="R8" s="14" t="s">
        <v>5</v>
      </c>
      <c r="S8" s="9" t="s">
        <v>6</v>
      </c>
      <c r="T8" s="40" t="s">
        <v>7</v>
      </c>
      <c r="U8" s="41"/>
      <c r="V8" s="41"/>
      <c r="W8" s="39"/>
      <c r="X8" s="13" t="s">
        <v>8</v>
      </c>
    </row>
    <row r="9" spans="2:24" s="20" customFormat="1" ht="13.5" customHeight="1" x14ac:dyDescent="0.2">
      <c r="B9" s="12"/>
      <c r="C9" s="51" t="s">
        <v>9</v>
      </c>
      <c r="D9" s="21"/>
      <c r="E9" s="21"/>
      <c r="F9" s="21"/>
      <c r="G9" s="43"/>
      <c r="H9" s="42"/>
      <c r="I9" s="22"/>
      <c r="J9" s="22"/>
      <c r="K9" s="52"/>
      <c r="L9" s="10"/>
      <c r="M9" s="23"/>
      <c r="N9" s="10"/>
      <c r="O9" s="10"/>
      <c r="P9" s="24"/>
      <c r="Q9" s="25"/>
      <c r="R9" s="24"/>
      <c r="S9" s="38"/>
      <c r="T9" s="26" t="s">
        <v>10</v>
      </c>
      <c r="U9" s="26" t="s">
        <v>11</v>
      </c>
      <c r="V9" s="27" t="s">
        <v>12</v>
      </c>
      <c r="W9" s="67" t="s">
        <v>13</v>
      </c>
      <c r="X9" s="10"/>
    </row>
    <row r="10" spans="2:24" s="20" customFormat="1" ht="13.5" thickBot="1" x14ac:dyDescent="0.25">
      <c r="B10" s="28"/>
      <c r="C10" s="53" t="s">
        <v>14</v>
      </c>
      <c r="D10" s="54" t="s">
        <v>15</v>
      </c>
      <c r="E10" s="54" t="s">
        <v>16</v>
      </c>
      <c r="F10" s="54" t="s">
        <v>17</v>
      </c>
      <c r="G10" s="55" t="s">
        <v>18</v>
      </c>
      <c r="H10" s="56" t="s">
        <v>19</v>
      </c>
      <c r="I10" s="57" t="s">
        <v>20</v>
      </c>
      <c r="J10" s="57" t="s">
        <v>21</v>
      </c>
      <c r="K10" s="58" t="s">
        <v>22</v>
      </c>
      <c r="L10" s="29"/>
      <c r="M10" s="30"/>
      <c r="N10" s="29"/>
      <c r="O10" s="72">
        <f>SUM(O11:O34)</f>
        <v>37292000</v>
      </c>
      <c r="P10" s="31" t="s">
        <v>23</v>
      </c>
      <c r="Q10" s="32" t="s">
        <v>24</v>
      </c>
      <c r="R10" s="73">
        <f>SUM(R11:R34)</f>
        <v>2800000</v>
      </c>
      <c r="S10" s="33"/>
      <c r="T10" s="32"/>
      <c r="U10" s="32"/>
      <c r="V10" s="68" t="s">
        <v>25</v>
      </c>
      <c r="W10" s="29"/>
      <c r="X10" s="72">
        <f>SUM(X11:X34)</f>
        <v>2800000</v>
      </c>
    </row>
    <row r="11" spans="2:24" s="37" customFormat="1" ht="34.5" customHeight="1" x14ac:dyDescent="0.25">
      <c r="B11" s="35" t="s">
        <v>219</v>
      </c>
      <c r="C11" s="59" t="s">
        <v>220</v>
      </c>
      <c r="D11" s="59" t="s">
        <v>221</v>
      </c>
      <c r="E11" s="60" t="s">
        <v>222</v>
      </c>
      <c r="F11" s="61" t="s">
        <v>113</v>
      </c>
      <c r="G11" s="59" t="s">
        <v>93</v>
      </c>
      <c r="H11" s="59" t="s">
        <v>40</v>
      </c>
      <c r="I11" s="61" t="s">
        <v>223</v>
      </c>
      <c r="J11" s="61" t="s">
        <v>226</v>
      </c>
      <c r="K11" s="61"/>
      <c r="L11" s="36" t="s">
        <v>224</v>
      </c>
      <c r="M11" s="36" t="s">
        <v>225</v>
      </c>
      <c r="N11" s="36" t="s">
        <v>44</v>
      </c>
      <c r="O11" s="63">
        <v>1000000</v>
      </c>
      <c r="P11" s="62" t="s">
        <v>45</v>
      </c>
      <c r="Q11" s="62" t="s">
        <v>46</v>
      </c>
      <c r="R11" s="63">
        <v>100000</v>
      </c>
      <c r="S11" s="63" t="s">
        <v>47</v>
      </c>
      <c r="T11" s="63">
        <v>90</v>
      </c>
      <c r="U11" s="63">
        <v>100</v>
      </c>
      <c r="V11" s="63">
        <v>100</v>
      </c>
      <c r="W11" s="63">
        <f t="shared" ref="W11:W34" si="0">SUM(T11:V11)</f>
        <v>290</v>
      </c>
      <c r="X11" s="63">
        <v>100000</v>
      </c>
    </row>
    <row r="12" spans="2:24" s="37" customFormat="1" ht="34.5" customHeight="1" x14ac:dyDescent="0.25">
      <c r="B12" s="35" t="s">
        <v>56</v>
      </c>
      <c r="C12" s="59" t="s">
        <v>57</v>
      </c>
      <c r="D12" s="59" t="s">
        <v>58</v>
      </c>
      <c r="E12" s="60" t="s">
        <v>59</v>
      </c>
      <c r="F12" s="61" t="s">
        <v>60</v>
      </c>
      <c r="G12" s="59" t="s">
        <v>61</v>
      </c>
      <c r="H12" s="59" t="s">
        <v>40</v>
      </c>
      <c r="I12" s="61" t="s">
        <v>62</v>
      </c>
      <c r="J12" s="61" t="s">
        <v>226</v>
      </c>
      <c r="K12" s="61"/>
      <c r="L12" s="36" t="s">
        <v>63</v>
      </c>
      <c r="M12" s="36" t="s">
        <v>64</v>
      </c>
      <c r="N12" s="36" t="s">
        <v>44</v>
      </c>
      <c r="O12" s="63">
        <v>1200000</v>
      </c>
      <c r="P12" s="62" t="s">
        <v>45</v>
      </c>
      <c r="Q12" s="62" t="s">
        <v>46</v>
      </c>
      <c r="R12" s="63">
        <v>100000</v>
      </c>
      <c r="S12" s="63" t="s">
        <v>47</v>
      </c>
      <c r="T12" s="63">
        <v>90</v>
      </c>
      <c r="U12" s="63">
        <v>100</v>
      </c>
      <c r="V12" s="63">
        <v>100</v>
      </c>
      <c r="W12" s="63">
        <f t="shared" si="0"/>
        <v>290</v>
      </c>
      <c r="X12" s="63">
        <v>100000</v>
      </c>
    </row>
    <row r="13" spans="2:24" s="37" customFormat="1" ht="34.5" customHeight="1" x14ac:dyDescent="0.25">
      <c r="B13" s="35" t="s">
        <v>48</v>
      </c>
      <c r="C13" s="59" t="s">
        <v>49</v>
      </c>
      <c r="D13" s="59" t="s">
        <v>50</v>
      </c>
      <c r="E13" s="60" t="s">
        <v>51</v>
      </c>
      <c r="F13" s="61" t="s">
        <v>52</v>
      </c>
      <c r="G13" s="59" t="s">
        <v>39</v>
      </c>
      <c r="H13" s="59" t="s">
        <v>40</v>
      </c>
      <c r="I13" s="61" t="s">
        <v>53</v>
      </c>
      <c r="J13" s="61" t="s">
        <v>226</v>
      </c>
      <c r="K13" s="61"/>
      <c r="L13" s="36" t="s">
        <v>54</v>
      </c>
      <c r="M13" s="36" t="s">
        <v>55</v>
      </c>
      <c r="N13" s="36" t="s">
        <v>44</v>
      </c>
      <c r="O13" s="63">
        <v>1550000</v>
      </c>
      <c r="P13" s="62" t="s">
        <v>45</v>
      </c>
      <c r="Q13" s="62" t="s">
        <v>46</v>
      </c>
      <c r="R13" s="63">
        <v>100000</v>
      </c>
      <c r="S13" s="63" t="s">
        <v>47</v>
      </c>
      <c r="T13" s="63">
        <v>90</v>
      </c>
      <c r="U13" s="63">
        <v>100</v>
      </c>
      <c r="V13" s="63">
        <v>100</v>
      </c>
      <c r="W13" s="63">
        <f t="shared" si="0"/>
        <v>290</v>
      </c>
      <c r="X13" s="63">
        <v>100000</v>
      </c>
    </row>
    <row r="14" spans="2:24" s="37" customFormat="1" ht="34.5" customHeight="1" x14ac:dyDescent="0.25">
      <c r="B14" s="35" t="s">
        <v>157</v>
      </c>
      <c r="C14" s="59" t="s">
        <v>158</v>
      </c>
      <c r="D14" s="59" t="s">
        <v>159</v>
      </c>
      <c r="E14" s="60" t="s">
        <v>160</v>
      </c>
      <c r="F14" s="61" t="s">
        <v>161</v>
      </c>
      <c r="G14" s="59" t="s">
        <v>162</v>
      </c>
      <c r="H14" s="59" t="s">
        <v>40</v>
      </c>
      <c r="I14" s="61" t="s">
        <v>163</v>
      </c>
      <c r="J14" s="61" t="s">
        <v>226</v>
      </c>
      <c r="K14" s="61"/>
      <c r="L14" s="36" t="s">
        <v>164</v>
      </c>
      <c r="M14" s="36" t="s">
        <v>165</v>
      </c>
      <c r="N14" s="36" t="s">
        <v>44</v>
      </c>
      <c r="O14" s="63">
        <v>1100000</v>
      </c>
      <c r="P14" s="62" t="s">
        <v>45</v>
      </c>
      <c r="Q14" s="62" t="s">
        <v>46</v>
      </c>
      <c r="R14" s="63">
        <v>100000</v>
      </c>
      <c r="S14" s="63" t="s">
        <v>47</v>
      </c>
      <c r="T14" s="63">
        <v>90</v>
      </c>
      <c r="U14" s="63">
        <v>100</v>
      </c>
      <c r="V14" s="63">
        <v>100</v>
      </c>
      <c r="W14" s="63">
        <f t="shared" si="0"/>
        <v>290</v>
      </c>
      <c r="X14" s="63">
        <v>100000</v>
      </c>
    </row>
    <row r="15" spans="2:24" s="37" customFormat="1" ht="34.5" customHeight="1" x14ac:dyDescent="0.25">
      <c r="B15" s="35" t="s">
        <v>173</v>
      </c>
      <c r="C15" s="59" t="s">
        <v>174</v>
      </c>
      <c r="D15" s="59" t="s">
        <v>175</v>
      </c>
      <c r="E15" s="60" t="s">
        <v>176</v>
      </c>
      <c r="F15" s="61" t="s">
        <v>177</v>
      </c>
      <c r="G15" s="59" t="s">
        <v>70</v>
      </c>
      <c r="H15" s="59" t="s">
        <v>40</v>
      </c>
      <c r="I15" s="61" t="s">
        <v>178</v>
      </c>
      <c r="J15" s="61" t="s">
        <v>226</v>
      </c>
      <c r="K15" s="61"/>
      <c r="L15" s="36" t="s">
        <v>179</v>
      </c>
      <c r="M15" s="36" t="s">
        <v>180</v>
      </c>
      <c r="N15" s="36" t="s">
        <v>125</v>
      </c>
      <c r="O15" s="63">
        <v>3100000</v>
      </c>
      <c r="P15" s="62" t="s">
        <v>45</v>
      </c>
      <c r="Q15" s="62" t="s">
        <v>46</v>
      </c>
      <c r="R15" s="63">
        <v>300000</v>
      </c>
      <c r="S15" s="63" t="s">
        <v>47</v>
      </c>
      <c r="T15" s="63">
        <v>100</v>
      </c>
      <c r="U15" s="63">
        <v>80</v>
      </c>
      <c r="V15" s="63">
        <v>100</v>
      </c>
      <c r="W15" s="63">
        <f t="shared" si="0"/>
        <v>280</v>
      </c>
      <c r="X15" s="63">
        <v>300000</v>
      </c>
    </row>
    <row r="16" spans="2:24" s="37" customFormat="1" ht="34.5" customHeight="1" x14ac:dyDescent="0.25">
      <c r="B16" s="35" t="s">
        <v>117</v>
      </c>
      <c r="C16" s="59" t="s">
        <v>118</v>
      </c>
      <c r="D16" s="59" t="s">
        <v>119</v>
      </c>
      <c r="E16" s="60" t="s">
        <v>120</v>
      </c>
      <c r="F16" s="61" t="s">
        <v>121</v>
      </c>
      <c r="G16" s="59" t="s">
        <v>93</v>
      </c>
      <c r="H16" s="59" t="s">
        <v>40</v>
      </c>
      <c r="I16" s="61" t="s">
        <v>122</v>
      </c>
      <c r="J16" s="61" t="s">
        <v>226</v>
      </c>
      <c r="K16" s="61"/>
      <c r="L16" s="36" t="s">
        <v>123</v>
      </c>
      <c r="M16" s="36" t="s">
        <v>124</v>
      </c>
      <c r="N16" s="36" t="s">
        <v>125</v>
      </c>
      <c r="O16" s="63">
        <v>7400000</v>
      </c>
      <c r="P16" s="62" t="s">
        <v>45</v>
      </c>
      <c r="Q16" s="62" t="s">
        <v>46</v>
      </c>
      <c r="R16" s="63">
        <v>300000</v>
      </c>
      <c r="S16" s="63" t="s">
        <v>47</v>
      </c>
      <c r="T16" s="63">
        <v>100</v>
      </c>
      <c r="U16" s="63">
        <v>80</v>
      </c>
      <c r="V16" s="63">
        <v>100</v>
      </c>
      <c r="W16" s="63">
        <f t="shared" si="0"/>
        <v>280</v>
      </c>
      <c r="X16" s="63">
        <v>300000</v>
      </c>
    </row>
    <row r="17" spans="2:24" s="37" customFormat="1" ht="34.5" customHeight="1" x14ac:dyDescent="0.25">
      <c r="B17" s="35" t="s">
        <v>74</v>
      </c>
      <c r="C17" s="59" t="s">
        <v>75</v>
      </c>
      <c r="D17" s="59" t="s">
        <v>76</v>
      </c>
      <c r="E17" s="60" t="s">
        <v>77</v>
      </c>
      <c r="F17" s="61" t="s">
        <v>78</v>
      </c>
      <c r="G17" s="59" t="s">
        <v>39</v>
      </c>
      <c r="H17" s="59" t="s">
        <v>40</v>
      </c>
      <c r="I17" s="61" t="s">
        <v>79</v>
      </c>
      <c r="J17" s="61" t="s">
        <v>226</v>
      </c>
      <c r="K17" s="61"/>
      <c r="L17" s="36" t="s">
        <v>80</v>
      </c>
      <c r="M17" s="36" t="s">
        <v>81</v>
      </c>
      <c r="N17" s="36" t="s">
        <v>44</v>
      </c>
      <c r="O17" s="63">
        <v>1100000</v>
      </c>
      <c r="P17" s="62" t="s">
        <v>45</v>
      </c>
      <c r="Q17" s="62" t="s">
        <v>46</v>
      </c>
      <c r="R17" s="63">
        <v>100000</v>
      </c>
      <c r="S17" s="63" t="s">
        <v>47</v>
      </c>
      <c r="T17" s="63">
        <v>90</v>
      </c>
      <c r="U17" s="63">
        <v>80</v>
      </c>
      <c r="V17" s="63">
        <v>100</v>
      </c>
      <c r="W17" s="63">
        <f t="shared" si="0"/>
        <v>270</v>
      </c>
      <c r="X17" s="63">
        <v>100000</v>
      </c>
    </row>
    <row r="18" spans="2:24" s="37" customFormat="1" ht="34.5" customHeight="1" x14ac:dyDescent="0.25">
      <c r="B18" s="35" t="s">
        <v>142</v>
      </c>
      <c r="C18" s="59" t="s">
        <v>143</v>
      </c>
      <c r="D18" s="59" t="s">
        <v>144</v>
      </c>
      <c r="E18" s="60" t="s">
        <v>145</v>
      </c>
      <c r="F18" s="61" t="s">
        <v>146</v>
      </c>
      <c r="G18" s="59" t="s">
        <v>61</v>
      </c>
      <c r="H18" s="59" t="s">
        <v>40</v>
      </c>
      <c r="I18" s="61" t="s">
        <v>147</v>
      </c>
      <c r="J18" s="61" t="s">
        <v>226</v>
      </c>
      <c r="K18" s="61"/>
      <c r="L18" s="36" t="s">
        <v>148</v>
      </c>
      <c r="M18" s="36" t="s">
        <v>149</v>
      </c>
      <c r="N18" s="36" t="s">
        <v>44</v>
      </c>
      <c r="O18" s="63">
        <v>950000</v>
      </c>
      <c r="P18" s="62" t="s">
        <v>45</v>
      </c>
      <c r="Q18" s="62" t="s">
        <v>46</v>
      </c>
      <c r="R18" s="63">
        <v>100000</v>
      </c>
      <c r="S18" s="63" t="s">
        <v>47</v>
      </c>
      <c r="T18" s="63">
        <v>90</v>
      </c>
      <c r="U18" s="63">
        <v>80</v>
      </c>
      <c r="V18" s="63">
        <v>100</v>
      </c>
      <c r="W18" s="63">
        <f t="shared" si="0"/>
        <v>270</v>
      </c>
      <c r="X18" s="63">
        <v>100000</v>
      </c>
    </row>
    <row r="19" spans="2:24" s="37" customFormat="1" ht="34.5" customHeight="1" x14ac:dyDescent="0.25">
      <c r="B19" s="35" t="s">
        <v>189</v>
      </c>
      <c r="C19" s="59" t="s">
        <v>190</v>
      </c>
      <c r="D19" s="59" t="s">
        <v>191</v>
      </c>
      <c r="E19" s="60" t="s">
        <v>192</v>
      </c>
      <c r="F19" s="61" t="s">
        <v>193</v>
      </c>
      <c r="G19" s="59" t="s">
        <v>39</v>
      </c>
      <c r="H19" s="59" t="s">
        <v>40</v>
      </c>
      <c r="I19" s="61" t="s">
        <v>194</v>
      </c>
      <c r="J19" s="61" t="s">
        <v>226</v>
      </c>
      <c r="K19" s="61"/>
      <c r="L19" s="36" t="s">
        <v>195</v>
      </c>
      <c r="M19" s="36" t="s">
        <v>196</v>
      </c>
      <c r="N19" s="36" t="s">
        <v>44</v>
      </c>
      <c r="O19" s="63">
        <v>2500000</v>
      </c>
      <c r="P19" s="62" t="s">
        <v>45</v>
      </c>
      <c r="Q19" s="62" t="s">
        <v>46</v>
      </c>
      <c r="R19" s="63">
        <v>100000</v>
      </c>
      <c r="S19" s="63" t="s">
        <v>47</v>
      </c>
      <c r="T19" s="63">
        <v>90</v>
      </c>
      <c r="U19" s="63">
        <v>80</v>
      </c>
      <c r="V19" s="63">
        <v>100</v>
      </c>
      <c r="W19" s="63">
        <f t="shared" si="0"/>
        <v>270</v>
      </c>
      <c r="X19" s="63">
        <v>100000</v>
      </c>
    </row>
    <row r="20" spans="2:24" s="37" customFormat="1" ht="34.5" customHeight="1" x14ac:dyDescent="0.25">
      <c r="B20" s="35" t="s">
        <v>166</v>
      </c>
      <c r="C20" s="59" t="s">
        <v>167</v>
      </c>
      <c r="D20" s="59" t="s">
        <v>168</v>
      </c>
      <c r="E20" s="60" t="s">
        <v>169</v>
      </c>
      <c r="F20" s="61" t="s">
        <v>138</v>
      </c>
      <c r="G20" s="59" t="s">
        <v>70</v>
      </c>
      <c r="H20" s="59" t="s">
        <v>40</v>
      </c>
      <c r="I20" s="61" t="s">
        <v>170</v>
      </c>
      <c r="J20" s="61" t="s">
        <v>226</v>
      </c>
      <c r="K20" s="61"/>
      <c r="L20" s="36" t="s">
        <v>171</v>
      </c>
      <c r="M20" s="36" t="s">
        <v>172</v>
      </c>
      <c r="N20" s="36" t="s">
        <v>44</v>
      </c>
      <c r="O20" s="63">
        <v>1050000</v>
      </c>
      <c r="P20" s="62" t="s">
        <v>45</v>
      </c>
      <c r="Q20" s="62" t="s">
        <v>46</v>
      </c>
      <c r="R20" s="63">
        <v>100000</v>
      </c>
      <c r="S20" s="63" t="s">
        <v>47</v>
      </c>
      <c r="T20" s="63">
        <v>90</v>
      </c>
      <c r="U20" s="63">
        <v>70</v>
      </c>
      <c r="V20" s="63">
        <v>100</v>
      </c>
      <c r="W20" s="63">
        <f t="shared" si="0"/>
        <v>260</v>
      </c>
      <c r="X20" s="63">
        <v>100000</v>
      </c>
    </row>
    <row r="21" spans="2:24" s="37" customFormat="1" ht="34.5" customHeight="1" x14ac:dyDescent="0.25">
      <c r="B21" s="35" t="s">
        <v>181</v>
      </c>
      <c r="C21" s="59" t="s">
        <v>182</v>
      </c>
      <c r="D21" s="59" t="s">
        <v>183</v>
      </c>
      <c r="E21" s="60" t="s">
        <v>184</v>
      </c>
      <c r="F21" s="61" t="s">
        <v>185</v>
      </c>
      <c r="G21" s="59" t="s">
        <v>61</v>
      </c>
      <c r="H21" s="59" t="s">
        <v>40</v>
      </c>
      <c r="I21" s="61" t="s">
        <v>186</v>
      </c>
      <c r="J21" s="61" t="s">
        <v>226</v>
      </c>
      <c r="K21" s="61"/>
      <c r="L21" s="36" t="s">
        <v>187</v>
      </c>
      <c r="M21" s="36" t="s">
        <v>188</v>
      </c>
      <c r="N21" s="36" t="s">
        <v>44</v>
      </c>
      <c r="O21" s="63">
        <v>1000000</v>
      </c>
      <c r="P21" s="62" t="s">
        <v>45</v>
      </c>
      <c r="Q21" s="62" t="s">
        <v>46</v>
      </c>
      <c r="R21" s="63">
        <v>100000</v>
      </c>
      <c r="S21" s="63" t="s">
        <v>47</v>
      </c>
      <c r="T21" s="63">
        <v>90</v>
      </c>
      <c r="U21" s="63">
        <v>70</v>
      </c>
      <c r="V21" s="63">
        <v>100</v>
      </c>
      <c r="W21" s="63">
        <f t="shared" si="0"/>
        <v>260</v>
      </c>
      <c r="X21" s="63">
        <v>100000</v>
      </c>
    </row>
    <row r="22" spans="2:24" s="37" customFormat="1" ht="34.5" customHeight="1" x14ac:dyDescent="0.25">
      <c r="B22" s="35" t="s">
        <v>134</v>
      </c>
      <c r="C22" s="59" t="s">
        <v>135</v>
      </c>
      <c r="D22" s="59" t="s">
        <v>136</v>
      </c>
      <c r="E22" s="60" t="s">
        <v>137</v>
      </c>
      <c r="F22" s="61" t="s">
        <v>138</v>
      </c>
      <c r="G22" s="59" t="s">
        <v>70</v>
      </c>
      <c r="H22" s="59" t="s">
        <v>40</v>
      </c>
      <c r="I22" s="61" t="s">
        <v>139</v>
      </c>
      <c r="J22" s="61" t="s">
        <v>226</v>
      </c>
      <c r="K22" s="61"/>
      <c r="L22" s="36" t="s">
        <v>140</v>
      </c>
      <c r="M22" s="36" t="s">
        <v>141</v>
      </c>
      <c r="N22" s="36" t="s">
        <v>44</v>
      </c>
      <c r="O22" s="63">
        <v>1100000</v>
      </c>
      <c r="P22" s="62" t="s">
        <v>45</v>
      </c>
      <c r="Q22" s="62" t="s">
        <v>46</v>
      </c>
      <c r="R22" s="63">
        <v>100000</v>
      </c>
      <c r="S22" s="63" t="s">
        <v>47</v>
      </c>
      <c r="T22" s="63">
        <v>90</v>
      </c>
      <c r="U22" s="63">
        <v>70</v>
      </c>
      <c r="V22" s="63">
        <v>100</v>
      </c>
      <c r="W22" s="63">
        <f t="shared" si="0"/>
        <v>260</v>
      </c>
      <c r="X22" s="63">
        <v>100000</v>
      </c>
    </row>
    <row r="23" spans="2:24" s="37" customFormat="1" ht="34.5" customHeight="1" x14ac:dyDescent="0.25">
      <c r="B23" s="35" t="s">
        <v>65</v>
      </c>
      <c r="C23" s="59" t="s">
        <v>66</v>
      </c>
      <c r="D23" s="59" t="s">
        <v>67</v>
      </c>
      <c r="E23" s="60" t="s">
        <v>68</v>
      </c>
      <c r="F23" s="61" t="s">
        <v>69</v>
      </c>
      <c r="G23" s="59" t="s">
        <v>70</v>
      </c>
      <c r="H23" s="59" t="s">
        <v>40</v>
      </c>
      <c r="I23" s="61" t="s">
        <v>71</v>
      </c>
      <c r="J23" s="61" t="s">
        <v>226</v>
      </c>
      <c r="K23" s="61"/>
      <c r="L23" s="36" t="s">
        <v>72</v>
      </c>
      <c r="M23" s="36" t="s">
        <v>73</v>
      </c>
      <c r="N23" s="36" t="s">
        <v>44</v>
      </c>
      <c r="O23" s="63">
        <v>1000000</v>
      </c>
      <c r="P23" s="62" t="s">
        <v>45</v>
      </c>
      <c r="Q23" s="62" t="s">
        <v>46</v>
      </c>
      <c r="R23" s="63">
        <v>100000</v>
      </c>
      <c r="S23" s="63" t="s">
        <v>47</v>
      </c>
      <c r="T23" s="63">
        <v>90</v>
      </c>
      <c r="U23" s="63">
        <v>70</v>
      </c>
      <c r="V23" s="63">
        <v>100</v>
      </c>
      <c r="W23" s="63">
        <f t="shared" si="0"/>
        <v>260</v>
      </c>
      <c r="X23" s="63">
        <v>100000</v>
      </c>
    </row>
    <row r="24" spans="2:24" s="37" customFormat="1" ht="34.5" customHeight="1" x14ac:dyDescent="0.25">
      <c r="B24" s="35" t="s">
        <v>109</v>
      </c>
      <c r="C24" s="59" t="s">
        <v>110</v>
      </c>
      <c r="D24" s="59" t="s">
        <v>111</v>
      </c>
      <c r="E24" s="60" t="s">
        <v>112</v>
      </c>
      <c r="F24" s="61" t="s">
        <v>113</v>
      </c>
      <c r="G24" s="59" t="s">
        <v>93</v>
      </c>
      <c r="H24" s="59" t="s">
        <v>40</v>
      </c>
      <c r="I24" s="61" t="s">
        <v>114</v>
      </c>
      <c r="J24" s="61" t="s">
        <v>226</v>
      </c>
      <c r="K24" s="61"/>
      <c r="L24" s="36" t="s">
        <v>115</v>
      </c>
      <c r="M24" s="36" t="s">
        <v>116</v>
      </c>
      <c r="N24" s="36" t="s">
        <v>44</v>
      </c>
      <c r="O24" s="63">
        <v>1300000</v>
      </c>
      <c r="P24" s="62" t="s">
        <v>45</v>
      </c>
      <c r="Q24" s="62" t="s">
        <v>46</v>
      </c>
      <c r="R24" s="63">
        <v>100000</v>
      </c>
      <c r="S24" s="63" t="s">
        <v>47</v>
      </c>
      <c r="T24" s="63">
        <v>90</v>
      </c>
      <c r="U24" s="63">
        <v>70</v>
      </c>
      <c r="V24" s="63">
        <v>100</v>
      </c>
      <c r="W24" s="63">
        <f t="shared" si="0"/>
        <v>260</v>
      </c>
      <c r="X24" s="63">
        <v>100000</v>
      </c>
    </row>
    <row r="25" spans="2:24" s="37" customFormat="1" ht="34.5" customHeight="1" x14ac:dyDescent="0.25">
      <c r="B25" s="35" t="s">
        <v>101</v>
      </c>
      <c r="C25" s="59" t="s">
        <v>102</v>
      </c>
      <c r="D25" s="59" t="s">
        <v>103</v>
      </c>
      <c r="E25" s="60" t="s">
        <v>104</v>
      </c>
      <c r="F25" s="61" t="s">
        <v>105</v>
      </c>
      <c r="G25" s="59" t="s">
        <v>93</v>
      </c>
      <c r="H25" s="59" t="s">
        <v>40</v>
      </c>
      <c r="I25" s="61" t="s">
        <v>106</v>
      </c>
      <c r="J25" s="61" t="s">
        <v>226</v>
      </c>
      <c r="K25" s="61"/>
      <c r="L25" s="36" t="s">
        <v>107</v>
      </c>
      <c r="M25" s="36" t="s">
        <v>108</v>
      </c>
      <c r="N25" s="36" t="s">
        <v>44</v>
      </c>
      <c r="O25" s="63">
        <v>1300000</v>
      </c>
      <c r="P25" s="62" t="s">
        <v>45</v>
      </c>
      <c r="Q25" s="62" t="s">
        <v>46</v>
      </c>
      <c r="R25" s="63">
        <v>100000</v>
      </c>
      <c r="S25" s="63" t="s">
        <v>47</v>
      </c>
      <c r="T25" s="63">
        <v>90</v>
      </c>
      <c r="U25" s="63">
        <v>70</v>
      </c>
      <c r="V25" s="63">
        <v>100</v>
      </c>
      <c r="W25" s="63">
        <f t="shared" si="0"/>
        <v>260</v>
      </c>
      <c r="X25" s="63">
        <v>100000</v>
      </c>
    </row>
    <row r="26" spans="2:24" s="37" customFormat="1" ht="34.5" customHeight="1" x14ac:dyDescent="0.25">
      <c r="B26" s="35" t="s">
        <v>34</v>
      </c>
      <c r="C26" s="59" t="s">
        <v>35</v>
      </c>
      <c r="D26" s="59" t="s">
        <v>36</v>
      </c>
      <c r="E26" s="60" t="s">
        <v>37</v>
      </c>
      <c r="F26" s="61" t="s">
        <v>38</v>
      </c>
      <c r="G26" s="59" t="s">
        <v>39</v>
      </c>
      <c r="H26" s="59" t="s">
        <v>40</v>
      </c>
      <c r="I26" s="61" t="s">
        <v>41</v>
      </c>
      <c r="J26" s="61" t="s">
        <v>226</v>
      </c>
      <c r="K26" s="61"/>
      <c r="L26" s="36" t="s">
        <v>42</v>
      </c>
      <c r="M26" s="36" t="s">
        <v>43</v>
      </c>
      <c r="N26" s="36" t="s">
        <v>44</v>
      </c>
      <c r="O26" s="63">
        <v>1500000</v>
      </c>
      <c r="P26" s="62" t="s">
        <v>45</v>
      </c>
      <c r="Q26" s="62" t="s">
        <v>46</v>
      </c>
      <c r="R26" s="63">
        <v>100000</v>
      </c>
      <c r="S26" s="63" t="s">
        <v>47</v>
      </c>
      <c r="T26" s="63">
        <v>90</v>
      </c>
      <c r="U26" s="63">
        <v>70</v>
      </c>
      <c r="V26" s="63">
        <v>100</v>
      </c>
      <c r="W26" s="63">
        <f t="shared" si="0"/>
        <v>260</v>
      </c>
      <c r="X26" s="63">
        <v>100000</v>
      </c>
    </row>
    <row r="27" spans="2:24" s="37" customFormat="1" ht="34.5" customHeight="1" x14ac:dyDescent="0.25">
      <c r="B27" s="35" t="s">
        <v>150</v>
      </c>
      <c r="C27" s="59" t="s">
        <v>151</v>
      </c>
      <c r="D27" s="59" t="s">
        <v>152</v>
      </c>
      <c r="E27" s="60" t="s">
        <v>39</v>
      </c>
      <c r="F27" s="61" t="s">
        <v>153</v>
      </c>
      <c r="G27" s="59" t="s">
        <v>39</v>
      </c>
      <c r="H27" s="59" t="s">
        <v>40</v>
      </c>
      <c r="I27" s="61" t="s">
        <v>154</v>
      </c>
      <c r="J27" s="61" t="s">
        <v>226</v>
      </c>
      <c r="K27" s="61"/>
      <c r="L27" s="36" t="s">
        <v>155</v>
      </c>
      <c r="M27" s="36" t="s">
        <v>156</v>
      </c>
      <c r="N27" s="36" t="s">
        <v>44</v>
      </c>
      <c r="O27" s="63">
        <v>1600000</v>
      </c>
      <c r="P27" s="62" t="s">
        <v>45</v>
      </c>
      <c r="Q27" s="62" t="s">
        <v>46</v>
      </c>
      <c r="R27" s="63">
        <v>100000</v>
      </c>
      <c r="S27" s="63" t="s">
        <v>47</v>
      </c>
      <c r="T27" s="63">
        <v>90</v>
      </c>
      <c r="U27" s="63">
        <v>70</v>
      </c>
      <c r="V27" s="63">
        <v>100</v>
      </c>
      <c r="W27" s="63">
        <f t="shared" si="0"/>
        <v>260</v>
      </c>
      <c r="X27" s="63">
        <v>100000</v>
      </c>
    </row>
    <row r="28" spans="2:24" s="37" customFormat="1" ht="34.5" customHeight="1" x14ac:dyDescent="0.25">
      <c r="B28" s="35" t="s">
        <v>90</v>
      </c>
      <c r="C28" s="59" t="s">
        <v>91</v>
      </c>
      <c r="D28" s="59" t="s">
        <v>92</v>
      </c>
      <c r="E28" s="60" t="s">
        <v>93</v>
      </c>
      <c r="F28" s="61" t="s">
        <v>94</v>
      </c>
      <c r="G28" s="59" t="s">
        <v>93</v>
      </c>
      <c r="H28" s="59" t="s">
        <v>40</v>
      </c>
      <c r="I28" s="61" t="s">
        <v>95</v>
      </c>
      <c r="J28" s="61" t="s">
        <v>226</v>
      </c>
      <c r="K28" s="61"/>
      <c r="L28" s="36" t="s">
        <v>96</v>
      </c>
      <c r="M28" s="36" t="s">
        <v>97</v>
      </c>
      <c r="N28" s="36" t="s">
        <v>44</v>
      </c>
      <c r="O28" s="63">
        <v>1350000</v>
      </c>
      <c r="P28" s="62" t="s">
        <v>45</v>
      </c>
      <c r="Q28" s="62" t="s">
        <v>46</v>
      </c>
      <c r="R28" s="63">
        <v>100000</v>
      </c>
      <c r="S28" s="63" t="s">
        <v>47</v>
      </c>
      <c r="T28" s="63">
        <v>90</v>
      </c>
      <c r="U28" s="63">
        <v>70</v>
      </c>
      <c r="V28" s="63">
        <v>100</v>
      </c>
      <c r="W28" s="63">
        <f t="shared" si="0"/>
        <v>260</v>
      </c>
      <c r="X28" s="63">
        <v>100000</v>
      </c>
    </row>
    <row r="29" spans="2:24" s="37" customFormat="1" ht="34.5" customHeight="1" x14ac:dyDescent="0.25">
      <c r="B29" s="35" t="s">
        <v>98</v>
      </c>
      <c r="C29" s="59" t="s">
        <v>91</v>
      </c>
      <c r="D29" s="59" t="s">
        <v>92</v>
      </c>
      <c r="E29" s="60" t="s">
        <v>93</v>
      </c>
      <c r="F29" s="61" t="s">
        <v>94</v>
      </c>
      <c r="G29" s="59" t="s">
        <v>93</v>
      </c>
      <c r="H29" s="59" t="s">
        <v>40</v>
      </c>
      <c r="I29" s="61" t="s">
        <v>95</v>
      </c>
      <c r="J29" s="61" t="s">
        <v>226</v>
      </c>
      <c r="K29" s="61"/>
      <c r="L29" s="36" t="s">
        <v>99</v>
      </c>
      <c r="M29" s="36" t="s">
        <v>100</v>
      </c>
      <c r="N29" s="36" t="s">
        <v>44</v>
      </c>
      <c r="O29" s="63">
        <v>1350000</v>
      </c>
      <c r="P29" s="62" t="s">
        <v>45</v>
      </c>
      <c r="Q29" s="62" t="s">
        <v>46</v>
      </c>
      <c r="R29" s="63">
        <v>100000</v>
      </c>
      <c r="S29" s="63" t="s">
        <v>47</v>
      </c>
      <c r="T29" s="63">
        <v>90</v>
      </c>
      <c r="U29" s="63">
        <v>70</v>
      </c>
      <c r="V29" s="63">
        <v>100</v>
      </c>
      <c r="W29" s="63">
        <f t="shared" si="0"/>
        <v>260</v>
      </c>
      <c r="X29" s="63">
        <v>100000</v>
      </c>
    </row>
    <row r="30" spans="2:24" s="37" customFormat="1" ht="34.5" customHeight="1" x14ac:dyDescent="0.25">
      <c r="B30" s="35" t="s">
        <v>212</v>
      </c>
      <c r="C30" s="59" t="s">
        <v>213</v>
      </c>
      <c r="D30" s="59" t="s">
        <v>214</v>
      </c>
      <c r="E30" s="60" t="s">
        <v>215</v>
      </c>
      <c r="F30" s="61" t="s">
        <v>69</v>
      </c>
      <c r="G30" s="59" t="s">
        <v>70</v>
      </c>
      <c r="H30" s="59" t="s">
        <v>40</v>
      </c>
      <c r="I30" s="61" t="s">
        <v>216</v>
      </c>
      <c r="J30" s="61" t="s">
        <v>226</v>
      </c>
      <c r="K30" s="61"/>
      <c r="L30" s="36" t="s">
        <v>217</v>
      </c>
      <c r="M30" s="36" t="s">
        <v>218</v>
      </c>
      <c r="N30" s="36" t="s">
        <v>44</v>
      </c>
      <c r="O30" s="63">
        <v>1200000</v>
      </c>
      <c r="P30" s="62" t="s">
        <v>45</v>
      </c>
      <c r="Q30" s="62" t="s">
        <v>46</v>
      </c>
      <c r="R30" s="63">
        <v>100000</v>
      </c>
      <c r="S30" s="63" t="s">
        <v>47</v>
      </c>
      <c r="T30" s="63">
        <v>90</v>
      </c>
      <c r="U30" s="63">
        <v>70</v>
      </c>
      <c r="V30" s="63">
        <v>100</v>
      </c>
      <c r="W30" s="63">
        <f t="shared" si="0"/>
        <v>260</v>
      </c>
      <c r="X30" s="63">
        <v>100000</v>
      </c>
    </row>
    <row r="31" spans="2:24" s="37" customFormat="1" ht="34.5" customHeight="1" x14ac:dyDescent="0.25">
      <c r="B31" s="35" t="s">
        <v>126</v>
      </c>
      <c r="C31" s="59" t="s">
        <v>127</v>
      </c>
      <c r="D31" s="59" t="s">
        <v>128</v>
      </c>
      <c r="E31" s="60" t="s">
        <v>129</v>
      </c>
      <c r="F31" s="61" t="s">
        <v>130</v>
      </c>
      <c r="G31" s="59" t="s">
        <v>70</v>
      </c>
      <c r="H31" s="59" t="s">
        <v>40</v>
      </c>
      <c r="I31" s="61" t="s">
        <v>131</v>
      </c>
      <c r="J31" s="61" t="s">
        <v>226</v>
      </c>
      <c r="K31" s="61"/>
      <c r="L31" s="36" t="s">
        <v>132</v>
      </c>
      <c r="M31" s="36" t="s">
        <v>133</v>
      </c>
      <c r="N31" s="36" t="s">
        <v>44</v>
      </c>
      <c r="O31" s="63">
        <v>1100000</v>
      </c>
      <c r="P31" s="62" t="s">
        <v>45</v>
      </c>
      <c r="Q31" s="62" t="s">
        <v>46</v>
      </c>
      <c r="R31" s="63">
        <v>100000</v>
      </c>
      <c r="S31" s="63" t="s">
        <v>47</v>
      </c>
      <c r="T31" s="63">
        <v>90</v>
      </c>
      <c r="U31" s="63">
        <v>70</v>
      </c>
      <c r="V31" s="63">
        <v>100</v>
      </c>
      <c r="W31" s="63">
        <f t="shared" si="0"/>
        <v>260</v>
      </c>
      <c r="X31" s="63">
        <v>100000</v>
      </c>
    </row>
    <row r="32" spans="2:24" s="37" customFormat="1" ht="34.5" customHeight="1" x14ac:dyDescent="0.25">
      <c r="B32" s="35" t="s">
        <v>205</v>
      </c>
      <c r="C32" s="59" t="s">
        <v>206</v>
      </c>
      <c r="D32" s="59" t="s">
        <v>207</v>
      </c>
      <c r="E32" s="60" t="s">
        <v>208</v>
      </c>
      <c r="F32" s="61" t="s">
        <v>121</v>
      </c>
      <c r="G32" s="59" t="s">
        <v>93</v>
      </c>
      <c r="H32" s="59" t="s">
        <v>40</v>
      </c>
      <c r="I32" s="61" t="s">
        <v>209</v>
      </c>
      <c r="J32" s="61" t="s">
        <v>226</v>
      </c>
      <c r="K32" s="61"/>
      <c r="L32" s="36" t="s">
        <v>210</v>
      </c>
      <c r="M32" s="36" t="s">
        <v>211</v>
      </c>
      <c r="N32" s="36" t="s">
        <v>44</v>
      </c>
      <c r="O32" s="63">
        <v>642000</v>
      </c>
      <c r="P32" s="62" t="s">
        <v>45</v>
      </c>
      <c r="Q32" s="62" t="s">
        <v>46</v>
      </c>
      <c r="R32" s="63">
        <v>100000</v>
      </c>
      <c r="S32" s="63" t="s">
        <v>47</v>
      </c>
      <c r="T32" s="63">
        <v>90</v>
      </c>
      <c r="U32" s="63">
        <v>70</v>
      </c>
      <c r="V32" s="63">
        <v>100</v>
      </c>
      <c r="W32" s="63">
        <f t="shared" si="0"/>
        <v>260</v>
      </c>
      <c r="X32" s="63">
        <v>100000</v>
      </c>
    </row>
    <row r="33" spans="2:24" s="37" customFormat="1" ht="34.5" customHeight="1" x14ac:dyDescent="0.25">
      <c r="B33" s="35" t="s">
        <v>82</v>
      </c>
      <c r="C33" s="59" t="s">
        <v>83</v>
      </c>
      <c r="D33" s="59" t="s">
        <v>84</v>
      </c>
      <c r="E33" s="60" t="s">
        <v>85</v>
      </c>
      <c r="F33" s="61" t="s">
        <v>86</v>
      </c>
      <c r="G33" s="59" t="s">
        <v>61</v>
      </c>
      <c r="H33" s="59" t="s">
        <v>40</v>
      </c>
      <c r="I33" s="61" t="s">
        <v>87</v>
      </c>
      <c r="J33" s="61" t="s">
        <v>226</v>
      </c>
      <c r="K33" s="61"/>
      <c r="L33" s="36" t="s">
        <v>88</v>
      </c>
      <c r="M33" s="36" t="s">
        <v>89</v>
      </c>
      <c r="N33" s="36" t="s">
        <v>44</v>
      </c>
      <c r="O33" s="63">
        <v>950000</v>
      </c>
      <c r="P33" s="62" t="s">
        <v>45</v>
      </c>
      <c r="Q33" s="62" t="s">
        <v>46</v>
      </c>
      <c r="R33" s="63">
        <v>100000</v>
      </c>
      <c r="S33" s="63" t="s">
        <v>47</v>
      </c>
      <c r="T33" s="63">
        <v>90</v>
      </c>
      <c r="U33" s="63">
        <v>70</v>
      </c>
      <c r="V33" s="63">
        <v>100</v>
      </c>
      <c r="W33" s="63">
        <f t="shared" si="0"/>
        <v>260</v>
      </c>
      <c r="X33" s="63">
        <v>100000</v>
      </c>
    </row>
    <row r="34" spans="2:24" s="37" customFormat="1" ht="34.5" customHeight="1" x14ac:dyDescent="0.25">
      <c r="B34" s="35" t="s">
        <v>197</v>
      </c>
      <c r="C34" s="59" t="s">
        <v>198</v>
      </c>
      <c r="D34" s="59" t="s">
        <v>199</v>
      </c>
      <c r="E34" s="60" t="s">
        <v>200</v>
      </c>
      <c r="F34" s="61" t="s">
        <v>201</v>
      </c>
      <c r="G34" s="59" t="s">
        <v>93</v>
      </c>
      <c r="H34" s="59" t="s">
        <v>40</v>
      </c>
      <c r="I34" s="61" t="s">
        <v>202</v>
      </c>
      <c r="J34" s="61" t="s">
        <v>226</v>
      </c>
      <c r="K34" s="61"/>
      <c r="L34" s="36" t="s">
        <v>203</v>
      </c>
      <c r="M34" s="36" t="s">
        <v>204</v>
      </c>
      <c r="N34" s="36" t="s">
        <v>44</v>
      </c>
      <c r="O34" s="63">
        <v>950000</v>
      </c>
      <c r="P34" s="62" t="s">
        <v>45</v>
      </c>
      <c r="Q34" s="62" t="s">
        <v>46</v>
      </c>
      <c r="R34" s="63">
        <v>100000</v>
      </c>
      <c r="S34" s="63" t="s">
        <v>47</v>
      </c>
      <c r="T34" s="63">
        <v>90</v>
      </c>
      <c r="U34" s="63">
        <v>70</v>
      </c>
      <c r="V34" s="63">
        <v>100</v>
      </c>
      <c r="W34" s="63">
        <f t="shared" si="0"/>
        <v>260</v>
      </c>
      <c r="X34" s="63">
        <v>100000</v>
      </c>
    </row>
  </sheetData>
  <sortState ref="B11:X34">
    <sortCondition descending="1" ref="W11:W34"/>
    <sortCondition ref="E11:E34"/>
  </sortState>
  <pageMargins left="0.7" right="0.7" top="0.78740157499999996" bottom="0.78740157499999996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5"/>
  <sheetViews>
    <sheetView tabSelected="1" view="pageLayout" topLeftCell="A4" zoomScale="90" zoomScaleNormal="55" zoomScaleSheetLayoutView="80" zoomScalePageLayoutView="90" workbookViewId="0">
      <selection activeCell="C4" sqref="C4"/>
    </sheetView>
  </sheetViews>
  <sheetFormatPr defaultRowHeight="15" x14ac:dyDescent="0.25"/>
  <cols>
    <col min="1" max="1" width="1.28515625" style="47" customWidth="1"/>
    <col min="2" max="2" width="5.28515625" style="2" customWidth="1"/>
    <col min="3" max="3" width="28.28515625" style="4" customWidth="1"/>
    <col min="4" max="4" width="41.28515625" style="6" customWidth="1"/>
    <col min="5" max="5" width="17.7109375" style="8" customWidth="1"/>
    <col min="6" max="6" width="12.140625" style="46" customWidth="1"/>
    <col min="7" max="7" width="19.140625" style="7" customWidth="1"/>
    <col min="8" max="8" width="10" customWidth="1"/>
    <col min="9" max="9" width="4.7109375" customWidth="1"/>
    <col min="10" max="10" width="4.85546875" customWidth="1"/>
    <col min="11" max="11" width="5.85546875" customWidth="1"/>
    <col min="13" max="13" width="13.42578125" style="71" customWidth="1"/>
  </cols>
  <sheetData>
    <row r="1" spans="1:13" ht="15.75" customHeight="1" thickBot="1" x14ac:dyDescent="0.3">
      <c r="B1" s="74" t="s">
        <v>0</v>
      </c>
      <c r="C1" s="74" t="s">
        <v>1</v>
      </c>
      <c r="D1" s="1" t="s">
        <v>28</v>
      </c>
      <c r="E1" s="77" t="s">
        <v>31</v>
      </c>
      <c r="F1" s="80" t="s">
        <v>33</v>
      </c>
      <c r="G1" s="77" t="s">
        <v>5</v>
      </c>
      <c r="H1" s="80" t="s">
        <v>6</v>
      </c>
      <c r="I1" s="40" t="s">
        <v>7</v>
      </c>
      <c r="J1" s="41"/>
      <c r="K1" s="41"/>
      <c r="L1" s="39"/>
      <c r="M1" s="77" t="s">
        <v>32</v>
      </c>
    </row>
    <row r="2" spans="1:13" ht="15.75" thickBot="1" x14ac:dyDescent="0.3">
      <c r="B2" s="75"/>
      <c r="C2" s="75"/>
      <c r="D2" s="1" t="s">
        <v>29</v>
      </c>
      <c r="E2" s="78"/>
      <c r="F2" s="81"/>
      <c r="G2" s="78"/>
      <c r="H2" s="81"/>
      <c r="I2" s="48" t="s">
        <v>10</v>
      </c>
      <c r="J2" s="48" t="s">
        <v>11</v>
      </c>
      <c r="K2" s="15" t="s">
        <v>12</v>
      </c>
      <c r="L2" s="10" t="s">
        <v>13</v>
      </c>
      <c r="M2" s="78"/>
    </row>
    <row r="3" spans="1:13" ht="15.75" thickBot="1" x14ac:dyDescent="0.3">
      <c r="B3" s="76"/>
      <c r="C3" s="76"/>
      <c r="D3" s="1" t="s">
        <v>30</v>
      </c>
      <c r="E3" s="79"/>
      <c r="F3" s="82"/>
      <c r="G3" s="79"/>
      <c r="H3" s="82"/>
      <c r="I3" s="49"/>
      <c r="J3" s="49"/>
      <c r="K3" s="34" t="s">
        <v>25</v>
      </c>
      <c r="L3" s="29"/>
      <c r="M3" s="79"/>
    </row>
    <row r="4" spans="1:13" ht="67.150000000000006" customHeight="1" x14ac:dyDescent="0.25">
      <c r="A4" s="64"/>
      <c r="B4" s="83" t="str">
        <f ca="1">IF(OFFSET(List1!B$11,tisk!A3,0)&gt;0,OFFSET(List1!B$11,tisk!A3,0),"")</f>
        <v>24</v>
      </c>
      <c r="C4" s="3" t="str">
        <f ca="1">IF(B4="","",CONCATENATE(OFFSET(List1!C$11,tisk!A3,0),"
",OFFSET(List1!D$11,tisk!A3,0),"
",OFFSET(List1!E$11,tisk!A3,0),"
",OFFSET(List1!F$11,tisk!A3,0)))</f>
        <v>Obec Jindřichov
Jindřichov 19
Jindřichov
75301</v>
      </c>
      <c r="D4" s="65" t="str">
        <f ca="1">IF(B4="","",OFFSET(List1!L$11,tisk!A3,0))</f>
        <v>Pořízení dopravního prostředku pro JSDH Jindřichov</v>
      </c>
      <c r="E4" s="84">
        <f ca="1">IF(B4="","",OFFSET(List1!O$11,tisk!A3,0))</f>
        <v>1000000</v>
      </c>
      <c r="F4" s="45" t="str">
        <f ca="1">IF(B4="","",OFFSET(List1!P$11,tisk!A3,0))</f>
        <v>1/2021</v>
      </c>
      <c r="G4" s="85">
        <f ca="1">IF(B4="","",OFFSET(List1!R$11,tisk!A3,0))</f>
        <v>100000</v>
      </c>
      <c r="H4" s="86" t="str">
        <f ca="1">IF(B4="","",OFFSET(List1!S$11,tisk!A3,0))</f>
        <v>31.07.2022</v>
      </c>
      <c r="I4" s="83">
        <f ca="1">IF(B4="","",OFFSET(List1!T$11,tisk!A3,0))</f>
        <v>90</v>
      </c>
      <c r="J4" s="83">
        <f ca="1">IF(B4="","",OFFSET(List1!U$11,tisk!A3,0))</f>
        <v>100</v>
      </c>
      <c r="K4" s="83">
        <f ca="1">IF(B4="","",OFFSET(List1!V$11,tisk!A3,0))</f>
        <v>100</v>
      </c>
      <c r="L4" s="83">
        <f ca="1">IF(B4="","",OFFSET(List1!W$11,tisk!A3,0))</f>
        <v>290</v>
      </c>
      <c r="M4" s="87">
        <f ca="1">IF(B4="","",OFFSET(List1!X$11,tisk!A3,0))</f>
        <v>100000</v>
      </c>
    </row>
    <row r="5" spans="1:13" ht="88.9" customHeight="1" x14ac:dyDescent="0.25">
      <c r="A5" s="64"/>
      <c r="B5" s="83"/>
      <c r="C5" s="3" t="str">
        <f ca="1">IF(B4="","",CONCATENATE("Okres ",OFFSET(List1!G$11,tisk!A3,0),"
","Právní forma","
",OFFSET(List1!H$11,tisk!A3,0),"
","IČO ",OFFSET(List1!I$11,tisk!A3,0),"
 ","B.Ú. ",OFFSET(List1!J$11,tisk!A3,0)))</f>
        <v>Okres Přerov
Právní forma
Obec, městská část hlavního města Prahy
IČO 00301345
 B.Ú. xxxxxxxx</v>
      </c>
      <c r="D5" s="5" t="str">
        <f ca="1">IF(B4="","",OFFSET(List1!M$11,tisk!A3,0))</f>
        <v>Dopravní automobil, s celkovou hmotností do 3500 kg pro přepravu 9 osob, který bude vyhovovat nynějším normám pro zajištění akceschopnosti JSDH. Nynější AVIA-31 K/5 SP, je zastaralé, první registrace vozidla je 29.5.1986.</v>
      </c>
      <c r="E5" s="84"/>
      <c r="F5" s="44"/>
      <c r="G5" s="85"/>
      <c r="H5" s="86"/>
      <c r="I5" s="83"/>
      <c r="J5" s="83"/>
      <c r="K5" s="83"/>
      <c r="L5" s="83"/>
      <c r="M5" s="87"/>
    </row>
    <row r="6" spans="1:13" ht="38.450000000000003" customHeight="1" x14ac:dyDescent="0.25">
      <c r="A6" s="64">
        <f>ROW()/3-1</f>
        <v>1</v>
      </c>
      <c r="B6" s="83"/>
      <c r="C6" s="3" t="str">
        <f ca="1">IF(B4="","",CONCATENATE("Zástupce","
",OFFSET(List1!K$11,tisk!A3,0)))</f>
        <v xml:space="preserve">Zástupce
</v>
      </c>
      <c r="D6" s="66" t="str">
        <f ca="1">IF(B4="","",CONCATENATE("Dotace bude použita na:","
",OFFSET(List1!N$11,tisk!A3,0)))</f>
        <v>Dotace bude použita na:
pořízení dopravního automobilu</v>
      </c>
      <c r="E6" s="84"/>
      <c r="F6" s="45" t="str">
        <f ca="1">IF(B4="","",OFFSET(List1!Q$11,tisk!A3,0))</f>
        <v>6/2022</v>
      </c>
      <c r="G6" s="85"/>
      <c r="H6" s="86"/>
      <c r="I6" s="83"/>
      <c r="J6" s="83"/>
      <c r="K6" s="83"/>
      <c r="L6" s="83"/>
      <c r="M6" s="87"/>
    </row>
    <row r="7" spans="1:13" ht="67.900000000000006" customHeight="1" x14ac:dyDescent="0.25">
      <c r="A7" s="64"/>
      <c r="B7" s="83" t="str">
        <f ca="1">IF(OFFSET(List1!B$11,tisk!A6,0)&gt;0,OFFSET(List1!B$11,tisk!A6,0),"")</f>
        <v>3</v>
      </c>
      <c r="C7" s="3" t="str">
        <f ca="1">IF(B7="","",CONCATENATE(OFFSET(List1!C$11,tisk!A6,0),"
",OFFSET(List1!D$11,tisk!A6,0),"
",OFFSET(List1!E$11,tisk!A6,0),"
",OFFSET(List1!F$11,tisk!A6,0)))</f>
        <v>Město Kostelec na Hané
Jakubské náměstí 138
Kostelec na Hané
79841</v>
      </c>
      <c r="D7" s="65" t="str">
        <f ca="1">IF(B7="","",OFFSET(List1!L$11,tisk!A6,0))</f>
        <v>Pořízení dopravního prostředku pro JSDH Kostelec na Hané</v>
      </c>
      <c r="E7" s="84">
        <f ca="1">IF(B7="","",OFFSET(List1!O$11,tisk!A6,0))</f>
        <v>1200000</v>
      </c>
      <c r="F7" s="45" t="str">
        <f ca="1">IF(B7="","",OFFSET(List1!P$11,tisk!A6,0))</f>
        <v>1/2021</v>
      </c>
      <c r="G7" s="85">
        <f ca="1">IF(B7="","",OFFSET(List1!R$11,tisk!A6,0))</f>
        <v>100000</v>
      </c>
      <c r="H7" s="86" t="str">
        <f ca="1">IF(B7="","",OFFSET(List1!S$11,tisk!A6,0))</f>
        <v>31.07.2022</v>
      </c>
      <c r="I7" s="83">
        <f ca="1">IF(B7="","",OFFSET(List1!T$11,tisk!A6,0))</f>
        <v>90</v>
      </c>
      <c r="J7" s="83">
        <f ca="1">IF(B7="","",OFFSET(List1!U$11,tisk!A6,0))</f>
        <v>100</v>
      </c>
      <c r="K7" s="83">
        <f ca="1">IF(B7="","",OFFSET(List1!V$11,tisk!A6,0))</f>
        <v>100</v>
      </c>
      <c r="L7" s="83">
        <f ca="1">IF(B7="","",OFFSET(List1!W$11,tisk!A6,0))</f>
        <v>290</v>
      </c>
      <c r="M7" s="87">
        <f ca="1">IF(B7="","",OFFSET(List1!X$11,tisk!A6,0))</f>
        <v>100000</v>
      </c>
    </row>
    <row r="8" spans="1:13" ht="98.45" customHeight="1" x14ac:dyDescent="0.25">
      <c r="A8" s="64"/>
      <c r="B8" s="83"/>
      <c r="C8" s="3" t="str">
        <f ca="1">IF(B7="","",CONCATENATE("Okres ",OFFSET(List1!G$11,tisk!A6,0),"
","Právní forma","
",OFFSET(List1!H$11,tisk!A6,0),"
","IČO ",OFFSET(List1!I$11,tisk!A6,0),"
 ","B.Ú. ",OFFSET(List1!J$11,tisk!A6,0)))</f>
        <v>Okres Prostějov
Právní forma
Obec, městská část hlavního města Prahy
IČO 00288373
 B.Ú. xxxxxxxx</v>
      </c>
      <c r="D8" s="5" t="str">
        <f ca="1">IF(B7="","",OFFSET(List1!M$11,tisk!A6,0))</f>
        <v>Pořízení dopravního automobilu pro JSDH Kostelec na Hané.</v>
      </c>
      <c r="E8" s="84"/>
      <c r="F8" s="44"/>
      <c r="G8" s="85"/>
      <c r="H8" s="86"/>
      <c r="I8" s="83"/>
      <c r="J8" s="83"/>
      <c r="K8" s="83"/>
      <c r="L8" s="83"/>
      <c r="M8" s="87"/>
    </row>
    <row r="9" spans="1:13" ht="38.450000000000003" customHeight="1" x14ac:dyDescent="0.25">
      <c r="A9" s="64">
        <f>ROW()/3-1</f>
        <v>2</v>
      </c>
      <c r="B9" s="83"/>
      <c r="C9" s="3" t="str">
        <f ca="1">IF(B7="","",CONCATENATE("Zástupce","
",OFFSET(List1!K$11,tisk!A6,0)))</f>
        <v xml:space="preserve">Zástupce
</v>
      </c>
      <c r="D9" s="5" t="str">
        <f ca="1">IF(B7="","",CONCATENATE("Dotace bude použita na:",OFFSET(List1!N$11,tisk!A6,0)))</f>
        <v>Dotace bude použita na:pořízení dopravního automobilu</v>
      </c>
      <c r="E9" s="84"/>
      <c r="F9" s="45" t="str">
        <f ca="1">IF(B7="","",OFFSET(List1!Q$11,tisk!A6,0))</f>
        <v>6/2022</v>
      </c>
      <c r="G9" s="85"/>
      <c r="H9" s="86"/>
      <c r="I9" s="83"/>
      <c r="J9" s="83"/>
      <c r="K9" s="83"/>
      <c r="L9" s="83"/>
      <c r="M9" s="87"/>
    </row>
    <row r="10" spans="1:13" ht="69.599999999999994" customHeight="1" x14ac:dyDescent="0.25">
      <c r="A10" s="64"/>
      <c r="B10" s="83" t="str">
        <f ca="1">IF(OFFSET(List1!B$11,tisk!A9,0)&gt;0,OFFSET(List1!B$11,tisk!A9,0),"")</f>
        <v>2</v>
      </c>
      <c r="C10" s="3" t="str">
        <f ca="1">IF(B10="","",CONCATENATE(OFFSET(List1!C$11,tisk!A9,0),"
",OFFSET(List1!D$11,tisk!A9,0),"
",OFFSET(List1!E$11,tisk!A9,0),"
",OFFSET(List1!F$11,tisk!A9,0)))</f>
        <v>Městys Náměšť na Hané
nám. T. G. Masaryka 100
Náměšť na Hané
78344</v>
      </c>
      <c r="D10" s="65" t="str">
        <f ca="1">IF(B10="","",OFFSET(List1!L$11,tisk!A9,0))</f>
        <v>Pořízení dopravního prostředku pro JSDH Náměšť na Hané</v>
      </c>
      <c r="E10" s="84">
        <f ca="1">IF(B10="","",OFFSET(List1!O$11,tisk!A9,0))</f>
        <v>1550000</v>
      </c>
      <c r="F10" s="45" t="str">
        <f ca="1">IF(B10="","",OFFSET(List1!P$11,tisk!A9,0))</f>
        <v>1/2021</v>
      </c>
      <c r="G10" s="85">
        <f ca="1">IF(B10="","",OFFSET(List1!R$11,tisk!A9,0))</f>
        <v>100000</v>
      </c>
      <c r="H10" s="86" t="str">
        <f ca="1">IF(B10="","",OFFSET(List1!S$11,tisk!A9,0))</f>
        <v>31.07.2022</v>
      </c>
      <c r="I10" s="83">
        <f ca="1">IF(B10="","",OFFSET(List1!T$11,tisk!A9,0))</f>
        <v>90</v>
      </c>
      <c r="J10" s="83">
        <f ca="1">IF(B10="","",OFFSET(List1!U$11,tisk!A9,0))</f>
        <v>100</v>
      </c>
      <c r="K10" s="83">
        <f ca="1">IF(B10="","",OFFSET(List1!V$11,tisk!A9,0))</f>
        <v>100</v>
      </c>
      <c r="L10" s="83">
        <f ca="1">IF(B10="","",OFFSET(List1!W$11,tisk!A9,0))</f>
        <v>290</v>
      </c>
      <c r="M10" s="87">
        <f ca="1">IF(B10="","",OFFSET(List1!X$11,tisk!A9,0))</f>
        <v>100000</v>
      </c>
    </row>
    <row r="11" spans="1:13" ht="88.9" customHeight="1" x14ac:dyDescent="0.25">
      <c r="A11" s="64"/>
      <c r="B11" s="83"/>
      <c r="C11" s="3" t="str">
        <f ca="1">IF(B10="","",CONCATENATE("Okres ",OFFSET(List1!G$11,tisk!A9,0),"
","Právní forma","
",OFFSET(List1!H$11,tisk!A9,0),"
","IČO ",OFFSET(List1!I$11,tisk!A9,0),"
 ","B.Ú. ",OFFSET(List1!J$11,tisk!A9,0)))</f>
        <v>Okres Olomouc
Právní forma
Obec, městská část hlavního města Prahy
IČO 00299260
 B.Ú. xxxxxxxx</v>
      </c>
      <c r="D11" s="5" t="str">
        <f ca="1">IF(B10="","",OFFSET(List1!M$11,tisk!A9,0))</f>
        <v>Stávající Avie dosluhuje, je z r. 1980 a hrozí, že na techn. prohlídce na konci dubna 2021 neprojde. Proto městys požádal o dotaci GŘ HZS ČR. Dotace nám byla přislíbena. To je podmínka pro získání dotace od Ol. kraje.</v>
      </c>
      <c r="E11" s="84"/>
      <c r="F11" s="44"/>
      <c r="G11" s="85"/>
      <c r="H11" s="86"/>
      <c r="I11" s="83"/>
      <c r="J11" s="83"/>
      <c r="K11" s="83"/>
      <c r="L11" s="83"/>
      <c r="M11" s="87"/>
    </row>
    <row r="12" spans="1:13" ht="38.450000000000003" customHeight="1" x14ac:dyDescent="0.25">
      <c r="A12" s="64">
        <f>ROW()/3-1</f>
        <v>3</v>
      </c>
      <c r="B12" s="83"/>
      <c r="C12" s="3" t="str">
        <f ca="1">IF(B10="","",CONCATENATE("Zástupce","
",OFFSET(List1!K$11,tisk!A9,0)))</f>
        <v xml:space="preserve">Zástupce
</v>
      </c>
      <c r="D12" s="5" t="str">
        <f ca="1">IF(B10="","",CONCATENATE("Dotace bude použita na:",OFFSET(List1!N$11,tisk!A9,0)))</f>
        <v>Dotace bude použita na:pořízení dopravního automobilu</v>
      </c>
      <c r="E12" s="84"/>
      <c r="F12" s="45" t="str">
        <f ca="1">IF(B10="","",OFFSET(List1!Q$11,tisk!A9,0))</f>
        <v>6/2022</v>
      </c>
      <c r="G12" s="85"/>
      <c r="H12" s="86"/>
      <c r="I12" s="83"/>
      <c r="J12" s="83"/>
      <c r="K12" s="83"/>
      <c r="L12" s="83"/>
      <c r="M12" s="87"/>
    </row>
    <row r="13" spans="1:13" ht="67.900000000000006" customHeight="1" x14ac:dyDescent="0.25">
      <c r="B13" s="83" t="str">
        <f ca="1">IF(OFFSET(List1!B$11,tisk!A12,0)&gt;0,OFFSET(List1!B$11,tisk!A12,0),"")</f>
        <v>16</v>
      </c>
      <c r="C13" s="3" t="str">
        <f ca="1">IF(B13="","",CONCATENATE(OFFSET(List1!C$11,tisk!A12,0),"
",OFFSET(List1!D$11,tisk!A12,0),"
",OFFSET(List1!E$11,tisk!A12,0),"
",OFFSET(List1!F$11,tisk!A12,0)))</f>
        <v>Město Žulová
Hlavní 36
Žulová
79065</v>
      </c>
      <c r="D13" s="65" t="str">
        <f ca="1">IF(B13="","",OFFSET(List1!L$11,tisk!A12,0))</f>
        <v>Pořízení dopravního prostředku pro JSDH Žulová</v>
      </c>
      <c r="E13" s="84">
        <f ca="1">IF(B13="","",OFFSET(List1!O$11,tisk!A12,0))</f>
        <v>1100000</v>
      </c>
      <c r="F13" s="45" t="str">
        <f ca="1">IF(B13="","",OFFSET(List1!P$11,tisk!A12,0))</f>
        <v>1/2021</v>
      </c>
      <c r="G13" s="85">
        <f ca="1">IF(B13="","",OFFSET(List1!R$11,tisk!A12,0))</f>
        <v>100000</v>
      </c>
      <c r="H13" s="86" t="str">
        <f ca="1">IF(B13="","",OFFSET(List1!S$11,tisk!A12,0))</f>
        <v>31.07.2022</v>
      </c>
      <c r="I13" s="83">
        <f ca="1">IF(B13="","",OFFSET(List1!T$11,tisk!A12,0))</f>
        <v>90</v>
      </c>
      <c r="J13" s="83">
        <f ca="1">IF(B13="","",OFFSET(List1!U$11,tisk!A12,0))</f>
        <v>100</v>
      </c>
      <c r="K13" s="83">
        <f ca="1">IF(B13="","",OFFSET(List1!V$11,tisk!A12,0))</f>
        <v>100</v>
      </c>
      <c r="L13" s="83">
        <f ca="1">IF(B13="","",OFFSET(List1!W$11,tisk!A12,0))</f>
        <v>290</v>
      </c>
      <c r="M13" s="87">
        <f ca="1">IF(B13="","",OFFSET(List1!X$11,tisk!A12,0))</f>
        <v>100000</v>
      </c>
    </row>
    <row r="14" spans="1:13" ht="88.9" customHeight="1" x14ac:dyDescent="0.25">
      <c r="B14" s="83"/>
      <c r="C14" s="3" t="str">
        <f ca="1">IF(B13="","",CONCATENATE("Okres ",OFFSET(List1!G$11,tisk!A12,0),"
","Právní forma","
",OFFSET(List1!H$11,tisk!A12,0),"
","IČO ",OFFSET(List1!I$11,tisk!A12,0),"
 ","B.Ú. ",OFFSET(List1!J$11,tisk!A12,0)))</f>
        <v>Okres Jeseník
Právní forma
Obec, městská část hlavního města Prahy
IČO 00303682
 B.Ú. xxxxxxxx</v>
      </c>
      <c r="D14" s="5" t="str">
        <f ca="1">IF(B13="","",OFFSET(List1!M$11,tisk!A12,0))</f>
        <v>Pořízení dopravního automobilu pro JSDH Žulová.</v>
      </c>
      <c r="E14" s="84"/>
      <c r="F14" s="44"/>
      <c r="G14" s="85"/>
      <c r="H14" s="86"/>
      <c r="I14" s="83"/>
      <c r="J14" s="83"/>
      <c r="K14" s="83"/>
      <c r="L14" s="83"/>
      <c r="M14" s="87"/>
    </row>
    <row r="15" spans="1:13" ht="38.450000000000003" customHeight="1" x14ac:dyDescent="0.25">
      <c r="A15" s="47">
        <f>ROW()/3-1</f>
        <v>4</v>
      </c>
      <c r="B15" s="83"/>
      <c r="C15" s="3" t="str">
        <f ca="1">IF(B13="","",CONCATENATE("Zástupce","
",OFFSET(List1!K$11,tisk!A12,0)))</f>
        <v xml:space="preserve">Zástupce
</v>
      </c>
      <c r="D15" s="5" t="str">
        <f ca="1">IF(B13="","",CONCATENATE("Dotace bude použita na:",OFFSET(List1!N$11,tisk!A12,0)))</f>
        <v>Dotace bude použita na:pořízení dopravního automobilu</v>
      </c>
      <c r="E15" s="84"/>
      <c r="F15" s="45" t="str">
        <f ca="1">IF(B13="","",OFFSET(List1!Q$11,tisk!A12,0))</f>
        <v>6/2022</v>
      </c>
      <c r="G15" s="85"/>
      <c r="H15" s="86"/>
      <c r="I15" s="83"/>
      <c r="J15" s="83"/>
      <c r="K15" s="83"/>
      <c r="L15" s="83"/>
      <c r="M15" s="87"/>
    </row>
    <row r="16" spans="1:13" ht="67.150000000000006" customHeight="1" x14ac:dyDescent="0.25">
      <c r="B16" s="83" t="str">
        <f ca="1">IF(OFFSET(List1!B$11,tisk!A15,0)&gt;0,OFFSET(List1!B$11,tisk!A15,0),"")</f>
        <v>18</v>
      </c>
      <c r="C16" s="3" t="str">
        <f ca="1">IF(B16="","",CONCATENATE(OFFSET(List1!C$11,tisk!A15,0),"
",OFFSET(List1!D$11,tisk!A15,0),"
",OFFSET(List1!E$11,tisk!A15,0),"
",OFFSET(List1!F$11,tisk!A15,0)))</f>
        <v>Obec Nový Malín
Nový Malín 240
Nový Malín
78803</v>
      </c>
      <c r="D16" s="65" t="str">
        <f ca="1">IF(B16="","",OFFSET(List1!L$11,tisk!A15,0))</f>
        <v>Pořízení dopravního prostředku pro JSDH Nový Malín</v>
      </c>
      <c r="E16" s="84">
        <f ca="1">IF(B16="","",OFFSET(List1!O$11,tisk!A15,0))</f>
        <v>3100000</v>
      </c>
      <c r="F16" s="45" t="str">
        <f ca="1">IF(B16="","",OFFSET(List1!P$11,tisk!A15,0))</f>
        <v>1/2021</v>
      </c>
      <c r="G16" s="85">
        <f ca="1">IF(B16="","",OFFSET(List1!R$11,tisk!A15,0))</f>
        <v>300000</v>
      </c>
      <c r="H16" s="86" t="str">
        <f ca="1">IF(B16="","",OFFSET(List1!S$11,tisk!A15,0))</f>
        <v>31.07.2022</v>
      </c>
      <c r="I16" s="83">
        <f ca="1">IF(B16="","",OFFSET(List1!T$11,tisk!A15,0))</f>
        <v>100</v>
      </c>
      <c r="J16" s="83">
        <f ca="1">IF(B16="","",OFFSET(List1!U$11,tisk!A15,0))</f>
        <v>80</v>
      </c>
      <c r="K16" s="83">
        <f ca="1">IF(B16="","",OFFSET(List1!V$11,tisk!A15,0))</f>
        <v>100</v>
      </c>
      <c r="L16" s="83">
        <f ca="1">IF(B16="","",OFFSET(List1!W$11,tisk!A15,0))</f>
        <v>280</v>
      </c>
      <c r="M16" s="87">
        <f ca="1">IF(B16="","",OFFSET(List1!X$11,tisk!A15,0))</f>
        <v>300000</v>
      </c>
    </row>
    <row r="17" spans="1:13" ht="88.9" customHeight="1" x14ac:dyDescent="0.25">
      <c r="B17" s="83"/>
      <c r="C17" s="3" t="str">
        <f ca="1">IF(B16="","",CONCATENATE("Okres ",OFFSET(List1!G$11,tisk!A15,0),"
","Právní forma","
",OFFSET(List1!H$11,tisk!A15,0),"
","IČO ",OFFSET(List1!I$11,tisk!A15,0),"
 ","B.Ú. ",OFFSET(List1!J$11,tisk!A15,0)))</f>
        <v>Okres Šumperk
Právní forma
Obec, městská část hlavního města Prahy
IČO 00303089
 B.Ú. xxxxxxxx</v>
      </c>
      <c r="D17" s="5" t="str">
        <f ca="1">IF(B16="","",OFFSET(List1!M$11,tisk!A15,0))</f>
        <v>podpora a zajištění akceschopnosti JSDH obce Nový Malín</v>
      </c>
      <c r="E17" s="84"/>
      <c r="F17" s="44"/>
      <c r="G17" s="85"/>
      <c r="H17" s="86"/>
      <c r="I17" s="83"/>
      <c r="J17" s="83"/>
      <c r="K17" s="83"/>
      <c r="L17" s="83"/>
      <c r="M17" s="87"/>
    </row>
    <row r="18" spans="1:13" ht="38.450000000000003" customHeight="1" x14ac:dyDescent="0.25">
      <c r="A18" s="47">
        <f>ROW()/3-1</f>
        <v>5</v>
      </c>
      <c r="B18" s="83"/>
      <c r="C18" s="3" t="str">
        <f ca="1">IF(B16="","",CONCATENATE("Zástupce","
",OFFSET(List1!K$11,tisk!A15,0)))</f>
        <v xml:space="preserve">Zástupce
</v>
      </c>
      <c r="D18" s="5" t="str">
        <f ca="1">IF(B16="","",CONCATENATE("Dotace bude použita na:",OFFSET(List1!N$11,tisk!A15,0)))</f>
        <v>Dotace bude použita na:pořízení cisternové automobilové stříkačky</v>
      </c>
      <c r="E18" s="84"/>
      <c r="F18" s="45" t="str">
        <f ca="1">IF(B16="","",OFFSET(List1!Q$11,tisk!A15,0))</f>
        <v>6/2022</v>
      </c>
      <c r="G18" s="85"/>
      <c r="H18" s="86"/>
      <c r="I18" s="83"/>
      <c r="J18" s="83"/>
      <c r="K18" s="83"/>
      <c r="L18" s="83"/>
      <c r="M18" s="87"/>
    </row>
    <row r="19" spans="1:13" s="2" customFormat="1" ht="67.900000000000006" customHeight="1" x14ac:dyDescent="0.25">
      <c r="A19" s="47"/>
      <c r="B19" s="83" t="str">
        <f ca="1">IF(OFFSET(List1!B$11,tisk!A18,0)&gt;0,OFFSET(List1!B$11,tisk!A18,0),"")</f>
        <v>11</v>
      </c>
      <c r="C19" s="3" t="str">
        <f ca="1">IF(B19="","",CONCATENATE(OFFSET(List1!C$11,tisk!A18,0),"
",OFFSET(List1!D$11,tisk!A18,0),"
",OFFSET(List1!E$11,tisk!A18,0),"
",OFFSET(List1!F$11,tisk!A18,0)))</f>
        <v>Obec Radslavice
Na Návsi 103
Radslavice
75111</v>
      </c>
      <c r="D19" s="65" t="str">
        <f ca="1">IF(B19="","",OFFSET(List1!L$11,tisk!A18,0))</f>
        <v>Pořízení dopravního prostředku pro JSDH Radslavice</v>
      </c>
      <c r="E19" s="84">
        <f ca="1">IF(B19="","",OFFSET(List1!O$11,tisk!A18,0))</f>
        <v>7400000</v>
      </c>
      <c r="F19" s="45" t="str">
        <f ca="1">IF(B19="","",OFFSET(List1!P$11,tisk!A18,0))</f>
        <v>1/2021</v>
      </c>
      <c r="G19" s="85">
        <f ca="1">IF(B19="","",OFFSET(List1!R$11,tisk!A18,0))</f>
        <v>300000</v>
      </c>
      <c r="H19" s="86" t="str">
        <f ca="1">IF(B19="","",OFFSET(List1!S$11,tisk!A18,0))</f>
        <v>31.07.2022</v>
      </c>
      <c r="I19" s="83">
        <f ca="1">IF(B19="","",OFFSET(List1!T$11,tisk!A18,0))</f>
        <v>100</v>
      </c>
      <c r="J19" s="83">
        <f ca="1">IF(B19="","",OFFSET(List1!U$11,tisk!A18,0))</f>
        <v>80</v>
      </c>
      <c r="K19" s="83">
        <f ca="1">IF(B19="","",OFFSET(List1!V$11,tisk!A18,0))</f>
        <v>100</v>
      </c>
      <c r="L19" s="83">
        <f ca="1">IF(B19="","",OFFSET(List1!W$11,tisk!A18,0))</f>
        <v>280</v>
      </c>
      <c r="M19" s="87">
        <f ca="1">IF(B19="","",OFFSET(List1!X$11,tisk!A18,0))</f>
        <v>300000</v>
      </c>
    </row>
    <row r="20" spans="1:13" s="2" customFormat="1" ht="88.9" customHeight="1" x14ac:dyDescent="0.25">
      <c r="A20" s="47"/>
      <c r="B20" s="83"/>
      <c r="C20" s="3" t="str">
        <f ca="1">IF(B19="","",CONCATENATE("Okres ",OFFSET(List1!G$11,tisk!A18,0),"
","Právní forma","
",OFFSET(List1!H$11,tisk!A18,0),"
","IČO ",OFFSET(List1!I$11,tisk!A18,0),"
 ","B.Ú. ",OFFSET(List1!J$11,tisk!A18,0)))</f>
        <v>Okres Přerov
Právní forma
Obec, městská část hlavního města Prahy
IČO 00301884
 B.Ú. xxxxxxxx</v>
      </c>
      <c r="D20" s="5" t="str">
        <f ca="1">IF(B19="","",OFFSET(List1!M$11,tisk!A18,0))</f>
        <v>JSDH Radslavice pravidelně zasahuje u požárů a dopravních nehod nejen v obci ale i v okolí. Z důvodu špatného technického stavu současné cisternové automobilové stříkačky je nutné pořídit nové vozidlo, tak aby nedošlo k omezení akceschopnosti JSDH.</v>
      </c>
      <c r="E20" s="84"/>
      <c r="F20" s="44"/>
      <c r="G20" s="85"/>
      <c r="H20" s="86"/>
      <c r="I20" s="83"/>
      <c r="J20" s="83"/>
      <c r="K20" s="83"/>
      <c r="L20" s="83"/>
      <c r="M20" s="87"/>
    </row>
    <row r="21" spans="1:13" s="2" customFormat="1" ht="37.9" customHeight="1" x14ac:dyDescent="0.25">
      <c r="A21" s="47">
        <f>ROW()/3-1</f>
        <v>6</v>
      </c>
      <c r="B21" s="83"/>
      <c r="C21" s="3" t="str">
        <f ca="1">IF(B19="","",CONCATENATE("Zástupce","
",OFFSET(List1!K$11,tisk!A18,0)))</f>
        <v xml:space="preserve">Zástupce
</v>
      </c>
      <c r="D21" s="5" t="str">
        <f ca="1">IF(B19="","",CONCATENATE("Dotace bude použita na:",OFFSET(List1!N$11,tisk!A18,0)))</f>
        <v>Dotace bude použita na:pořízení cisternové automobilové stříkačky</v>
      </c>
      <c r="E21" s="84"/>
      <c r="F21" s="45" t="str">
        <f ca="1">IF(B19="","",OFFSET(List1!Q$11,tisk!A18,0))</f>
        <v>6/2022</v>
      </c>
      <c r="G21" s="85"/>
      <c r="H21" s="86"/>
      <c r="I21" s="83"/>
      <c r="J21" s="83"/>
      <c r="K21" s="83"/>
      <c r="L21" s="83"/>
      <c r="M21" s="87"/>
    </row>
    <row r="22" spans="1:13" s="2" customFormat="1" ht="69" customHeight="1" x14ac:dyDescent="0.25">
      <c r="A22" s="47"/>
      <c r="B22" s="83" t="str">
        <f ca="1">IF(OFFSET(List1!B$11,tisk!A21,0)&gt;0,OFFSET(List1!B$11,tisk!A21,0),"")</f>
        <v>5</v>
      </c>
      <c r="C22" s="3" t="str">
        <f ca="1">IF(B22="","",CONCATENATE(OFFSET(List1!C$11,tisk!A21,0),"
",OFFSET(List1!D$11,tisk!A21,0),"
",OFFSET(List1!E$11,tisk!A21,0),"
",OFFSET(List1!F$11,tisk!A21,0)))</f>
        <v>Obec Dlouhá Loučka
1. máje 116
Dlouhá Loučka
78386</v>
      </c>
      <c r="D22" s="65" t="str">
        <f ca="1">IF(B22="","",OFFSET(List1!L$11,tisk!A21,0))</f>
        <v>Pořízení dopravního prostředku pro JSDH Plinkout</v>
      </c>
      <c r="E22" s="84">
        <f ca="1">IF(B22="","",OFFSET(List1!O$11,tisk!A21,0))</f>
        <v>1100000</v>
      </c>
      <c r="F22" s="45" t="str">
        <f ca="1">IF(B22="","",OFFSET(List1!P$11,tisk!A21,0))</f>
        <v>1/2021</v>
      </c>
      <c r="G22" s="85">
        <f ca="1">IF(B22="","",OFFSET(List1!R$11,tisk!A21,0))</f>
        <v>100000</v>
      </c>
      <c r="H22" s="86" t="str">
        <f ca="1">IF(B22="","",OFFSET(List1!S$11,tisk!A21,0))</f>
        <v>31.07.2022</v>
      </c>
      <c r="I22" s="83">
        <f ca="1">IF(B22="","",OFFSET(List1!T$11,tisk!A21,0))</f>
        <v>90</v>
      </c>
      <c r="J22" s="83">
        <f ca="1">IF(B22="","",OFFSET(List1!U$11,tisk!A21,0))</f>
        <v>80</v>
      </c>
      <c r="K22" s="83">
        <f ca="1">IF(B22="","",OFFSET(List1!V$11,tisk!A21,0))</f>
        <v>100</v>
      </c>
      <c r="L22" s="83">
        <f ca="1">IF(B22="","",OFFSET(List1!W$11,tisk!A21,0))</f>
        <v>270</v>
      </c>
      <c r="M22" s="87">
        <f ca="1">IF(B22="","",OFFSET(List1!X$11,tisk!A21,0))</f>
        <v>100000</v>
      </c>
    </row>
    <row r="23" spans="1:13" s="2" customFormat="1" ht="88.9" customHeight="1" x14ac:dyDescent="0.25">
      <c r="A23" s="47"/>
      <c r="B23" s="83"/>
      <c r="C23" s="3" t="str">
        <f ca="1">IF(B22="","",CONCATENATE("Okres ",OFFSET(List1!G$11,tisk!A21,0),"
","Právní forma","
",OFFSET(List1!H$11,tisk!A21,0),"
","IČO ",OFFSET(List1!I$11,tisk!A21,0),"
 ","B.Ú. ",OFFSET(List1!J$11,tisk!A21,0)))</f>
        <v>Okres Olomouc
Právní forma
Obec, městská část hlavního města Prahy
IČO 00298794
 B.Ú. xxxxxxxx</v>
      </c>
      <c r="D23" s="5" t="str">
        <f ca="1">IF(B22="","",OFFSET(List1!M$11,tisk!A21,0))</f>
        <v>Pořízení nového dopravního automobilu</v>
      </c>
      <c r="E23" s="84"/>
      <c r="F23" s="44"/>
      <c r="G23" s="85"/>
      <c r="H23" s="86"/>
      <c r="I23" s="83"/>
      <c r="J23" s="83"/>
      <c r="K23" s="83"/>
      <c r="L23" s="83"/>
      <c r="M23" s="87"/>
    </row>
    <row r="24" spans="1:13" s="2" customFormat="1" ht="39" customHeight="1" x14ac:dyDescent="0.25">
      <c r="A24" s="47">
        <f>ROW()/3-1</f>
        <v>7</v>
      </c>
      <c r="B24" s="83"/>
      <c r="C24" s="3" t="str">
        <f ca="1">IF(B22="","",CONCATENATE("Zástupce","
",OFFSET(List1!K$11,tisk!A21,0)))</f>
        <v xml:space="preserve">Zástupce
</v>
      </c>
      <c r="D24" s="5" t="str">
        <f ca="1">IF(B22="","",CONCATENATE("Dotace bude použita na:",OFFSET(List1!N$11,tisk!A21,0)))</f>
        <v>Dotace bude použita na:pořízení dopravního automobilu</v>
      </c>
      <c r="E24" s="84"/>
      <c r="F24" s="45" t="str">
        <f ca="1">IF(B22="","",OFFSET(List1!Q$11,tisk!A21,0))</f>
        <v>6/2022</v>
      </c>
      <c r="G24" s="85"/>
      <c r="H24" s="86"/>
      <c r="I24" s="83"/>
      <c r="J24" s="83"/>
      <c r="K24" s="83"/>
      <c r="L24" s="83"/>
      <c r="M24" s="87"/>
    </row>
    <row r="25" spans="1:13" s="2" customFormat="1" ht="69" customHeight="1" x14ac:dyDescent="0.25">
      <c r="A25" s="47"/>
      <c r="B25" s="83" t="str">
        <f ca="1">IF(OFFSET(List1!B$11,tisk!A24,0)&gt;0,OFFSET(List1!B$11,tisk!A24,0),"")</f>
        <v>14</v>
      </c>
      <c r="C25" s="3" t="str">
        <f ca="1">IF(B25="","",CONCATENATE(OFFSET(List1!C$11,tisk!A24,0),"
",OFFSET(List1!D$11,tisk!A24,0),"
",OFFSET(List1!E$11,tisk!A24,0),"
",OFFSET(List1!F$11,tisk!A24,0)))</f>
        <v>Obec Kladky
Kladky 19
Kladky
79854</v>
      </c>
      <c r="D25" s="65" t="str">
        <f ca="1">IF(B25="","",OFFSET(List1!L$11,tisk!A24,0))</f>
        <v>Pořízení dopravního prostředku pro JSDH Kladky</v>
      </c>
      <c r="E25" s="84">
        <f ca="1">IF(B25="","",OFFSET(List1!O$11,tisk!A24,0))</f>
        <v>950000</v>
      </c>
      <c r="F25" s="45" t="str">
        <f ca="1">IF(B25="","",OFFSET(List1!P$11,tisk!A24,0))</f>
        <v>1/2021</v>
      </c>
      <c r="G25" s="85">
        <f ca="1">IF(B25="","",OFFSET(List1!R$11,tisk!A24,0))</f>
        <v>100000</v>
      </c>
      <c r="H25" s="86" t="str">
        <f ca="1">IF(B25="","",OFFSET(List1!S$11,tisk!A24,0))</f>
        <v>31.07.2022</v>
      </c>
      <c r="I25" s="83">
        <f ca="1">IF(B25="","",OFFSET(List1!T$11,tisk!A24,0))</f>
        <v>90</v>
      </c>
      <c r="J25" s="83">
        <f ca="1">IF(B25="","",OFFSET(List1!U$11,tisk!A24,0))</f>
        <v>80</v>
      </c>
      <c r="K25" s="83">
        <f ca="1">IF(B25="","",OFFSET(List1!V$11,tisk!A24,0))</f>
        <v>100</v>
      </c>
      <c r="L25" s="83">
        <f ca="1">IF(B25="","",OFFSET(List1!W$11,tisk!A24,0))</f>
        <v>270</v>
      </c>
      <c r="M25" s="87">
        <f ca="1">IF(B25="","",OFFSET(List1!X$11,tisk!A24,0))</f>
        <v>100000</v>
      </c>
    </row>
    <row r="26" spans="1:13" s="2" customFormat="1" ht="101.45" customHeight="1" x14ac:dyDescent="0.25">
      <c r="A26" s="47"/>
      <c r="B26" s="83"/>
      <c r="C26" s="3" t="str">
        <f ca="1">IF(B25="","",CONCATENATE("Okres ",OFFSET(List1!G$11,tisk!A24,0),"
","Právní forma","
",OFFSET(List1!H$11,tisk!A24,0),"
","IČO ",OFFSET(List1!I$11,tisk!A24,0),"
 ","B.Ú. ",OFFSET(List1!J$11,tisk!A24,0)))</f>
        <v>Okres Prostějov
Právní forma
Obec, městská část hlavního města Prahy
IČO 00288331
 B.Ú. xxxxxxxx</v>
      </c>
      <c r="D26" s="5" t="str">
        <f ca="1">IF(B25="","",OFFSET(List1!M$11,tisk!A24,0))</f>
        <v>Pořízení nového dopravního automobilu pro JSDH Kladky. Pořizujeme z důvodu stáří  používaného automobilu - 23 roků a špatného technického stavu.</v>
      </c>
      <c r="E26" s="84"/>
      <c r="F26" s="44"/>
      <c r="G26" s="85"/>
      <c r="H26" s="86"/>
      <c r="I26" s="83"/>
      <c r="J26" s="83"/>
      <c r="K26" s="83"/>
      <c r="L26" s="83"/>
      <c r="M26" s="87"/>
    </row>
    <row r="27" spans="1:13" s="2" customFormat="1" ht="34.15" customHeight="1" x14ac:dyDescent="0.25">
      <c r="A27" s="47">
        <f>ROW()/3-1</f>
        <v>8</v>
      </c>
      <c r="B27" s="83"/>
      <c r="C27" s="3" t="str">
        <f ca="1">IF(B25="","",CONCATENATE("Zástupce","
",OFFSET(List1!K$11,tisk!A24,0)))</f>
        <v xml:space="preserve">Zástupce
</v>
      </c>
      <c r="D27" s="5" t="str">
        <f ca="1">IF(B25="","",CONCATENATE("Dotace bude použita na:",OFFSET(List1!N$11,tisk!A24,0)))</f>
        <v>Dotace bude použita na:pořízení dopravního automobilu</v>
      </c>
      <c r="E27" s="84"/>
      <c r="F27" s="45" t="str">
        <f ca="1">IF(B25="","",OFFSET(List1!Q$11,tisk!A24,0))</f>
        <v>6/2022</v>
      </c>
      <c r="G27" s="85"/>
      <c r="H27" s="86"/>
      <c r="I27" s="83"/>
      <c r="J27" s="83"/>
      <c r="K27" s="83"/>
      <c r="L27" s="83"/>
      <c r="M27" s="87"/>
    </row>
    <row r="28" spans="1:13" s="2" customFormat="1" ht="68.45" customHeight="1" x14ac:dyDescent="0.25">
      <c r="A28" s="47"/>
      <c r="B28" s="83" t="str">
        <f ca="1">IF(OFFSET(List1!B$11,tisk!A27,0)&gt;0,OFFSET(List1!B$11,tisk!A27,0),"")</f>
        <v>20</v>
      </c>
      <c r="C28" s="3" t="str">
        <f ca="1">IF(B28="","",CONCATENATE(OFFSET(List1!C$11,tisk!A27,0),"
",OFFSET(List1!D$11,tisk!A27,0),"
",OFFSET(List1!E$11,tisk!A27,0),"
",OFFSET(List1!F$11,tisk!A27,0)))</f>
        <v>Městys Velký Újezd
Olomoucká 15
Velký Újezd
78355</v>
      </c>
      <c r="D28" s="65" t="str">
        <f ca="1">IF(B28="","",OFFSET(List1!L$11,tisk!A27,0))</f>
        <v>Pořízení dopravního prostředku pro JSDH Velký Újezd</v>
      </c>
      <c r="E28" s="84">
        <f ca="1">IF(B28="","",OFFSET(List1!O$11,tisk!A27,0))</f>
        <v>2500000</v>
      </c>
      <c r="F28" s="45" t="str">
        <f ca="1">IF(B28="","",OFFSET(List1!P$11,tisk!A27,0))</f>
        <v>1/2021</v>
      </c>
      <c r="G28" s="85">
        <f ca="1">IF(B28="","",OFFSET(List1!R$11,tisk!A27,0))</f>
        <v>100000</v>
      </c>
      <c r="H28" s="86" t="str">
        <f ca="1">IF(B28="","",OFFSET(List1!S$11,tisk!A27,0))</f>
        <v>31.07.2022</v>
      </c>
      <c r="I28" s="83">
        <f ca="1">IF(B28="","",OFFSET(List1!T$11,tisk!A27,0))</f>
        <v>90</v>
      </c>
      <c r="J28" s="83">
        <f ca="1">IF(B28="","",OFFSET(List1!U$11,tisk!A27,0))</f>
        <v>80</v>
      </c>
      <c r="K28" s="83">
        <f ca="1">IF(B28="","",OFFSET(List1!V$11,tisk!A27,0))</f>
        <v>100</v>
      </c>
      <c r="L28" s="83">
        <f ca="1">IF(B28="","",OFFSET(List1!W$11,tisk!A27,0))</f>
        <v>270</v>
      </c>
      <c r="M28" s="87">
        <f ca="1">IF(B28="","",OFFSET(List1!X$11,tisk!A27,0))</f>
        <v>100000</v>
      </c>
    </row>
    <row r="29" spans="1:13" s="2" customFormat="1" ht="88.9" customHeight="1" x14ac:dyDescent="0.25">
      <c r="A29" s="47"/>
      <c r="B29" s="83"/>
      <c r="C29" s="3" t="str">
        <f ca="1">IF(B28="","",CONCATENATE("Okres ",OFFSET(List1!G$11,tisk!A27,0),"
","Právní forma","
",OFFSET(List1!H$11,tisk!A27,0),"
","IČO ",OFFSET(List1!I$11,tisk!A27,0),"
 ","B.Ú. ",OFFSET(List1!J$11,tisk!A27,0)))</f>
        <v>Okres Olomouc
Právní forma
Obec, městská část hlavního města Prahy
IČO 00299677
 B.Ú. xxxxxxxx</v>
      </c>
      <c r="D29" s="5" t="str">
        <f ca="1">IF(B28="","",OFFSET(List1!M$11,tisk!A27,0))</f>
        <v>Pořízení dopravního automobilu z důvodu zvýšení akceschopnosti jednotky.</v>
      </c>
      <c r="E29" s="84"/>
      <c r="F29" s="44"/>
      <c r="G29" s="85"/>
      <c r="H29" s="86"/>
      <c r="I29" s="83"/>
      <c r="J29" s="83"/>
      <c r="K29" s="83"/>
      <c r="L29" s="83"/>
      <c r="M29" s="87"/>
    </row>
    <row r="30" spans="1:13" s="2" customFormat="1" ht="40.15" customHeight="1" x14ac:dyDescent="0.25">
      <c r="A30" s="47">
        <f>ROW()/3-1</f>
        <v>9</v>
      </c>
      <c r="B30" s="83"/>
      <c r="C30" s="3" t="str">
        <f ca="1">IF(B28="","",CONCATENATE("Zástupce","
",OFFSET(List1!K$11,tisk!A27,0)))</f>
        <v xml:space="preserve">Zástupce
</v>
      </c>
      <c r="D30" s="5" t="str">
        <f ca="1">IF(B28="","",CONCATENATE("Dotace bude použita na:",OFFSET(List1!N$11,tisk!A27,0)))</f>
        <v>Dotace bude použita na:pořízení dopravního automobilu</v>
      </c>
      <c r="E30" s="84"/>
      <c r="F30" s="45" t="str">
        <f ca="1">IF(B28="","",OFFSET(List1!Q$11,tisk!A27,0))</f>
        <v>6/2022</v>
      </c>
      <c r="G30" s="85"/>
      <c r="H30" s="86"/>
      <c r="I30" s="83"/>
      <c r="J30" s="83"/>
      <c r="K30" s="83"/>
      <c r="L30" s="83"/>
      <c r="M30" s="87"/>
    </row>
    <row r="31" spans="1:13" s="2" customFormat="1" ht="67.150000000000006" customHeight="1" x14ac:dyDescent="0.25">
      <c r="A31" s="47"/>
      <c r="B31" s="83" t="str">
        <f ca="1">IF(OFFSET(List1!B$11,tisk!A30,0)&gt;0,OFFSET(List1!B$11,tisk!A30,0),"")</f>
        <v>17</v>
      </c>
      <c r="C31" s="3" t="str">
        <f ca="1">IF(B31="","",CONCATENATE(OFFSET(List1!C$11,tisk!A30,0),"
",OFFSET(List1!D$11,tisk!A30,0),"
",OFFSET(List1!E$11,tisk!A30,0),"
",OFFSET(List1!F$11,tisk!A30,0)))</f>
        <v>Obec Bohuslavice
Bohuslavice 2
Bohuslavice
78972</v>
      </c>
      <c r="D31" s="65" t="str">
        <f ca="1">IF(B31="","",OFFSET(List1!L$11,tisk!A30,0))</f>
        <v>Pořízení dopravního prostředku pro JSDH Bohuslavice</v>
      </c>
      <c r="E31" s="84">
        <f ca="1">IF(B31="","",OFFSET(List1!O$11,tisk!A30,0))</f>
        <v>1050000</v>
      </c>
      <c r="F31" s="45" t="str">
        <f ca="1">IF(B31="","",OFFSET(List1!P$11,tisk!A30,0))</f>
        <v>1/2021</v>
      </c>
      <c r="G31" s="85">
        <f ca="1">IF(B31="","",OFFSET(List1!R$11,tisk!A30,0))</f>
        <v>100000</v>
      </c>
      <c r="H31" s="86" t="str">
        <f ca="1">IF(B31="","",OFFSET(List1!S$11,tisk!A30,0))</f>
        <v>31.07.2022</v>
      </c>
      <c r="I31" s="83">
        <f ca="1">IF(B31="","",OFFSET(List1!T$11,tisk!A30,0))</f>
        <v>90</v>
      </c>
      <c r="J31" s="83">
        <f ca="1">IF(B31="","",OFFSET(List1!U$11,tisk!A30,0))</f>
        <v>70</v>
      </c>
      <c r="K31" s="83">
        <f ca="1">IF(B31="","",OFFSET(List1!V$11,tisk!A30,0))</f>
        <v>100</v>
      </c>
      <c r="L31" s="83">
        <f ca="1">IF(B31="","",OFFSET(List1!W$11,tisk!A30,0))</f>
        <v>260</v>
      </c>
      <c r="M31" s="87">
        <f ca="1">IF(B31="","",OFFSET(List1!X$11,tisk!A30,0))</f>
        <v>100000</v>
      </c>
    </row>
    <row r="32" spans="1:13" s="2" customFormat="1" ht="88.9" customHeight="1" x14ac:dyDescent="0.25">
      <c r="A32" s="47"/>
      <c r="B32" s="83"/>
      <c r="C32" s="3" t="str">
        <f ca="1">IF(B31="","",CONCATENATE("Okres ",OFFSET(List1!G$11,tisk!A30,0),"
","Právní forma","
",OFFSET(List1!H$11,tisk!A30,0),"
","IČO ",OFFSET(List1!I$11,tisk!A30,0),"
 ","B.Ú. ",OFFSET(List1!J$11,tisk!A30,0)))</f>
        <v>Okres Šumperk
Právní forma
Obec, městská část hlavního města Prahy
IČO 00302384
 B.Ú. xxxxxxxx</v>
      </c>
      <c r="D32" s="5" t="str">
        <f ca="1">IF(B31="","",OFFSET(List1!M$11,tisk!A30,0))</f>
        <v>Dotace bude použita na pořízení dopravního automobilu pro JSDH Bohuslavice</v>
      </c>
      <c r="E32" s="84"/>
      <c r="F32" s="44"/>
      <c r="G32" s="85"/>
      <c r="H32" s="86"/>
      <c r="I32" s="83"/>
      <c r="J32" s="83"/>
      <c r="K32" s="83"/>
      <c r="L32" s="83"/>
      <c r="M32" s="87"/>
    </row>
    <row r="33" spans="1:13" s="2" customFormat="1" ht="37.9" customHeight="1" x14ac:dyDescent="0.25">
      <c r="A33" s="47">
        <f>ROW()/3-1</f>
        <v>10</v>
      </c>
      <c r="B33" s="83"/>
      <c r="C33" s="3" t="str">
        <f ca="1">IF(B31="","",CONCATENATE("Zástupce","
",OFFSET(List1!K$11,tisk!A30,0)))</f>
        <v xml:space="preserve">Zástupce
</v>
      </c>
      <c r="D33" s="5" t="str">
        <f ca="1">IF(B31="","",CONCATENATE("Dotace bude použita na:",OFFSET(List1!N$11,tisk!A30,0)))</f>
        <v>Dotace bude použita na:pořízení dopravního automobilu</v>
      </c>
      <c r="E33" s="84"/>
      <c r="F33" s="45" t="str">
        <f ca="1">IF(B31="","",OFFSET(List1!Q$11,tisk!A30,0))</f>
        <v>6/2022</v>
      </c>
      <c r="G33" s="85"/>
      <c r="H33" s="86"/>
      <c r="I33" s="83"/>
      <c r="J33" s="83"/>
      <c r="K33" s="83"/>
      <c r="L33" s="83"/>
      <c r="M33" s="87"/>
    </row>
    <row r="34" spans="1:13" s="2" customFormat="1" ht="67.900000000000006" customHeight="1" x14ac:dyDescent="0.25">
      <c r="A34" s="47"/>
      <c r="B34" s="83" t="str">
        <f ca="1">IF(OFFSET(List1!B$11,tisk!A33,0)&gt;0,OFFSET(List1!B$11,tisk!A33,0),"")</f>
        <v>19</v>
      </c>
      <c r="C34" s="3" t="str">
        <f ca="1">IF(B34="","",CONCATENATE(OFFSET(List1!C$11,tisk!A33,0),"
",OFFSET(List1!D$11,tisk!A33,0),"
",OFFSET(List1!E$11,tisk!A33,0),"
",OFFSET(List1!F$11,tisk!A33,0)))</f>
        <v>Obec Čelčice
Čelčice 86
Čelčice
79823</v>
      </c>
      <c r="D34" s="65" t="str">
        <f ca="1">IF(B34="","",OFFSET(List1!L$11,tisk!A33,0))</f>
        <v>Pořízení dopravního prostředku pro JSDH Čelčice</v>
      </c>
      <c r="E34" s="84">
        <f ca="1">IF(B34="","",OFFSET(List1!O$11,tisk!A33,0))</f>
        <v>1000000</v>
      </c>
      <c r="F34" s="45" t="str">
        <f ca="1">IF(B34="","",OFFSET(List1!P$11,tisk!A33,0))</f>
        <v>1/2021</v>
      </c>
      <c r="G34" s="85">
        <f ca="1">IF(B34="","",OFFSET(List1!R$11,tisk!A33,0))</f>
        <v>100000</v>
      </c>
      <c r="H34" s="86" t="str">
        <f ca="1">IF(B34="","",OFFSET(List1!S$11,tisk!A33,0))</f>
        <v>31.07.2022</v>
      </c>
      <c r="I34" s="83">
        <f ca="1">IF(B34="","",OFFSET(List1!T$11,tisk!A33,0))</f>
        <v>90</v>
      </c>
      <c r="J34" s="83">
        <f ca="1">IF(B34="","",OFFSET(List1!U$11,tisk!A33,0))</f>
        <v>70</v>
      </c>
      <c r="K34" s="83">
        <f ca="1">IF(B34="","",OFFSET(List1!V$11,tisk!A33,0))</f>
        <v>100</v>
      </c>
      <c r="L34" s="83">
        <f ca="1">IF(B34="","",OFFSET(List1!W$11,tisk!A33,0))</f>
        <v>260</v>
      </c>
      <c r="M34" s="87">
        <f ca="1">IF(B34="","",OFFSET(List1!X$11,tisk!A33,0))</f>
        <v>100000</v>
      </c>
    </row>
    <row r="35" spans="1:13" s="2" customFormat="1" ht="88.9" customHeight="1" x14ac:dyDescent="0.25">
      <c r="A35" s="47"/>
      <c r="B35" s="83"/>
      <c r="C35" s="3" t="str">
        <f ca="1">IF(B34="","",CONCATENATE("Okres ",OFFSET(List1!G$11,tisk!A33,0),"
","Právní forma","
",OFFSET(List1!H$11,tisk!A33,0),"
","IČO ",OFFSET(List1!I$11,tisk!A33,0),"
 ","B.Ú. ",OFFSET(List1!J$11,tisk!A33,0)))</f>
        <v>Okres Prostějov
Právní forma
Obec, městská část hlavního města Prahy
IČO 00288136
 B.Ú. xxxxxxxx</v>
      </c>
      <c r="D35" s="5" t="str">
        <f ca="1">IF(B34="","",OFFSET(List1!M$11,tisk!A33,0))</f>
        <v>Současný dopravní automobil byl vyroben v roce 2003 a my jsme ho koupili v roce 2010. Automobil je již značně opotřeben a opravy nejsou levné.</v>
      </c>
      <c r="E35" s="84"/>
      <c r="F35" s="44"/>
      <c r="G35" s="85"/>
      <c r="H35" s="86"/>
      <c r="I35" s="83"/>
      <c r="J35" s="83"/>
      <c r="K35" s="83"/>
      <c r="L35" s="83"/>
      <c r="M35" s="87"/>
    </row>
    <row r="36" spans="1:13" s="2" customFormat="1" ht="37.9" customHeight="1" x14ac:dyDescent="0.25">
      <c r="A36" s="47">
        <f>ROW()/3-1</f>
        <v>11</v>
      </c>
      <c r="B36" s="83"/>
      <c r="C36" s="3" t="str">
        <f ca="1">IF(B34="","",CONCATENATE("Zástupce","
",OFFSET(List1!K$11,tisk!A33,0)))</f>
        <v xml:space="preserve">Zástupce
</v>
      </c>
      <c r="D36" s="5" t="str">
        <f ca="1">IF(B34="","",CONCATENATE("Dotace bude použita na:",OFFSET(List1!N$11,tisk!A33,0)))</f>
        <v>Dotace bude použita na:pořízení dopravního automobilu</v>
      </c>
      <c r="E36" s="84"/>
      <c r="F36" s="45" t="str">
        <f ca="1">IF(B34="","",OFFSET(List1!Q$11,tisk!A33,0))</f>
        <v>6/2022</v>
      </c>
      <c r="G36" s="85"/>
      <c r="H36" s="86"/>
      <c r="I36" s="83"/>
      <c r="J36" s="83"/>
      <c r="K36" s="83"/>
      <c r="L36" s="83"/>
      <c r="M36" s="87"/>
    </row>
    <row r="37" spans="1:13" s="2" customFormat="1" ht="69" customHeight="1" x14ac:dyDescent="0.25">
      <c r="A37" s="47"/>
      <c r="B37" s="83" t="str">
        <f ca="1">IF(OFFSET(List1!B$11,tisk!A36,0)&gt;0,OFFSET(List1!B$11,tisk!A36,0),"")</f>
        <v>13</v>
      </c>
      <c r="C37" s="3" t="str">
        <f ca="1">IF(B37="","",CONCATENATE(OFFSET(List1!C$11,tisk!A36,0),"
",OFFSET(List1!D$11,tisk!A36,0),"
",OFFSET(List1!E$11,tisk!A36,0),"
",OFFSET(List1!F$11,tisk!A36,0)))</f>
        <v>Obec Dubicko
Velká Strana 56
Dubicko
78972</v>
      </c>
      <c r="D37" s="65" t="str">
        <f ca="1">IF(B37="","",OFFSET(List1!L$11,tisk!A36,0))</f>
        <v>Pořízení dopravního prostředku pro JSDH Dubicko</v>
      </c>
      <c r="E37" s="84">
        <f ca="1">IF(B37="","",OFFSET(List1!O$11,tisk!A36,0))</f>
        <v>1100000</v>
      </c>
      <c r="F37" s="45" t="str">
        <f ca="1">IF(B37="","",OFFSET(List1!P$11,tisk!A36,0))</f>
        <v>1/2021</v>
      </c>
      <c r="G37" s="85">
        <f ca="1">IF(B37="","",OFFSET(List1!R$11,tisk!A36,0))</f>
        <v>100000</v>
      </c>
      <c r="H37" s="86" t="str">
        <f ca="1">IF(B37="","",OFFSET(List1!S$11,tisk!A36,0))</f>
        <v>31.07.2022</v>
      </c>
      <c r="I37" s="83">
        <f ca="1">IF(B37="","",OFFSET(List1!T$11,tisk!A36,0))</f>
        <v>90</v>
      </c>
      <c r="J37" s="83">
        <f ca="1">IF(B37="","",OFFSET(List1!U$11,tisk!A36,0))</f>
        <v>70</v>
      </c>
      <c r="K37" s="83">
        <f ca="1">IF(B37="","",OFFSET(List1!V$11,tisk!A36,0))</f>
        <v>100</v>
      </c>
      <c r="L37" s="83">
        <f ca="1">IF(B37="","",OFFSET(List1!W$11,tisk!A36,0))</f>
        <v>260</v>
      </c>
      <c r="M37" s="87">
        <f ca="1">IF(B37="","",OFFSET(List1!X$11,tisk!A36,0))</f>
        <v>100000</v>
      </c>
    </row>
    <row r="38" spans="1:13" s="2" customFormat="1" ht="88.9" customHeight="1" x14ac:dyDescent="0.25">
      <c r="A38" s="47"/>
      <c r="B38" s="83"/>
      <c r="C38" s="3" t="str">
        <f ca="1">IF(B37="","",CONCATENATE("Okres ",OFFSET(List1!G$11,tisk!A36,0),"
","Právní forma","
",OFFSET(List1!H$11,tisk!A36,0),"
","IČO ",OFFSET(List1!I$11,tisk!A36,0),"
 ","B.Ú. ",OFFSET(List1!J$11,tisk!A36,0)))</f>
        <v>Okres Šumperk
Právní forma
Obec, městská část hlavního města Prahy
IČO 00302538
 B.Ú. xxxxxxxx</v>
      </c>
      <c r="D38" s="5" t="str">
        <f ca="1">IF(B37="","",OFFSET(List1!M$11,tisk!A36,0))</f>
        <v>Pořízení dopravního automobilu</v>
      </c>
      <c r="E38" s="84"/>
      <c r="F38" s="44"/>
      <c r="G38" s="85"/>
      <c r="H38" s="86"/>
      <c r="I38" s="83"/>
      <c r="J38" s="83"/>
      <c r="K38" s="83"/>
      <c r="L38" s="83"/>
      <c r="M38" s="87"/>
    </row>
    <row r="39" spans="1:13" s="2" customFormat="1" ht="31.9" customHeight="1" x14ac:dyDescent="0.25">
      <c r="A39" s="47">
        <f>ROW()/3-1</f>
        <v>12</v>
      </c>
      <c r="B39" s="83"/>
      <c r="C39" s="3" t="str">
        <f ca="1">IF(B37="","",CONCATENATE("Zástupce","
",OFFSET(List1!K$11,tisk!A36,0)))</f>
        <v xml:space="preserve">Zástupce
</v>
      </c>
      <c r="D39" s="5" t="str">
        <f ca="1">IF(B37="","",CONCATENATE("Dotace bude použita na:",OFFSET(List1!N$11,tisk!A36,0)))</f>
        <v>Dotace bude použita na:pořízení dopravního automobilu</v>
      </c>
      <c r="E39" s="84"/>
      <c r="F39" s="45" t="str">
        <f ca="1">IF(B37="","",OFFSET(List1!Q$11,tisk!A36,0))</f>
        <v>6/2022</v>
      </c>
      <c r="G39" s="85"/>
      <c r="H39" s="86"/>
      <c r="I39" s="83"/>
      <c r="J39" s="83"/>
      <c r="K39" s="83"/>
      <c r="L39" s="83"/>
      <c r="M39" s="87"/>
    </row>
    <row r="40" spans="1:13" s="2" customFormat="1" ht="69" customHeight="1" x14ac:dyDescent="0.25">
      <c r="A40" s="47"/>
      <c r="B40" s="83" t="str">
        <f ca="1">IF(OFFSET(List1!B$11,tisk!A39,0)&gt;0,OFFSET(List1!B$11,tisk!A39,0),"")</f>
        <v>4</v>
      </c>
      <c r="C40" s="3" t="str">
        <f ca="1">IF(B40="","",CONCATENATE(OFFSET(List1!C$11,tisk!A39,0),"
",OFFSET(List1!D$11,tisk!A39,0),"
",OFFSET(List1!E$11,tisk!A39,0),"
",OFFSET(List1!F$11,tisk!A39,0)))</f>
        <v>Obec Horní Studénky
Horní Studénky 44
Horní Studénky
78901</v>
      </c>
      <c r="D40" s="65" t="str">
        <f ca="1">IF(B40="","",OFFSET(List1!L$11,tisk!A39,0))</f>
        <v>Pořízení dopravního prostředku pro JSDH Horní Studénky</v>
      </c>
      <c r="E40" s="84">
        <f ca="1">IF(B40="","",OFFSET(List1!O$11,tisk!A39,0))</f>
        <v>1000000</v>
      </c>
      <c r="F40" s="45" t="str">
        <f ca="1">IF(B40="","",OFFSET(List1!P$11,tisk!A39,0))</f>
        <v>1/2021</v>
      </c>
      <c r="G40" s="85">
        <f ca="1">IF(B40="","",OFFSET(List1!R$11,tisk!A39,0))</f>
        <v>100000</v>
      </c>
      <c r="H40" s="86" t="str">
        <f ca="1">IF(B40="","",OFFSET(List1!S$11,tisk!A39,0))</f>
        <v>31.07.2022</v>
      </c>
      <c r="I40" s="83">
        <f ca="1">IF(B40="","",OFFSET(List1!T$11,tisk!A39,0))</f>
        <v>90</v>
      </c>
      <c r="J40" s="83">
        <f ca="1">IF(B40="","",OFFSET(List1!U$11,tisk!A39,0))</f>
        <v>70</v>
      </c>
      <c r="K40" s="83">
        <f ca="1">IF(B40="","",OFFSET(List1!V$11,tisk!A39,0))</f>
        <v>100</v>
      </c>
      <c r="L40" s="83">
        <f ca="1">IF(B40="","",OFFSET(List1!W$11,tisk!A39,0))</f>
        <v>260</v>
      </c>
      <c r="M40" s="87">
        <f ca="1">IF(B40="","",OFFSET(List1!X$11,tisk!A39,0))</f>
        <v>100000</v>
      </c>
    </row>
    <row r="41" spans="1:13" s="2" customFormat="1" ht="88.9" customHeight="1" x14ac:dyDescent="0.25">
      <c r="A41" s="47"/>
      <c r="B41" s="83"/>
      <c r="C41" s="3" t="str">
        <f ca="1">IF(B40="","",CONCATENATE("Okres ",OFFSET(List1!G$11,tisk!A39,0),"
","Právní forma","
",OFFSET(List1!H$11,tisk!A39,0),"
","IČO ",OFFSET(List1!I$11,tisk!A39,0),"
 ","B.Ú. ",OFFSET(List1!J$11,tisk!A39,0)))</f>
        <v>Okres Šumperk
Právní forma
Obec, městská část hlavního města Prahy
IČO 00635944
 B.Ú. xxxxxxxx</v>
      </c>
      <c r="D41" s="5" t="str">
        <f ca="1">IF(B40="","",OFFSET(List1!M$11,tisk!A39,0))</f>
        <v>Dopravní automobil v základním provedení pro JSDH Horní Studénky bude pořízen z důvodu již téměř dosluhujícího automobilu CAS 25 z roku 1980, který v současné době jednotka využívá.</v>
      </c>
      <c r="E41" s="84"/>
      <c r="F41" s="44"/>
      <c r="G41" s="85"/>
      <c r="H41" s="86"/>
      <c r="I41" s="83"/>
      <c r="J41" s="83"/>
      <c r="K41" s="83"/>
      <c r="L41" s="83"/>
      <c r="M41" s="87"/>
    </row>
    <row r="42" spans="1:13" s="2" customFormat="1" ht="35.450000000000003" customHeight="1" x14ac:dyDescent="0.25">
      <c r="A42" s="47">
        <f>ROW()/3-1</f>
        <v>13</v>
      </c>
      <c r="B42" s="83"/>
      <c r="C42" s="3" t="str">
        <f ca="1">IF(B40="","",CONCATENATE("Zástupce","
",OFFSET(List1!K$11,tisk!A39,0)))</f>
        <v xml:space="preserve">Zástupce
</v>
      </c>
      <c r="D42" s="5" t="str">
        <f ca="1">IF(B40="","",CONCATENATE("Dotace bude použita na:",OFFSET(List1!N$11,tisk!A39,0)))</f>
        <v>Dotace bude použita na:pořízení dopravního automobilu</v>
      </c>
      <c r="E42" s="84"/>
      <c r="F42" s="45" t="str">
        <f ca="1">IF(B40="","",OFFSET(List1!Q$11,tisk!A39,0))</f>
        <v>6/2022</v>
      </c>
      <c r="G42" s="85"/>
      <c r="H42" s="86"/>
      <c r="I42" s="83"/>
      <c r="J42" s="83"/>
      <c r="K42" s="83"/>
      <c r="L42" s="83"/>
      <c r="M42" s="87"/>
    </row>
    <row r="43" spans="1:13" s="2" customFormat="1" ht="69" customHeight="1" x14ac:dyDescent="0.25">
      <c r="A43" s="47"/>
      <c r="B43" s="83" t="str">
        <f ca="1">IF(OFFSET(List1!B$11,tisk!A42,0)&gt;0,OFFSET(List1!B$11,tisk!A42,0),"")</f>
        <v>10</v>
      </c>
      <c r="C43" s="3" t="str">
        <f ca="1">IF(B43="","",CONCATENATE(OFFSET(List1!C$11,tisk!A42,0),"
",OFFSET(List1!D$11,tisk!A42,0),"
",OFFSET(List1!E$11,tisk!A42,0),"
",OFFSET(List1!F$11,tisk!A42,0)))</f>
        <v>Město Hranice
Pernštejnské náměstí 1
Hranice
75301</v>
      </c>
      <c r="D43" s="65" t="str">
        <f ca="1">IF(B43="","",OFFSET(List1!L$11,tisk!A42,0))</f>
        <v>Pořízení dopravního prostředku pro JSDH Uhřínov</v>
      </c>
      <c r="E43" s="84">
        <f ca="1">IF(B43="","",OFFSET(List1!O$11,tisk!A42,0))</f>
        <v>1300000</v>
      </c>
      <c r="F43" s="45" t="str">
        <f ca="1">IF(B43="","",OFFSET(List1!P$11,tisk!A42,0))</f>
        <v>1/2021</v>
      </c>
      <c r="G43" s="85">
        <f ca="1">IF(B43="","",OFFSET(List1!R$11,tisk!A42,0))</f>
        <v>100000</v>
      </c>
      <c r="H43" s="86" t="str">
        <f ca="1">IF(B43="","",OFFSET(List1!S$11,tisk!A42,0))</f>
        <v>31.07.2022</v>
      </c>
      <c r="I43" s="83">
        <f ca="1">IF(B43="","",OFFSET(List1!T$11,tisk!A42,0))</f>
        <v>90</v>
      </c>
      <c r="J43" s="83">
        <f ca="1">IF(B43="","",OFFSET(List1!U$11,tisk!A42,0))</f>
        <v>70</v>
      </c>
      <c r="K43" s="83">
        <f ca="1">IF(B43="","",OFFSET(List1!V$11,tisk!A42,0))</f>
        <v>100</v>
      </c>
      <c r="L43" s="83">
        <f ca="1">IF(B43="","",OFFSET(List1!W$11,tisk!A42,0))</f>
        <v>260</v>
      </c>
      <c r="M43" s="87">
        <f ca="1">IF(B43="","",OFFSET(List1!X$11,tisk!A42,0))</f>
        <v>100000</v>
      </c>
    </row>
    <row r="44" spans="1:13" s="2" customFormat="1" ht="88.9" customHeight="1" x14ac:dyDescent="0.25">
      <c r="A44" s="47"/>
      <c r="B44" s="83"/>
      <c r="C44" s="3" t="str">
        <f ca="1">IF(B43="","",CONCATENATE("Okres ",OFFSET(List1!G$11,tisk!A42,0),"
","Právní forma","
",OFFSET(List1!H$11,tisk!A42,0),"
","IČO ",OFFSET(List1!I$11,tisk!A42,0),"
 ","B.Ú. ",OFFSET(List1!J$11,tisk!A42,0)))</f>
        <v>Okres Přerov
Právní forma
Obec, městská část hlavního města Prahy
IČO 00301311
 B.Ú. xxxxxxxx</v>
      </c>
      <c r="D44" s="5" t="str">
        <f ca="1">IF(B43="","",OFFSET(List1!M$11,tisk!A42,0))</f>
        <v>Pořízení Dopravního automobilu Uhřínov. Pořízení DA bylo podpořeno investiční dotací z MV GŘ HZS ČR v rámci programu Dotace pro jednotky SDH pro rok 2021.</v>
      </c>
      <c r="E44" s="84"/>
      <c r="F44" s="44"/>
      <c r="G44" s="85"/>
      <c r="H44" s="86"/>
      <c r="I44" s="83"/>
      <c r="J44" s="83"/>
      <c r="K44" s="83"/>
      <c r="L44" s="83"/>
      <c r="M44" s="87"/>
    </row>
    <row r="45" spans="1:13" s="2" customFormat="1" ht="35.450000000000003" customHeight="1" x14ac:dyDescent="0.25">
      <c r="A45" s="47">
        <f>ROW()/3-1</f>
        <v>14</v>
      </c>
      <c r="B45" s="83"/>
      <c r="C45" s="3" t="str">
        <f ca="1">IF(B43="","",CONCATENATE("Zástupce","
",OFFSET(List1!K$11,tisk!A42,0)))</f>
        <v xml:space="preserve">Zástupce
</v>
      </c>
      <c r="D45" s="5" t="str">
        <f ca="1">IF(B43="","",CONCATENATE("Dotace bude použita na:",OFFSET(List1!N$11,tisk!A42,0)))</f>
        <v>Dotace bude použita na:pořízení dopravního automobilu</v>
      </c>
      <c r="E45" s="84"/>
      <c r="F45" s="45" t="str">
        <f ca="1">IF(B43="","",OFFSET(List1!Q$11,tisk!A42,0))</f>
        <v>6/2022</v>
      </c>
      <c r="G45" s="85"/>
      <c r="H45" s="86"/>
      <c r="I45" s="83"/>
      <c r="J45" s="83"/>
      <c r="K45" s="83"/>
      <c r="L45" s="83"/>
      <c r="M45" s="87"/>
    </row>
    <row r="46" spans="1:13" s="2" customFormat="1" ht="75" customHeight="1" x14ac:dyDescent="0.25">
      <c r="A46" s="47"/>
      <c r="B46" s="83" t="str">
        <f ca="1">IF(OFFSET(List1!B$11,tisk!A45,0)&gt;0,OFFSET(List1!B$11,tisk!A45,0),"")</f>
        <v>9</v>
      </c>
      <c r="C46" s="3" t="str">
        <f ca="1">IF(B46="","",CONCATENATE(OFFSET(List1!C$11,tisk!A45,0),"
",OFFSET(List1!D$11,tisk!A45,0),"
",OFFSET(List1!E$11,tisk!A45,0),"
",OFFSET(List1!F$11,tisk!A45,0)))</f>
        <v>Obec Lazníky
Lazníky 116
Lazníky
75125</v>
      </c>
      <c r="D46" s="65" t="str">
        <f ca="1">IF(B46="","",OFFSET(List1!L$11,tisk!A45,0))</f>
        <v>Pořízení dopravního prostředku pro JSDH Lazníky</v>
      </c>
      <c r="E46" s="84">
        <f ca="1">IF(B46="","",OFFSET(List1!O$11,tisk!A45,0))</f>
        <v>1300000</v>
      </c>
      <c r="F46" s="45" t="str">
        <f ca="1">IF(B46="","",OFFSET(List1!P$11,tisk!A45,0))</f>
        <v>1/2021</v>
      </c>
      <c r="G46" s="85">
        <f ca="1">IF(B46="","",OFFSET(List1!R$11,tisk!A45,0))</f>
        <v>100000</v>
      </c>
      <c r="H46" s="86" t="str">
        <f ca="1">IF(B46="","",OFFSET(List1!S$11,tisk!A45,0))</f>
        <v>31.07.2022</v>
      </c>
      <c r="I46" s="83">
        <f ca="1">IF(B46="","",OFFSET(List1!T$11,tisk!A45,0))</f>
        <v>90</v>
      </c>
      <c r="J46" s="83">
        <f ca="1">IF(B46="","",OFFSET(List1!U$11,tisk!A45,0))</f>
        <v>70</v>
      </c>
      <c r="K46" s="83">
        <f ca="1">IF(B46="","",OFFSET(List1!V$11,tisk!A45,0))</f>
        <v>100</v>
      </c>
      <c r="L46" s="83">
        <f ca="1">IF(B46="","",OFFSET(List1!W$11,tisk!A45,0))</f>
        <v>260</v>
      </c>
      <c r="M46" s="87">
        <f ca="1">IF(B46="","",OFFSET(List1!X$11,tisk!A45,0))</f>
        <v>100000</v>
      </c>
    </row>
    <row r="47" spans="1:13" s="2" customFormat="1" ht="88.9" customHeight="1" x14ac:dyDescent="0.25">
      <c r="A47" s="47"/>
      <c r="B47" s="83"/>
      <c r="C47" s="3" t="str">
        <f ca="1">IF(B46="","",CONCATENATE("Okres ",OFFSET(List1!G$11,tisk!A45,0),"
","Právní forma","
",OFFSET(List1!H$11,tisk!A45,0),"
","IČO ",OFFSET(List1!I$11,tisk!A45,0),"
 ","B.Ú. ",OFFSET(List1!J$11,tisk!A45,0)))</f>
        <v>Okres Přerov
Právní forma
Obec, městská část hlavního města Prahy
IČO 00301451
 B.Ú. xxxxxxxx</v>
      </c>
      <c r="D47" s="5" t="str">
        <f ca="1">IF(B46="","",OFFSET(List1!M$11,tisk!A45,0))</f>
        <v>pořízení DA pro JSDH Lazníky z důvodu nefunkčnosti a nepojízdnosti stávajícího vozidla</v>
      </c>
      <c r="E47" s="84"/>
      <c r="F47" s="44"/>
      <c r="G47" s="85"/>
      <c r="H47" s="86"/>
      <c r="I47" s="83"/>
      <c r="J47" s="83"/>
      <c r="K47" s="83"/>
      <c r="L47" s="83"/>
      <c r="M47" s="87"/>
    </row>
    <row r="48" spans="1:13" s="2" customFormat="1" ht="36" customHeight="1" x14ac:dyDescent="0.25">
      <c r="A48" s="47">
        <f>ROW()/3-1</f>
        <v>15</v>
      </c>
      <c r="B48" s="83"/>
      <c r="C48" s="3" t="str">
        <f ca="1">IF(B46="","",CONCATENATE("Zástupce","
",OFFSET(List1!K$11,tisk!A45,0)))</f>
        <v xml:space="preserve">Zástupce
</v>
      </c>
      <c r="D48" s="5" t="str">
        <f ca="1">IF(B46="","",CONCATENATE("Dotace bude použita na:",OFFSET(List1!N$11,tisk!A45,0)))</f>
        <v>Dotace bude použita na:pořízení dopravního automobilu</v>
      </c>
      <c r="E48" s="84"/>
      <c r="F48" s="45" t="str">
        <f ca="1">IF(B46="","",OFFSET(List1!Q$11,tisk!A45,0))</f>
        <v>6/2022</v>
      </c>
      <c r="G48" s="85"/>
      <c r="H48" s="86"/>
      <c r="I48" s="83"/>
      <c r="J48" s="83"/>
      <c r="K48" s="83"/>
      <c r="L48" s="83"/>
      <c r="M48" s="87"/>
    </row>
    <row r="49" spans="1:13" s="2" customFormat="1" ht="67.900000000000006" customHeight="1" x14ac:dyDescent="0.25">
      <c r="A49" s="47"/>
      <c r="B49" s="83" t="str">
        <f ca="1">IF(OFFSET(List1!B$11,tisk!A48,0)&gt;0,OFFSET(List1!B$11,tisk!A48,0),"")</f>
        <v>1</v>
      </c>
      <c r="C49" s="3" t="str">
        <f ca="1">IF(B49="","",CONCATENATE(OFFSET(List1!C$11,tisk!A48,0),"
",OFFSET(List1!D$11,tisk!A48,0),"
",OFFSET(List1!E$11,tisk!A48,0),"
",OFFSET(List1!F$11,tisk!A48,0)))</f>
        <v>Obec Medlov
Medlov 300
Medlov
78391</v>
      </c>
      <c r="D49" s="65" t="str">
        <f ca="1">IF(B49="","",OFFSET(List1!L$11,tisk!A48,0))</f>
        <v>Pořízení dopravního prostředku pro JSDH Medlov</v>
      </c>
      <c r="E49" s="84">
        <f ca="1">IF(B49="","",OFFSET(List1!O$11,tisk!A48,0))</f>
        <v>1500000</v>
      </c>
      <c r="F49" s="45" t="str">
        <f ca="1">IF(B49="","",OFFSET(List1!P$11,tisk!A48,0))</f>
        <v>1/2021</v>
      </c>
      <c r="G49" s="85">
        <f ca="1">IF(B49="","",OFFSET(List1!R$11,tisk!A48,0))</f>
        <v>100000</v>
      </c>
      <c r="H49" s="86" t="str">
        <f ca="1">IF(B49="","",OFFSET(List1!S$11,tisk!A48,0))</f>
        <v>31.07.2022</v>
      </c>
      <c r="I49" s="83">
        <f ca="1">IF(B49="","",OFFSET(List1!T$11,tisk!A48,0))</f>
        <v>90</v>
      </c>
      <c r="J49" s="83">
        <f ca="1">IF(B49="","",OFFSET(List1!U$11,tisk!A48,0))</f>
        <v>70</v>
      </c>
      <c r="K49" s="83">
        <f ca="1">IF(B49="","",OFFSET(List1!V$11,tisk!A48,0))</f>
        <v>100</v>
      </c>
      <c r="L49" s="83">
        <f ca="1">IF(B49="","",OFFSET(List1!W$11,tisk!A48,0))</f>
        <v>260</v>
      </c>
      <c r="M49" s="87">
        <f ca="1">IF(B49="","",OFFSET(List1!X$11,tisk!A48,0))</f>
        <v>100000</v>
      </c>
    </row>
    <row r="50" spans="1:13" s="2" customFormat="1" ht="88.9" customHeight="1" x14ac:dyDescent="0.25">
      <c r="A50" s="47"/>
      <c r="B50" s="83"/>
      <c r="C50" s="3" t="str">
        <f ca="1">IF(B49="","",CONCATENATE("Okres ",OFFSET(List1!G$11,tisk!A48,0),"
","Právní forma","
",OFFSET(List1!H$11,tisk!A48,0),"
","IČO ",OFFSET(List1!I$11,tisk!A48,0),"
 ","B.Ú. ",OFFSET(List1!J$11,tisk!A48,0)))</f>
        <v>Okres Olomouc
Právní forma
Obec, městská část hlavního města Prahy
IČO 00575666
 B.Ú. xxxxxxxx</v>
      </c>
      <c r="D50" s="5" t="str">
        <f ca="1">IF(B49="","",OFFSET(List1!M$11,tisk!A48,0))</f>
        <v>nový dopravní automobil DA- stávající vozidlo je nespolehlivé, velké náklady na provozuschopnost  Podaná žádost JSDH-V2-2021-00294</v>
      </c>
      <c r="E50" s="84"/>
      <c r="F50" s="44"/>
      <c r="G50" s="85"/>
      <c r="H50" s="86"/>
      <c r="I50" s="83"/>
      <c r="J50" s="83"/>
      <c r="K50" s="83"/>
      <c r="L50" s="83"/>
      <c r="M50" s="87"/>
    </row>
    <row r="51" spans="1:13" s="2" customFormat="1" ht="36" customHeight="1" x14ac:dyDescent="0.25">
      <c r="A51" s="47">
        <f>ROW()/3-1</f>
        <v>16</v>
      </c>
      <c r="B51" s="83"/>
      <c r="C51" s="3" t="str">
        <f ca="1">IF(B49="","",CONCATENATE("Zástupce","
",OFFSET(List1!K$11,tisk!A48,0)))</f>
        <v xml:space="preserve">Zástupce
</v>
      </c>
      <c r="D51" s="5" t="str">
        <f ca="1">IF(B49="","",CONCATENATE("Dotace bude použita na:",OFFSET(List1!N$11,tisk!A48,0)))</f>
        <v>Dotace bude použita na:pořízení dopravního automobilu</v>
      </c>
      <c r="E51" s="84"/>
      <c r="F51" s="45" t="str">
        <f ca="1">IF(B49="","",OFFSET(List1!Q$11,tisk!A48,0))</f>
        <v>6/2022</v>
      </c>
      <c r="G51" s="85"/>
      <c r="H51" s="86"/>
      <c r="I51" s="83"/>
      <c r="J51" s="83"/>
      <c r="K51" s="83"/>
      <c r="L51" s="83"/>
      <c r="M51" s="87"/>
    </row>
    <row r="52" spans="1:13" s="2" customFormat="1" ht="68.45" customHeight="1" x14ac:dyDescent="0.25">
      <c r="A52" s="47"/>
      <c r="B52" s="83" t="str">
        <f ca="1">IF(OFFSET(List1!B$11,tisk!A51,0)&gt;0,OFFSET(List1!B$11,tisk!A51,0),"")</f>
        <v>15</v>
      </c>
      <c r="C52" s="3" t="str">
        <f ca="1">IF(B52="","",CONCATENATE(OFFSET(List1!C$11,tisk!A51,0),"
",OFFSET(List1!D$11,tisk!A51,0),"
",OFFSET(List1!E$11,tisk!A51,0),"
",OFFSET(List1!F$11,tisk!A51,0)))</f>
        <v>Statutární město Olomouc
Horní náměstí 583
Olomouc
77900</v>
      </c>
      <c r="D52" s="65" t="str">
        <f ca="1">IF(B52="","",OFFSET(List1!L$11,tisk!A51,0))</f>
        <v>Pořízení dopravního prostředku pro JSDH Lošov</v>
      </c>
      <c r="E52" s="84">
        <f ca="1">IF(B52="","",OFFSET(List1!O$11,tisk!A51,0))</f>
        <v>1600000</v>
      </c>
      <c r="F52" s="45" t="str">
        <f ca="1">IF(B52="","",OFFSET(List1!P$11,tisk!A51,0))</f>
        <v>1/2021</v>
      </c>
      <c r="G52" s="85">
        <f ca="1">IF(B52="","",OFFSET(List1!R$11,tisk!A51,0))</f>
        <v>100000</v>
      </c>
      <c r="H52" s="86" t="str">
        <f ca="1">IF(B52="","",OFFSET(List1!S$11,tisk!A51,0))</f>
        <v>31.07.2022</v>
      </c>
      <c r="I52" s="83">
        <f ca="1">IF(B52="","",OFFSET(List1!T$11,tisk!A51,0))</f>
        <v>90</v>
      </c>
      <c r="J52" s="83">
        <f ca="1">IF(B52="","",OFFSET(List1!U$11,tisk!A51,0))</f>
        <v>70</v>
      </c>
      <c r="K52" s="83">
        <f ca="1">IF(B52="","",OFFSET(List1!V$11,tisk!A51,0))</f>
        <v>100</v>
      </c>
      <c r="L52" s="83">
        <f ca="1">IF(B52="","",OFFSET(List1!W$11,tisk!A51,0))</f>
        <v>260</v>
      </c>
      <c r="M52" s="87">
        <f ca="1">IF(B52="","",OFFSET(List1!X$11,tisk!A51,0))</f>
        <v>100000</v>
      </c>
    </row>
    <row r="53" spans="1:13" s="2" customFormat="1" ht="88.9" customHeight="1" x14ac:dyDescent="0.25">
      <c r="A53" s="47"/>
      <c r="B53" s="83"/>
      <c r="C53" s="3" t="str">
        <f ca="1">IF(B52="","",CONCATENATE("Okres ",OFFSET(List1!G$11,tisk!A51,0),"
","Právní forma","
",OFFSET(List1!H$11,tisk!A51,0),"
","IČO ",OFFSET(List1!I$11,tisk!A51,0),"
 ","B.Ú. ",OFFSET(List1!J$11,tisk!A51,0)))</f>
        <v>Okres Olomouc
Právní forma
Obec, městská část hlavního města Prahy
IČO 00299308
 B.Ú. xxxxxxxx</v>
      </c>
      <c r="D53" s="5" t="str">
        <f ca="1">IF(B52="","",OFFSET(List1!M$11,tisk!A51,0))</f>
        <v>Pořízení dopravního automobilu pro JSDH Lošov současně s dotací od MV GŘ HZS ČR z důvodu zajištění akceschopnosti jednotky.</v>
      </c>
      <c r="E53" s="84"/>
      <c r="F53" s="44"/>
      <c r="G53" s="85"/>
      <c r="H53" s="86"/>
      <c r="I53" s="83"/>
      <c r="J53" s="83"/>
      <c r="K53" s="83"/>
      <c r="L53" s="83"/>
      <c r="M53" s="87"/>
    </row>
    <row r="54" spans="1:13" s="2" customFormat="1" ht="34.15" customHeight="1" x14ac:dyDescent="0.25">
      <c r="A54" s="47">
        <f>ROW()/3-1</f>
        <v>17</v>
      </c>
      <c r="B54" s="83"/>
      <c r="C54" s="3" t="str">
        <f ca="1">IF(B52="","",CONCATENATE("Zástupce","
",OFFSET(List1!K$11,tisk!A51,0)))</f>
        <v xml:space="preserve">Zástupce
</v>
      </c>
      <c r="D54" s="5" t="str">
        <f ca="1">IF(B52="","",CONCATENATE("Dotace bude použita na:",OFFSET(List1!N$11,tisk!A51,0)))</f>
        <v>Dotace bude použita na:pořízení dopravního automobilu</v>
      </c>
      <c r="E54" s="84"/>
      <c r="F54" s="45" t="str">
        <f ca="1">IF(B52="","",OFFSET(List1!Q$11,tisk!A51,0))</f>
        <v>6/2022</v>
      </c>
      <c r="G54" s="85"/>
      <c r="H54" s="86"/>
      <c r="I54" s="83"/>
      <c r="J54" s="83"/>
      <c r="K54" s="83"/>
      <c r="L54" s="83"/>
      <c r="M54" s="87"/>
    </row>
    <row r="55" spans="1:13" s="2" customFormat="1" ht="64.900000000000006" customHeight="1" x14ac:dyDescent="0.25">
      <c r="A55" s="47"/>
      <c r="B55" s="83" t="str">
        <f ca="1">IF(OFFSET(List1!B$11,tisk!A54,0)&gt;0,OFFSET(List1!B$11,tisk!A54,0),"")</f>
        <v>7</v>
      </c>
      <c r="C55" s="3" t="str">
        <f ca="1">IF(B55="","",CONCATENATE(OFFSET(List1!C$11,tisk!A54,0),"
",OFFSET(List1!D$11,tisk!A54,0),"
",OFFSET(List1!E$11,tisk!A54,0),"
",OFFSET(List1!F$11,tisk!A54,0)))</f>
        <v>Statutární město Přerov
Bratrská 709/34
Přerov
75002</v>
      </c>
      <c r="D55" s="65" t="str">
        <f ca="1">IF(B55="","",OFFSET(List1!L$11,tisk!A54,0))</f>
        <v>Pořízení dopravního prostředku pro JSDH Přerov V -  Dluhonice</v>
      </c>
      <c r="E55" s="84">
        <f ca="1">IF(B55="","",OFFSET(List1!O$11,tisk!A54,0))</f>
        <v>1350000</v>
      </c>
      <c r="F55" s="45" t="str">
        <f ca="1">IF(B55="","",OFFSET(List1!P$11,tisk!A54,0))</f>
        <v>1/2021</v>
      </c>
      <c r="G55" s="85">
        <f ca="1">IF(B55="","",OFFSET(List1!R$11,tisk!A54,0))</f>
        <v>100000</v>
      </c>
      <c r="H55" s="86" t="str">
        <f ca="1">IF(B55="","",OFFSET(List1!S$11,tisk!A54,0))</f>
        <v>31.07.2022</v>
      </c>
      <c r="I55" s="83">
        <f ca="1">IF(B55="","",OFFSET(List1!T$11,tisk!A54,0))</f>
        <v>90</v>
      </c>
      <c r="J55" s="83">
        <f ca="1">IF(B55="","",OFFSET(List1!U$11,tisk!A54,0))</f>
        <v>70</v>
      </c>
      <c r="K55" s="83">
        <f ca="1">IF(B55="","",OFFSET(List1!V$11,tisk!A54,0))</f>
        <v>100</v>
      </c>
      <c r="L55" s="83">
        <f ca="1">IF(B55="","",OFFSET(List1!W$11,tisk!A54,0))</f>
        <v>260</v>
      </c>
      <c r="M55" s="87">
        <f ca="1">IF(B55="","",OFFSET(List1!X$11,tisk!A54,0))</f>
        <v>100000</v>
      </c>
    </row>
    <row r="56" spans="1:13" s="2" customFormat="1" ht="88.9" customHeight="1" x14ac:dyDescent="0.25">
      <c r="A56" s="47"/>
      <c r="B56" s="83"/>
      <c r="C56" s="3" t="str">
        <f ca="1">IF(B55="","",CONCATENATE("Okres ",OFFSET(List1!G$11,tisk!A54,0),"
","Právní forma","
",OFFSET(List1!H$11,tisk!A54,0),"
","IČO ",OFFSET(List1!I$11,tisk!A54,0),"
 ","B.Ú. ",OFFSET(List1!J$11,tisk!A54,0)))</f>
        <v>Okres Přerov
Právní forma
Obec, městská část hlavního města Prahy
IČO 00301825
 B.Ú. xxxxxxxx</v>
      </c>
      <c r="D56" s="5" t="str">
        <f ca="1">IF(B55="","",OFFSET(List1!M$11,tisk!A54,0))</f>
        <v>Předmětem je nákup dopravního automobilu v základním provedení pro jednotku SDH Přerov V - Dluhonice, která nyní disponuje silně zastaralým vozidlem značky Tatra 805 (50. léta 20. století).</v>
      </c>
      <c r="E56" s="84"/>
      <c r="F56" s="44"/>
      <c r="G56" s="85"/>
      <c r="H56" s="86"/>
      <c r="I56" s="83"/>
      <c r="J56" s="83"/>
      <c r="K56" s="83"/>
      <c r="L56" s="83"/>
      <c r="M56" s="87"/>
    </row>
    <row r="57" spans="1:13" s="2" customFormat="1" ht="36" customHeight="1" x14ac:dyDescent="0.25">
      <c r="A57" s="47">
        <f>ROW()/3-1</f>
        <v>18</v>
      </c>
      <c r="B57" s="83"/>
      <c r="C57" s="3" t="str">
        <f ca="1">IF(B55="","",CONCATENATE("Zástupce","
",OFFSET(List1!K$11,tisk!A54,0)))</f>
        <v xml:space="preserve">Zástupce
</v>
      </c>
      <c r="D57" s="5" t="str">
        <f ca="1">IF(B55="","",CONCATENATE("Dotace bude použita na:",OFFSET(List1!N$11,tisk!A54,0)))</f>
        <v>Dotace bude použita na:pořízení dopravního automobilu</v>
      </c>
      <c r="E57" s="84"/>
      <c r="F57" s="45" t="str">
        <f ca="1">IF(B55="","",OFFSET(List1!Q$11,tisk!A54,0))</f>
        <v>6/2022</v>
      </c>
      <c r="G57" s="85"/>
      <c r="H57" s="86"/>
      <c r="I57" s="83"/>
      <c r="J57" s="83"/>
      <c r="K57" s="83"/>
      <c r="L57" s="83"/>
      <c r="M57" s="87"/>
    </row>
    <row r="58" spans="1:13" s="2" customFormat="1" ht="68.45" customHeight="1" x14ac:dyDescent="0.25">
      <c r="A58" s="47"/>
      <c r="B58" s="83" t="str">
        <f ca="1">IF(OFFSET(List1!B$11,tisk!A57,0)&gt;0,OFFSET(List1!B$11,tisk!A57,0),"")</f>
        <v>8</v>
      </c>
      <c r="C58" s="3" t="str">
        <f ca="1">IF(B58="","",CONCATENATE(OFFSET(List1!C$11,tisk!A57,0),"
",OFFSET(List1!D$11,tisk!A57,0),"
",OFFSET(List1!E$11,tisk!A57,0),"
",OFFSET(List1!F$11,tisk!A57,0)))</f>
        <v>Statutární město Přerov
Bratrská 709/34
Přerov
75002</v>
      </c>
      <c r="D58" s="65" t="str">
        <f ca="1">IF(B58="","",OFFSET(List1!L$11,tisk!A57,0))</f>
        <v>Pořízení dopravního prostředku pro JSDH Přerov VII - Čekyně</v>
      </c>
      <c r="E58" s="84">
        <f ca="1">IF(B58="","",OFFSET(List1!O$11,tisk!A57,0))</f>
        <v>1350000</v>
      </c>
      <c r="F58" s="45" t="str">
        <f ca="1">IF(B58="","",OFFSET(List1!P$11,tisk!A57,0))</f>
        <v>1/2021</v>
      </c>
      <c r="G58" s="85">
        <f ca="1">IF(B58="","",OFFSET(List1!R$11,tisk!A57,0))</f>
        <v>100000</v>
      </c>
      <c r="H58" s="86" t="str">
        <f ca="1">IF(B58="","",OFFSET(List1!S$11,tisk!A57,0))</f>
        <v>31.07.2022</v>
      </c>
      <c r="I58" s="83">
        <f ca="1">IF(B58="","",OFFSET(List1!T$11,tisk!A57,0))</f>
        <v>90</v>
      </c>
      <c r="J58" s="83">
        <f ca="1">IF(B58="","",OFFSET(List1!U$11,tisk!A57,0))</f>
        <v>70</v>
      </c>
      <c r="K58" s="83">
        <f ca="1">IF(B58="","",OFFSET(List1!V$11,tisk!A57,0))</f>
        <v>100</v>
      </c>
      <c r="L58" s="83">
        <f ca="1">IF(B58="","",OFFSET(List1!W$11,tisk!A57,0))</f>
        <v>260</v>
      </c>
      <c r="M58" s="87">
        <f ca="1">IF(B58="","",OFFSET(List1!X$11,tisk!A57,0))</f>
        <v>100000</v>
      </c>
    </row>
    <row r="59" spans="1:13" s="2" customFormat="1" ht="88.9" customHeight="1" x14ac:dyDescent="0.25">
      <c r="A59" s="47"/>
      <c r="B59" s="83"/>
      <c r="C59" s="3" t="str">
        <f ca="1">IF(B58="","",CONCATENATE("Okres ",OFFSET(List1!G$11,tisk!A57,0),"
","Právní forma","
",OFFSET(List1!H$11,tisk!A57,0),"
","IČO ",OFFSET(List1!I$11,tisk!A57,0),"
 ","B.Ú. ",OFFSET(List1!J$11,tisk!A57,0)))</f>
        <v>Okres Přerov
Právní forma
Obec, městská část hlavního města Prahy
IČO 00301825
 B.Ú. xxxxxxxx</v>
      </c>
      <c r="D59" s="5" t="str">
        <f ca="1">IF(B58="","",OFFSET(List1!M$11,tisk!A57,0))</f>
        <v>Předmětem je nákup dopravního automobilu v základním provedení pro jednotku SDH Přerov VII - Čekyně, která nyní disponuje silně zastaralým vozidlem značky Avia (80. léta 20. století).</v>
      </c>
      <c r="E59" s="84"/>
      <c r="F59" s="44"/>
      <c r="G59" s="85"/>
      <c r="H59" s="86"/>
      <c r="I59" s="83"/>
      <c r="J59" s="83"/>
      <c r="K59" s="83"/>
      <c r="L59" s="83"/>
      <c r="M59" s="87"/>
    </row>
    <row r="60" spans="1:13" s="2" customFormat="1" ht="37.9" customHeight="1" x14ac:dyDescent="0.25">
      <c r="A60" s="47">
        <f>ROW()/3-1</f>
        <v>19</v>
      </c>
      <c r="B60" s="83"/>
      <c r="C60" s="3" t="str">
        <f ca="1">IF(B58="","",CONCATENATE("Zástupce","
",OFFSET(List1!K$11,tisk!A57,0)))</f>
        <v xml:space="preserve">Zástupce
</v>
      </c>
      <c r="D60" s="5" t="str">
        <f ca="1">IF(B58="","",CONCATENATE("Dotace bude použita na:",OFFSET(List1!N$11,tisk!A57,0)))</f>
        <v>Dotace bude použita na:pořízení dopravního automobilu</v>
      </c>
      <c r="E60" s="84"/>
      <c r="F60" s="45" t="str">
        <f ca="1">IF(B58="","",OFFSET(List1!Q$11,tisk!A57,0))</f>
        <v>6/2022</v>
      </c>
      <c r="G60" s="85"/>
      <c r="H60" s="86"/>
      <c r="I60" s="83"/>
      <c r="J60" s="83"/>
      <c r="K60" s="83"/>
      <c r="L60" s="83"/>
      <c r="M60" s="87"/>
    </row>
    <row r="61" spans="1:13" s="2" customFormat="1" ht="66" customHeight="1" x14ac:dyDescent="0.25">
      <c r="A61" s="47"/>
      <c r="B61" s="83" t="str">
        <f ca="1">IF(OFFSET(List1!B$11,tisk!A60,0)&gt;0,OFFSET(List1!B$11,tisk!A60,0),"")</f>
        <v>23</v>
      </c>
      <c r="C61" s="3" t="str">
        <f ca="1">IF(B61="","",CONCATENATE(OFFSET(List1!C$11,tisk!A60,0),"
",OFFSET(List1!D$11,tisk!A60,0),"
",OFFSET(List1!E$11,tisk!A60,0),"
",OFFSET(List1!F$11,tisk!A60,0)))</f>
        <v>Obec Rájec
Rájec 98
Rájec
78901</v>
      </c>
      <c r="D61" s="65" t="str">
        <f ca="1">IF(B61="","",OFFSET(List1!L$11,tisk!A60,0))</f>
        <v>Pořízení dopravního prostředku pro JSDH Rájec</v>
      </c>
      <c r="E61" s="84">
        <f ca="1">IF(B61="","",OFFSET(List1!O$11,tisk!A60,0))</f>
        <v>1200000</v>
      </c>
      <c r="F61" s="45" t="str">
        <f ca="1">IF(B61="","",OFFSET(List1!P$11,tisk!A60,0))</f>
        <v>1/2021</v>
      </c>
      <c r="G61" s="85">
        <f ca="1">IF(B61="","",OFFSET(List1!R$11,tisk!A60,0))</f>
        <v>100000</v>
      </c>
      <c r="H61" s="86" t="str">
        <f ca="1">IF(B61="","",OFFSET(List1!S$11,tisk!A60,0))</f>
        <v>31.07.2022</v>
      </c>
      <c r="I61" s="83">
        <f ca="1">IF(B61="","",OFFSET(List1!T$11,tisk!A60,0))</f>
        <v>90</v>
      </c>
      <c r="J61" s="83">
        <f ca="1">IF(B61="","",OFFSET(List1!U$11,tisk!A60,0))</f>
        <v>70</v>
      </c>
      <c r="K61" s="83">
        <f ca="1">IF(B61="","",OFFSET(List1!V$11,tisk!A60,0))</f>
        <v>100</v>
      </c>
      <c r="L61" s="83">
        <f ca="1">IF(B61="","",OFFSET(List1!W$11,tisk!A60,0))</f>
        <v>260</v>
      </c>
      <c r="M61" s="87">
        <f ca="1">IF(B61="","",OFFSET(List1!X$11,tisk!A60,0))</f>
        <v>100000</v>
      </c>
    </row>
    <row r="62" spans="1:13" s="2" customFormat="1" ht="88.9" customHeight="1" x14ac:dyDescent="0.25">
      <c r="A62" s="47"/>
      <c r="B62" s="83"/>
      <c r="C62" s="3" t="str">
        <f ca="1">IF(B61="","",CONCATENATE("Okres ",OFFSET(List1!G$11,tisk!A60,0),"
","Právní forma","
",OFFSET(List1!H$11,tisk!A60,0),"
","IČO ",OFFSET(List1!I$11,tisk!A60,0),"
 ","B.Ú. ",OFFSET(List1!J$11,tisk!A60,0)))</f>
        <v>Okres Šumperk
Právní forma
Obec, městská část hlavního města Prahy
IČO 00303267
 B.Ú. xxxxxxxx</v>
      </c>
      <c r="D62" s="5" t="str">
        <f ca="1">IF(B61="","",OFFSET(List1!M$11,tisk!A60,0))</f>
        <v>Projekt spočívá v pořízení nového dopravního automobilu a nákladního vozíku pro jednotku obce Rájec zařazenou v IZS.</v>
      </c>
      <c r="E62" s="84"/>
      <c r="F62" s="44"/>
      <c r="G62" s="85"/>
      <c r="H62" s="86"/>
      <c r="I62" s="83"/>
      <c r="J62" s="83"/>
      <c r="K62" s="83"/>
      <c r="L62" s="83"/>
      <c r="M62" s="87"/>
    </row>
    <row r="63" spans="1:13" s="2" customFormat="1" ht="37.15" customHeight="1" x14ac:dyDescent="0.25">
      <c r="A63" s="47">
        <f>ROW()/3-1</f>
        <v>20</v>
      </c>
      <c r="B63" s="83"/>
      <c r="C63" s="3" t="str">
        <f ca="1">IF(B61="","",CONCATENATE("Zástupce","
",OFFSET(List1!K$11,tisk!A60,0)))</f>
        <v xml:space="preserve">Zástupce
</v>
      </c>
      <c r="D63" s="5" t="str">
        <f ca="1">IF(B61="","",CONCATENATE("Dotace bude použita na:",OFFSET(List1!N$11,tisk!A60,0)))</f>
        <v>Dotace bude použita na:pořízení dopravního automobilu</v>
      </c>
      <c r="E63" s="84"/>
      <c r="F63" s="45" t="str">
        <f ca="1">IF(B61="","",OFFSET(List1!Q$11,tisk!A60,0))</f>
        <v>6/2022</v>
      </c>
      <c r="G63" s="85"/>
      <c r="H63" s="86"/>
      <c r="I63" s="83"/>
      <c r="J63" s="83"/>
      <c r="K63" s="83"/>
      <c r="L63" s="83"/>
      <c r="M63" s="87"/>
    </row>
    <row r="64" spans="1:13" s="2" customFormat="1" ht="68.45" customHeight="1" x14ac:dyDescent="0.25">
      <c r="A64" s="47"/>
      <c r="B64" s="83" t="str">
        <f ca="1">IF(OFFSET(List1!B$11,tisk!A63,0)&gt;0,OFFSET(List1!B$11,tisk!A63,0),"")</f>
        <v>12</v>
      </c>
      <c r="C64" s="3" t="str">
        <f ca="1">IF(B64="","",CONCATENATE(OFFSET(List1!C$11,tisk!A63,0),"
",OFFSET(List1!D$11,tisk!A63,0),"
",OFFSET(List1!E$11,tisk!A63,0),"
",OFFSET(List1!F$11,tisk!A63,0)))</f>
        <v>Obec Sudkov
Sudkov 96
Sudkov
78821</v>
      </c>
      <c r="D64" s="65" t="str">
        <f ca="1">IF(B64="","",OFFSET(List1!L$11,tisk!A63,0))</f>
        <v>Pořízení dopravního prostředku pro JSDH Sudkov</v>
      </c>
      <c r="E64" s="84">
        <f ca="1">IF(B64="","",OFFSET(List1!O$11,tisk!A63,0))</f>
        <v>1100000</v>
      </c>
      <c r="F64" s="45" t="str">
        <f ca="1">IF(B64="","",OFFSET(List1!P$11,tisk!A63,0))</f>
        <v>1/2021</v>
      </c>
      <c r="G64" s="85">
        <f ca="1">IF(B64="","",OFFSET(List1!R$11,tisk!A63,0))</f>
        <v>100000</v>
      </c>
      <c r="H64" s="86" t="str">
        <f ca="1">IF(B64="","",OFFSET(List1!S$11,tisk!A63,0))</f>
        <v>31.07.2022</v>
      </c>
      <c r="I64" s="83">
        <f ca="1">IF(B64="","",OFFSET(List1!T$11,tisk!A63,0))</f>
        <v>90</v>
      </c>
      <c r="J64" s="83">
        <f ca="1">IF(B64="","",OFFSET(List1!U$11,tisk!A63,0))</f>
        <v>70</v>
      </c>
      <c r="K64" s="83">
        <f ca="1">IF(B64="","",OFFSET(List1!V$11,tisk!A63,0))</f>
        <v>100</v>
      </c>
      <c r="L64" s="83">
        <f ca="1">IF(B64="","",OFFSET(List1!W$11,tisk!A63,0))</f>
        <v>260</v>
      </c>
      <c r="M64" s="87">
        <f ca="1">IF(B64="","",OFFSET(List1!X$11,tisk!A63,0))</f>
        <v>100000</v>
      </c>
    </row>
    <row r="65" spans="1:13" s="2" customFormat="1" ht="88.9" customHeight="1" x14ac:dyDescent="0.25">
      <c r="A65" s="47"/>
      <c r="B65" s="83"/>
      <c r="C65" s="3" t="str">
        <f ca="1">IF(B64="","",CONCATENATE("Okres ",OFFSET(List1!G$11,tisk!A63,0),"
","Právní forma","
",OFFSET(List1!H$11,tisk!A63,0),"
","IČO ",OFFSET(List1!I$11,tisk!A63,0),"
 ","B.Ú. ",OFFSET(List1!J$11,tisk!A63,0)))</f>
        <v>Okres Šumperk
Právní forma
Obec, městská část hlavního města Prahy
IČO 00303411
 B.Ú. xxxxxxxx</v>
      </c>
      <c r="D65" s="5" t="str">
        <f ca="1">IF(B64="","",OFFSET(List1!M$11,tisk!A63,0))</f>
        <v>Jedná se o zakoupení dopravního automobilu pro  JSDH</v>
      </c>
      <c r="E65" s="84"/>
      <c r="F65" s="44"/>
      <c r="G65" s="85"/>
      <c r="H65" s="86"/>
      <c r="I65" s="83"/>
      <c r="J65" s="83"/>
      <c r="K65" s="83"/>
      <c r="L65" s="83"/>
      <c r="M65" s="87"/>
    </row>
    <row r="66" spans="1:13" s="2" customFormat="1" ht="37.9" customHeight="1" x14ac:dyDescent="0.25">
      <c r="A66" s="47">
        <f>ROW()/3-1</f>
        <v>21</v>
      </c>
      <c r="B66" s="83"/>
      <c r="C66" s="3" t="str">
        <f ca="1">IF(B64="","",CONCATENATE("Zástupce","
",OFFSET(List1!K$11,tisk!A63,0)))</f>
        <v xml:space="preserve">Zástupce
</v>
      </c>
      <c r="D66" s="5" t="str">
        <f ca="1">IF(B64="","",CONCATENATE("Dotace bude použita na:",OFFSET(List1!N$11,tisk!A63,0)))</f>
        <v>Dotace bude použita na:pořízení dopravního automobilu</v>
      </c>
      <c r="E66" s="84"/>
      <c r="F66" s="45" t="str">
        <f ca="1">IF(B64="","",OFFSET(List1!Q$11,tisk!A63,0))</f>
        <v>6/2022</v>
      </c>
      <c r="G66" s="85"/>
      <c r="H66" s="86"/>
      <c r="I66" s="83"/>
      <c r="J66" s="83"/>
      <c r="K66" s="83"/>
      <c r="L66" s="83"/>
      <c r="M66" s="87"/>
    </row>
    <row r="67" spans="1:13" s="2" customFormat="1" ht="67.900000000000006" customHeight="1" x14ac:dyDescent="0.25">
      <c r="A67" s="47"/>
      <c r="B67" s="83" t="str">
        <f ca="1">IF(OFFSET(List1!B$11,tisk!A66,0)&gt;0,OFFSET(List1!B$11,tisk!A66,0),"")</f>
        <v>22</v>
      </c>
      <c r="C67" s="3" t="str">
        <f ca="1">IF(B67="","",CONCATENATE(OFFSET(List1!C$11,tisk!A66,0),"
",OFFSET(List1!D$11,tisk!A66,0),"
",OFFSET(List1!E$11,tisk!A66,0),"
",OFFSET(List1!F$11,tisk!A66,0)))</f>
        <v>Obec Sušice
Sušice 63
Sušice
75111</v>
      </c>
      <c r="D67" s="65" t="str">
        <f ca="1">IF(B67="","",OFFSET(List1!L$11,tisk!A66,0))</f>
        <v>Pořízení dopravního prostředku pro JSDH Sušice,  okr. Přerov</v>
      </c>
      <c r="E67" s="84">
        <f ca="1">IF(B67="","",OFFSET(List1!O$11,tisk!A66,0))</f>
        <v>642000</v>
      </c>
      <c r="F67" s="45" t="str">
        <f ca="1">IF(B67="","",OFFSET(List1!P$11,tisk!A66,0))</f>
        <v>1/2021</v>
      </c>
      <c r="G67" s="85">
        <f ca="1">IF(B67="","",OFFSET(List1!R$11,tisk!A66,0))</f>
        <v>100000</v>
      </c>
      <c r="H67" s="86" t="str">
        <f ca="1">IF(B67="","",OFFSET(List1!S$11,tisk!A66,0))</f>
        <v>31.07.2022</v>
      </c>
      <c r="I67" s="83">
        <f ca="1">IF(B67="","",OFFSET(List1!T$11,tisk!A66,0))</f>
        <v>90</v>
      </c>
      <c r="J67" s="83">
        <f ca="1">IF(B67="","",OFFSET(List1!U$11,tisk!A66,0))</f>
        <v>70</v>
      </c>
      <c r="K67" s="83">
        <f ca="1">IF(B67="","",OFFSET(List1!V$11,tisk!A66,0))</f>
        <v>100</v>
      </c>
      <c r="L67" s="83">
        <f ca="1">IF(B67="","",OFFSET(List1!W$11,tisk!A66,0))</f>
        <v>260</v>
      </c>
      <c r="M67" s="87">
        <f ca="1">IF(B67="","",OFFSET(List1!X$11,tisk!A66,0))</f>
        <v>100000</v>
      </c>
    </row>
    <row r="68" spans="1:13" s="2" customFormat="1" ht="88.9" customHeight="1" x14ac:dyDescent="0.25">
      <c r="A68" s="47"/>
      <c r="B68" s="83"/>
      <c r="C68" s="3" t="str">
        <f ca="1">IF(B67="","",CONCATENATE("Okres ",OFFSET(List1!G$11,tisk!A66,0),"
","Právní forma","
",OFFSET(List1!H$11,tisk!A66,0),"
","IČO ",OFFSET(List1!I$11,tisk!A66,0),"
 ","B.Ú. ",OFFSET(List1!J$11,tisk!A66,0)))</f>
        <v>Okres Přerov
Právní forma
Obec, městská část hlavního města Prahy
IČO 00636606
 B.Ú. xxxxxxxx</v>
      </c>
      <c r="D68" s="5" t="str">
        <f ca="1">IF(B67="","",OFFSET(List1!M$11,tisk!A66,0))</f>
        <v>zajištění provozu schopnosti jednotky pořízením dopravního automobilu</v>
      </c>
      <c r="E68" s="84"/>
      <c r="F68" s="44"/>
      <c r="G68" s="85"/>
      <c r="H68" s="86"/>
      <c r="I68" s="83"/>
      <c r="J68" s="83"/>
      <c r="K68" s="83"/>
      <c r="L68" s="83"/>
      <c r="M68" s="87"/>
    </row>
    <row r="69" spans="1:13" s="2" customFormat="1" ht="37.9" customHeight="1" x14ac:dyDescent="0.25">
      <c r="A69" s="47">
        <f>ROW()/3-1</f>
        <v>22</v>
      </c>
      <c r="B69" s="83"/>
      <c r="C69" s="3" t="str">
        <f ca="1">IF(B67="","",CONCATENATE("Zástupce","
",OFFSET(List1!K$11,tisk!A66,0)))</f>
        <v xml:space="preserve">Zástupce
</v>
      </c>
      <c r="D69" s="5" t="str">
        <f ca="1">IF(B67="","",CONCATENATE("Dotace bude použita na:",OFFSET(List1!N$11,tisk!A66,0)))</f>
        <v>Dotace bude použita na:pořízení dopravního automobilu</v>
      </c>
      <c r="E69" s="84"/>
      <c r="F69" s="45" t="str">
        <f ca="1">IF(B67="","",OFFSET(List1!Q$11,tisk!A66,0))</f>
        <v>6/2022</v>
      </c>
      <c r="G69" s="85"/>
      <c r="H69" s="86"/>
      <c r="I69" s="83"/>
      <c r="J69" s="83"/>
      <c r="K69" s="83"/>
      <c r="L69" s="83"/>
      <c r="M69" s="87"/>
    </row>
    <row r="70" spans="1:13" s="2" customFormat="1" ht="67.900000000000006" customHeight="1" x14ac:dyDescent="0.25">
      <c r="A70" s="47"/>
      <c r="B70" s="83" t="str">
        <f ca="1">IF(OFFSET(List1!B$11,tisk!A69,0)&gt;0,OFFSET(List1!B$11,tisk!A69,0),"")</f>
        <v>6</v>
      </c>
      <c r="C70" s="3" t="str">
        <f ca="1">IF(B70="","",CONCATENATE(OFFSET(List1!C$11,tisk!A69,0),"
",OFFSET(List1!D$11,tisk!A69,0),"
",OFFSET(List1!E$11,tisk!A69,0),"
",OFFSET(List1!F$11,tisk!A69,0)))</f>
        <v>Obec Víceměřice
Víceměřice 26
Víceměřice
79826</v>
      </c>
      <c r="D70" s="65" t="str">
        <f ca="1">IF(B70="","",OFFSET(List1!L$11,tisk!A69,0))</f>
        <v>Pořízení dopravního prostředku pro JSDH Víceměřice</v>
      </c>
      <c r="E70" s="84">
        <f ca="1">IF(B70="","",OFFSET(List1!O$11,tisk!A69,0))</f>
        <v>950000</v>
      </c>
      <c r="F70" s="45" t="str">
        <f ca="1">IF(B70="","",OFFSET(List1!P$11,tisk!A69,0))</f>
        <v>1/2021</v>
      </c>
      <c r="G70" s="85">
        <f ca="1">IF(B70="","",OFFSET(List1!R$11,tisk!A69,0))</f>
        <v>100000</v>
      </c>
      <c r="H70" s="86" t="str">
        <f ca="1">IF(B70="","",OFFSET(List1!S$11,tisk!A69,0))</f>
        <v>31.07.2022</v>
      </c>
      <c r="I70" s="83">
        <f ca="1">IF(B70="","",OFFSET(List1!T$11,tisk!A69,0))</f>
        <v>90</v>
      </c>
      <c r="J70" s="83">
        <f ca="1">IF(B70="","",OFFSET(List1!U$11,tisk!A69,0))</f>
        <v>70</v>
      </c>
      <c r="K70" s="83">
        <f ca="1">IF(B70="","",OFFSET(List1!V$11,tisk!A69,0))</f>
        <v>100</v>
      </c>
      <c r="L70" s="83">
        <f ca="1">IF(B70="","",OFFSET(List1!W$11,tisk!A69,0))</f>
        <v>260</v>
      </c>
      <c r="M70" s="87">
        <f ca="1">IF(B70="","",OFFSET(List1!X$11,tisk!A69,0))</f>
        <v>100000</v>
      </c>
    </row>
    <row r="71" spans="1:13" s="2" customFormat="1" ht="88.9" customHeight="1" x14ac:dyDescent="0.25">
      <c r="A71" s="47"/>
      <c r="B71" s="83"/>
      <c r="C71" s="3" t="str">
        <f ca="1">IF(B70="","",CONCATENATE("Okres ",OFFSET(List1!G$11,tisk!A69,0),"
","Právní forma","
",OFFSET(List1!H$11,tisk!A69,0),"
","IČO ",OFFSET(List1!I$11,tisk!A69,0),"
 ","B.Ú. ",OFFSET(List1!J$11,tisk!A69,0)))</f>
        <v>Okres Prostějov
Právní forma
Obec, městská část hlavního města Prahy
IČO 00288888
 B.Ú. xxxxxxxx</v>
      </c>
      <c r="D71" s="5" t="str">
        <f ca="1">IF(B70="","",OFFSET(List1!M$11,tisk!A69,0))</f>
        <v>Jedná se o nákup nového dopravního automobilu JSDH, jednotka nedisponuje žádným dopravním prostředkem.</v>
      </c>
      <c r="E71" s="84"/>
      <c r="F71" s="44"/>
      <c r="G71" s="85"/>
      <c r="H71" s="86"/>
      <c r="I71" s="83"/>
      <c r="J71" s="83"/>
      <c r="K71" s="83"/>
      <c r="L71" s="83"/>
      <c r="M71" s="87"/>
    </row>
    <row r="72" spans="1:13" s="2" customFormat="1" ht="37.15" customHeight="1" x14ac:dyDescent="0.25">
      <c r="A72" s="47">
        <f>ROW()/3-1</f>
        <v>23</v>
      </c>
      <c r="B72" s="83"/>
      <c r="C72" s="3" t="str">
        <f ca="1">IF(B70="","",CONCATENATE("Zástupce","
",OFFSET(List1!K$11,tisk!A69,0)))</f>
        <v xml:space="preserve">Zástupce
</v>
      </c>
      <c r="D72" s="5" t="str">
        <f ca="1">IF(B70="","",CONCATENATE("Dotace bude použita na:",OFFSET(List1!N$11,tisk!A69,0)))</f>
        <v>Dotace bude použita na:pořízení dopravního automobilu</v>
      </c>
      <c r="E72" s="84"/>
      <c r="F72" s="45" t="str">
        <f ca="1">IF(B70="","",OFFSET(List1!Q$11,tisk!A69,0))</f>
        <v>6/2022</v>
      </c>
      <c r="G72" s="85"/>
      <c r="H72" s="86"/>
      <c r="I72" s="83"/>
      <c r="J72" s="83"/>
      <c r="K72" s="83"/>
      <c r="L72" s="83"/>
      <c r="M72" s="87"/>
    </row>
    <row r="73" spans="1:13" s="2" customFormat="1" ht="66" customHeight="1" x14ac:dyDescent="0.25">
      <c r="A73" s="47"/>
      <c r="B73" s="83" t="str">
        <f ca="1">IF(OFFSET(List1!B$11,tisk!A72,0)&gt;0,OFFSET(List1!B$11,tisk!A72,0),"")</f>
        <v>21</v>
      </c>
      <c r="C73" s="3" t="str">
        <f ca="1">IF(B73="","",CONCATENATE(OFFSET(List1!C$11,tisk!A72,0),"
",OFFSET(List1!D$11,tisk!A72,0),"
",OFFSET(List1!E$11,tisk!A72,0),"
",OFFSET(List1!F$11,tisk!A72,0)))</f>
        <v>Obec Zábeštní Lhota
Zábeštní Lhota 13
Zábeštní Lhota
75127</v>
      </c>
      <c r="D73" s="65" t="str">
        <f ca="1">IF(B73="","",OFFSET(List1!L$11,tisk!A72,0))</f>
        <v>Pořízení dopravního prostředku pro JSDH Zábeštní Lhota</v>
      </c>
      <c r="E73" s="84">
        <f ca="1">IF(B73="","",OFFSET(List1!O$11,tisk!A72,0))</f>
        <v>950000</v>
      </c>
      <c r="F73" s="45" t="str">
        <f ca="1">IF(B73="","",OFFSET(List1!P$11,tisk!A72,0))</f>
        <v>1/2021</v>
      </c>
      <c r="G73" s="85">
        <f ca="1">IF(B73="","",OFFSET(List1!R$11,tisk!A72,0))</f>
        <v>100000</v>
      </c>
      <c r="H73" s="86" t="str">
        <f ca="1">IF(B73="","",OFFSET(List1!S$11,tisk!A72,0))</f>
        <v>31.07.2022</v>
      </c>
      <c r="I73" s="83">
        <f ca="1">IF(B73="","",OFFSET(List1!T$11,tisk!A72,0))</f>
        <v>90</v>
      </c>
      <c r="J73" s="83">
        <f ca="1">IF(B73="","",OFFSET(List1!U$11,tisk!A72,0))</f>
        <v>70</v>
      </c>
      <c r="K73" s="83">
        <f ca="1">IF(B73="","",OFFSET(List1!V$11,tisk!A72,0))</f>
        <v>100</v>
      </c>
      <c r="L73" s="83">
        <f ca="1">IF(B73="","",OFFSET(List1!W$11,tisk!A72,0))</f>
        <v>260</v>
      </c>
      <c r="M73" s="87">
        <f ca="1">IF(B73="","",OFFSET(List1!X$11,tisk!A72,0))</f>
        <v>100000</v>
      </c>
    </row>
    <row r="74" spans="1:13" s="2" customFormat="1" ht="88.9" customHeight="1" x14ac:dyDescent="0.25">
      <c r="A74" s="47"/>
      <c r="B74" s="83"/>
      <c r="C74" s="3" t="str">
        <f ca="1">IF(B73="","",CONCATENATE("Okres ",OFFSET(List1!G$11,tisk!A72,0),"
","Právní forma","
",OFFSET(List1!H$11,tisk!A72,0),"
","IČO ",OFFSET(List1!I$11,tisk!A72,0),"
 ","B.Ú. ",OFFSET(List1!J$11,tisk!A72,0)))</f>
        <v>Okres Přerov
Právní forma
Obec, městská část hlavního města Prahy
IČO 00600873
 B.Ú. xxxxxxxx</v>
      </c>
      <c r="D74" s="5" t="str">
        <f ca="1">IF(B73="","",OFFSET(List1!M$11,tisk!A72,0))</f>
        <v>Pořízení dopravního automobilu je nutné pro zajištění akceschopnosti JSDH. Mobilita jednotky je dosud zajišťována soukromými automobily členů jednotky. DA by sloužili při zajištění akcí SDH Zábeštní Lhota a obce Zábeštní Lhota.</v>
      </c>
      <c r="E74" s="84"/>
      <c r="F74" s="44"/>
      <c r="G74" s="85"/>
      <c r="H74" s="86"/>
      <c r="I74" s="83"/>
      <c r="J74" s="83"/>
      <c r="K74" s="83"/>
      <c r="L74" s="83"/>
      <c r="M74" s="87"/>
    </row>
    <row r="75" spans="1:13" s="2" customFormat="1" ht="53.45" customHeight="1" x14ac:dyDescent="0.25">
      <c r="A75" s="47">
        <f>ROW()/3-1</f>
        <v>24</v>
      </c>
      <c r="B75" s="83"/>
      <c r="C75" s="3" t="str">
        <f ca="1">IF(B73="","",CONCATENATE("Zástupce","
",OFFSET(List1!K$11,tisk!A72,0)))</f>
        <v xml:space="preserve">Zástupce
</v>
      </c>
      <c r="D75" s="5" t="str">
        <f ca="1">IF(B73="","",CONCATENATE("Dotace bude použita na:",OFFSET(List1!N$11,tisk!A72,0)))</f>
        <v>Dotace bude použita na:pořízení dopravního automobilu</v>
      </c>
      <c r="E75" s="84"/>
      <c r="F75" s="45" t="str">
        <f ca="1">IF(B73="","",OFFSET(List1!Q$11,tisk!A72,0))</f>
        <v>6/2022</v>
      </c>
      <c r="G75" s="85"/>
      <c r="H75" s="86"/>
      <c r="I75" s="83"/>
      <c r="J75" s="83"/>
      <c r="K75" s="83"/>
      <c r="L75" s="83"/>
      <c r="M75" s="87"/>
    </row>
  </sheetData>
  <mergeCells count="223">
    <mergeCell ref="B4:B6"/>
    <mergeCell ref="E4:E6"/>
    <mergeCell ref="G4:G6"/>
    <mergeCell ref="H4:H6"/>
    <mergeCell ref="I4:I6"/>
    <mergeCell ref="J4:J6"/>
    <mergeCell ref="K4:K6"/>
    <mergeCell ref="L4:L6"/>
    <mergeCell ref="M4:M6"/>
    <mergeCell ref="B7:B9"/>
    <mergeCell ref="E7:E9"/>
    <mergeCell ref="G7:G9"/>
    <mergeCell ref="H7:H9"/>
    <mergeCell ref="I7:I9"/>
    <mergeCell ref="J7:J9"/>
    <mergeCell ref="K7:K9"/>
    <mergeCell ref="L7:L9"/>
    <mergeCell ref="M7:M9"/>
    <mergeCell ref="B10:B12"/>
    <mergeCell ref="E10:E12"/>
    <mergeCell ref="G10:G12"/>
    <mergeCell ref="H10:H12"/>
    <mergeCell ref="I10:I12"/>
    <mergeCell ref="J10:J12"/>
    <mergeCell ref="K10:K12"/>
    <mergeCell ref="L10:L12"/>
    <mergeCell ref="M10:M12"/>
    <mergeCell ref="B13:B15"/>
    <mergeCell ref="E13:E15"/>
    <mergeCell ref="G13:G15"/>
    <mergeCell ref="H13:H15"/>
    <mergeCell ref="I13:I15"/>
    <mergeCell ref="J13:J15"/>
    <mergeCell ref="K13:K15"/>
    <mergeCell ref="L13:L15"/>
    <mergeCell ref="M13:M15"/>
    <mergeCell ref="B16:B18"/>
    <mergeCell ref="E16:E18"/>
    <mergeCell ref="G16:G18"/>
    <mergeCell ref="H16:H18"/>
    <mergeCell ref="I16:I18"/>
    <mergeCell ref="J16:J18"/>
    <mergeCell ref="K16:K18"/>
    <mergeCell ref="L16:L18"/>
    <mergeCell ref="M16:M18"/>
    <mergeCell ref="B19:B21"/>
    <mergeCell ref="E19:E21"/>
    <mergeCell ref="G19:G21"/>
    <mergeCell ref="H19:H21"/>
    <mergeCell ref="I19:I21"/>
    <mergeCell ref="J19:J21"/>
    <mergeCell ref="K19:K21"/>
    <mergeCell ref="L19:L21"/>
    <mergeCell ref="M19:M21"/>
    <mergeCell ref="B22:B24"/>
    <mergeCell ref="E22:E24"/>
    <mergeCell ref="G22:G24"/>
    <mergeCell ref="H22:H24"/>
    <mergeCell ref="I22:I24"/>
    <mergeCell ref="J22:J24"/>
    <mergeCell ref="K22:K24"/>
    <mergeCell ref="L22:L24"/>
    <mergeCell ref="M22:M24"/>
    <mergeCell ref="B25:B27"/>
    <mergeCell ref="E25:E27"/>
    <mergeCell ref="G25:G27"/>
    <mergeCell ref="H25:H27"/>
    <mergeCell ref="I25:I27"/>
    <mergeCell ref="J25:J27"/>
    <mergeCell ref="K25:K27"/>
    <mergeCell ref="L25:L27"/>
    <mergeCell ref="M25:M27"/>
    <mergeCell ref="B28:B30"/>
    <mergeCell ref="E28:E30"/>
    <mergeCell ref="G28:G30"/>
    <mergeCell ref="H28:H30"/>
    <mergeCell ref="I28:I30"/>
    <mergeCell ref="J28:J30"/>
    <mergeCell ref="K28:K30"/>
    <mergeCell ref="L28:L30"/>
    <mergeCell ref="M28:M30"/>
    <mergeCell ref="B31:B33"/>
    <mergeCell ref="E31:E33"/>
    <mergeCell ref="G31:G33"/>
    <mergeCell ref="H31:H33"/>
    <mergeCell ref="I31:I33"/>
    <mergeCell ref="J31:J33"/>
    <mergeCell ref="K31:K33"/>
    <mergeCell ref="L31:L33"/>
    <mergeCell ref="M31:M33"/>
    <mergeCell ref="B34:B36"/>
    <mergeCell ref="E34:E36"/>
    <mergeCell ref="G34:G36"/>
    <mergeCell ref="H34:H36"/>
    <mergeCell ref="I34:I36"/>
    <mergeCell ref="J34:J36"/>
    <mergeCell ref="K34:K36"/>
    <mergeCell ref="L34:L36"/>
    <mergeCell ref="M34:M36"/>
    <mergeCell ref="B37:B39"/>
    <mergeCell ref="E37:E39"/>
    <mergeCell ref="G37:G39"/>
    <mergeCell ref="H37:H39"/>
    <mergeCell ref="I37:I39"/>
    <mergeCell ref="J37:J39"/>
    <mergeCell ref="K37:K39"/>
    <mergeCell ref="L37:L39"/>
    <mergeCell ref="M37:M39"/>
    <mergeCell ref="B40:B42"/>
    <mergeCell ref="E40:E42"/>
    <mergeCell ref="G40:G42"/>
    <mergeCell ref="H40:H42"/>
    <mergeCell ref="I40:I42"/>
    <mergeCell ref="J40:J42"/>
    <mergeCell ref="K40:K42"/>
    <mergeCell ref="L40:L42"/>
    <mergeCell ref="M40:M42"/>
    <mergeCell ref="B43:B45"/>
    <mergeCell ref="E43:E45"/>
    <mergeCell ref="G43:G45"/>
    <mergeCell ref="H43:H45"/>
    <mergeCell ref="I43:I45"/>
    <mergeCell ref="J43:J45"/>
    <mergeCell ref="K43:K45"/>
    <mergeCell ref="L43:L45"/>
    <mergeCell ref="M43:M45"/>
    <mergeCell ref="B46:B48"/>
    <mergeCell ref="E46:E48"/>
    <mergeCell ref="G46:G48"/>
    <mergeCell ref="H46:H48"/>
    <mergeCell ref="I46:I48"/>
    <mergeCell ref="J46:J48"/>
    <mergeCell ref="K46:K48"/>
    <mergeCell ref="L46:L48"/>
    <mergeCell ref="M46:M48"/>
    <mergeCell ref="B49:B51"/>
    <mergeCell ref="E49:E51"/>
    <mergeCell ref="G49:G51"/>
    <mergeCell ref="H49:H51"/>
    <mergeCell ref="I49:I51"/>
    <mergeCell ref="J49:J51"/>
    <mergeCell ref="K49:K51"/>
    <mergeCell ref="L49:L51"/>
    <mergeCell ref="M49:M51"/>
    <mergeCell ref="B52:B54"/>
    <mergeCell ref="E52:E54"/>
    <mergeCell ref="G52:G54"/>
    <mergeCell ref="H52:H54"/>
    <mergeCell ref="I52:I54"/>
    <mergeCell ref="J52:J54"/>
    <mergeCell ref="K52:K54"/>
    <mergeCell ref="L52:L54"/>
    <mergeCell ref="M52:M54"/>
    <mergeCell ref="B55:B57"/>
    <mergeCell ref="E55:E57"/>
    <mergeCell ref="G55:G57"/>
    <mergeCell ref="H55:H57"/>
    <mergeCell ref="I55:I57"/>
    <mergeCell ref="J55:J57"/>
    <mergeCell ref="K55:K57"/>
    <mergeCell ref="L55:L57"/>
    <mergeCell ref="M55:M57"/>
    <mergeCell ref="B58:B60"/>
    <mergeCell ref="E58:E60"/>
    <mergeCell ref="G58:G60"/>
    <mergeCell ref="H58:H60"/>
    <mergeCell ref="I58:I60"/>
    <mergeCell ref="J58:J60"/>
    <mergeCell ref="K58:K60"/>
    <mergeCell ref="L58:L60"/>
    <mergeCell ref="M58:M60"/>
    <mergeCell ref="B61:B63"/>
    <mergeCell ref="E61:E63"/>
    <mergeCell ref="G61:G63"/>
    <mergeCell ref="H61:H63"/>
    <mergeCell ref="I61:I63"/>
    <mergeCell ref="J61:J63"/>
    <mergeCell ref="K61:K63"/>
    <mergeCell ref="L61:L63"/>
    <mergeCell ref="M61:M63"/>
    <mergeCell ref="B64:B66"/>
    <mergeCell ref="E64:E66"/>
    <mergeCell ref="G64:G66"/>
    <mergeCell ref="H64:H66"/>
    <mergeCell ref="I64:I66"/>
    <mergeCell ref="J64:J66"/>
    <mergeCell ref="K64:K66"/>
    <mergeCell ref="L64:L66"/>
    <mergeCell ref="M64:M66"/>
    <mergeCell ref="M70:M72"/>
    <mergeCell ref="B67:B69"/>
    <mergeCell ref="E67:E69"/>
    <mergeCell ref="G67:G69"/>
    <mergeCell ref="H67:H69"/>
    <mergeCell ref="I67:I69"/>
    <mergeCell ref="J67:J69"/>
    <mergeCell ref="K67:K69"/>
    <mergeCell ref="L67:L69"/>
    <mergeCell ref="M67:M69"/>
    <mergeCell ref="B1:B3"/>
    <mergeCell ref="C1:C3"/>
    <mergeCell ref="E1:E3"/>
    <mergeCell ref="F1:F3"/>
    <mergeCell ref="G1:G3"/>
    <mergeCell ref="H1:H3"/>
    <mergeCell ref="M1:M3"/>
    <mergeCell ref="B73:B75"/>
    <mergeCell ref="E73:E75"/>
    <mergeCell ref="G73:G75"/>
    <mergeCell ref="H73:H75"/>
    <mergeCell ref="I73:I75"/>
    <mergeCell ref="J73:J75"/>
    <mergeCell ref="K73:K75"/>
    <mergeCell ref="L73:L75"/>
    <mergeCell ref="M73:M75"/>
    <mergeCell ref="B70:B72"/>
    <mergeCell ref="E70:E72"/>
    <mergeCell ref="G70:G72"/>
    <mergeCell ref="H70:H72"/>
    <mergeCell ref="I70:I72"/>
    <mergeCell ref="J70:J72"/>
    <mergeCell ref="K70:K72"/>
    <mergeCell ref="L70:L72"/>
  </mergeCells>
  <conditionalFormatting sqref="F6">
    <cfRule type="notContainsBlanks" dxfId="17" priority="36" stopIfTrue="1">
      <formula>LEN(TRIM(F6))&gt;0</formula>
    </cfRule>
  </conditionalFormatting>
  <conditionalFormatting sqref="D6">
    <cfRule type="notContainsBlanks" dxfId="16" priority="35" stopIfTrue="1">
      <formula>LEN(TRIM(D6))&gt;0</formula>
    </cfRule>
  </conditionalFormatting>
  <conditionalFormatting sqref="D5">
    <cfRule type="notContainsBlanks" dxfId="15" priority="34" stopIfTrue="1">
      <formula>LEN(TRIM(D5))&gt;0</formula>
    </cfRule>
  </conditionalFormatting>
  <conditionalFormatting sqref="C6">
    <cfRule type="notContainsBlanks" dxfId="14" priority="33" stopIfTrue="1">
      <formula>LEN(TRIM(C6))&gt;0</formula>
    </cfRule>
  </conditionalFormatting>
  <conditionalFormatting sqref="B4:B75 E7:E75 G7:M75">
    <cfRule type="notContainsBlanks" dxfId="13" priority="44" stopIfTrue="1">
      <formula>LEN(TRIM(B4))&gt;0</formula>
    </cfRule>
  </conditionalFormatting>
  <conditionalFormatting sqref="D4">
    <cfRule type="notContainsBlanks" dxfId="12" priority="27" stopIfTrue="1">
      <formula>LEN(TRIM(D4))&gt;0</formula>
    </cfRule>
  </conditionalFormatting>
  <conditionalFormatting sqref="C4">
    <cfRule type="notContainsBlanks" dxfId="11" priority="26" stopIfTrue="1">
      <formula>LEN(TRIM(C4))&gt;0</formula>
    </cfRule>
  </conditionalFormatting>
  <conditionalFormatting sqref="E4:E6">
    <cfRule type="notContainsBlanks" dxfId="10" priority="25" stopIfTrue="1">
      <formula>LEN(TRIM(E4))&gt;0</formula>
    </cfRule>
  </conditionalFormatting>
  <conditionalFormatting sqref="F4">
    <cfRule type="notContainsBlanks" dxfId="9" priority="24" stopIfTrue="1">
      <formula>LEN(TRIM(F4))&gt;0</formula>
    </cfRule>
  </conditionalFormatting>
  <conditionalFormatting sqref="G4:L6">
    <cfRule type="notContainsBlanks" dxfId="8" priority="43" stopIfTrue="1">
      <formula>LEN(TRIM(G4))&gt;0</formula>
    </cfRule>
  </conditionalFormatting>
  <conditionalFormatting sqref="M4:M6">
    <cfRule type="notContainsBlanks" dxfId="7" priority="23" stopIfTrue="1">
      <formula>LEN(TRIM(M4))&gt;0</formula>
    </cfRule>
  </conditionalFormatting>
  <conditionalFormatting sqref="F9 F12 F15 F18 F21 F24 F27 F30 F33 F36 F39 F42 F45 F48 F51 F54 F57 F60 F63 F66 F69 F72 F75">
    <cfRule type="notContainsBlanks" dxfId="6" priority="9" stopIfTrue="1">
      <formula>LEN(TRIM(F9))&gt;0</formula>
    </cfRule>
  </conditionalFormatting>
  <conditionalFormatting sqref="D9 D12 D15 D18 D21 D24 D27 D30 D33 D36 D39 D42 D45 D48 D51 D54 D57 D60 D63 D66 D69 D72 D75">
    <cfRule type="notContainsBlanks" dxfId="5" priority="8" stopIfTrue="1">
      <formula>LEN(TRIM(D9))&gt;0</formula>
    </cfRule>
  </conditionalFormatting>
  <conditionalFormatting sqref="D8 D11 D14 D17 D20 D23 D26 D29 D32 D35 D38 D41 D44 D47 D50 D53 D56 D59 D62 D65 D68 D71 D74">
    <cfRule type="notContainsBlanks" dxfId="4" priority="7" stopIfTrue="1">
      <formula>LEN(TRIM(D8))&gt;0</formula>
    </cfRule>
  </conditionalFormatting>
  <conditionalFormatting sqref="C9 C12 C15 C18 C21 C24 C27 C30 C33 C36 C39 C42 C45 C48 C51 C54 C57 C60 C63 C66 C69 C72 C75">
    <cfRule type="notContainsBlanks" dxfId="3" priority="6" stopIfTrue="1">
      <formula>LEN(TRIM(C9))&gt;0</formula>
    </cfRule>
  </conditionalFormatting>
  <conditionalFormatting sqref="D7 D10 D13 D16 D19 D22 D25 D28 D31 D34 D37 D40 D43 D46 D49 D52 D55 D58 D61 D64 D67 D70 D73">
    <cfRule type="notContainsBlanks" dxfId="2" priority="5" stopIfTrue="1">
      <formula>LEN(TRIM(D7))&gt;0</formula>
    </cfRule>
  </conditionalFormatting>
  <conditionalFormatting sqref="C7 C10 C13 C16 C19 C22 C25 C28 C31 C34 C37 C40 C43 C46 C49 C52 C55 C58 C61 C64 C67 C70 C73">
    <cfRule type="notContainsBlanks" dxfId="1" priority="4" stopIfTrue="1">
      <formula>LEN(TRIM(C7))&gt;0</formula>
    </cfRule>
  </conditionalFormatting>
  <conditionalFormatting sqref="F7 F10 F13 F16 F19 F22 F25 F28 F31 F34 F37 F40 F43 F46 F49 F52 F55 F58 F61 F64 F67 F70 F73">
    <cfRule type="notContainsBlanks" dxfId="0" priority="2" stopIfTrue="1">
      <formula>LEN(TRIM(F7))&gt;0</formula>
    </cfRule>
  </conditionalFormatting>
  <pageMargins left="0.70866141732283472" right="0.70866141732283472" top="0.9055118110236221" bottom="0.78740157480314965" header="0.31496062992125984" footer="0.31496062992125984"/>
  <pageSetup paperSize="9" scale="75" firstPageNumber="4" fitToHeight="0" orientation="landscape" useFirstPageNumber="1" r:id="rId1"/>
  <headerFooter alignWithMargins="0">
    <oddHeader>&amp;L&amp;"-,Kurzíva"Usnesení příloha č. 01 - Seznam žadatelů dotačního titulu č_14_02_02</oddHeader>
    <oddFooter>&amp;L&amp;"-,Kurzíva"Zastupitelstvo Olomouckého kraje 26. 4. 2021   
7. - Program na podporu JSDH 2021 – vyhodnocení dotačního titulu č. 14_02_02
Usnesení příloha č. 01 - Seznam žadatelů dotačního titulu č_14_02_02&amp;R&amp;"-,Kurzíva"Strana &amp;P  (celkem 12)</oddFooter>
  </headerFooter>
  <rowBreaks count="7" manualBreakCount="7">
    <brk id="12" max="16383" man="1"/>
    <brk id="21" max="16383" man="1"/>
    <brk id="30" max="16383" man="1"/>
    <brk id="39" max="16383" man="1"/>
    <brk id="48" max="12" man="1"/>
    <brk id="57" max="16383" man="1"/>
    <brk id="6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List1</vt:lpstr>
      <vt:lpstr>tisk</vt:lpstr>
      <vt:lpstr>DZACATEK</vt:lpstr>
      <vt:lpstr>FZACATEK</vt:lpstr>
      <vt:lpstr>LZACATEK</vt:lpstr>
      <vt:lpstr>tisk!Názvy_tisku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Procházková Blanka</dc:creator>
  <cp:lastModifiedBy>Procházková Blanka</cp:lastModifiedBy>
  <cp:lastPrinted>2021-03-30T06:06:33Z</cp:lastPrinted>
  <dcterms:created xsi:type="dcterms:W3CDTF">2016-08-30T11:35:03Z</dcterms:created>
  <dcterms:modified xsi:type="dcterms:W3CDTF">2021-03-30T06:06:57Z</dcterms:modified>
</cp:coreProperties>
</file>