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2024\Zastupitelstvo\ZOK 26.2.2024\2024\"/>
    </mc:Choice>
  </mc:AlternateContent>
  <xr:revisionPtr revIDLastSave="0" documentId="13_ncr:1_{50CB1E51-24B1-4591-9D24-2CAC6995AD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íloha  č. 1 DZ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3" i="5" l="1"/>
  <c r="C42" i="5"/>
  <c r="C41" i="5"/>
  <c r="C43" i="5" s="1"/>
  <c r="B38" i="5"/>
  <c r="B47" i="5" s="1"/>
  <c r="B36" i="5"/>
  <c r="C35" i="5"/>
  <c r="C31" i="5"/>
  <c r="C30" i="5"/>
  <c r="C36" i="5" s="1"/>
  <c r="C38" i="5" s="1"/>
  <c r="C47" i="5" s="1"/>
  <c r="C29" i="5"/>
  <c r="B28" i="5"/>
  <c r="C26" i="5"/>
  <c r="B21" i="5"/>
  <c r="B23" i="5" s="1"/>
  <c r="B46" i="5" s="1"/>
  <c r="C20" i="5"/>
  <c r="C17" i="5"/>
  <c r="C16" i="5"/>
  <c r="C15" i="5"/>
  <c r="C6" i="5"/>
  <c r="C21" i="5" s="1"/>
  <c r="C23" i="5" s="1"/>
  <c r="C46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Navrátilová Lenka</author>
  </authors>
  <commentList>
    <comment ref="C6" authorId="0" shapeId="0" xr:uid="{6F6C9901-B131-46CF-8D42-FB72038C8137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64+21965
</t>
        </r>
      </text>
    </comment>
    <comment ref="C9" authorId="0" shapeId="0" xr:uid="{79C4B240-866C-4A1A-90F1-FAC68C724AF1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30+20
31+130
</t>
        </r>
      </text>
    </comment>
    <comment ref="C15" authorId="0" shapeId="0" xr:uid="{CB423D9D-E284-4C9E-A01A-F042AAF25C05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1+183400
63+1917310
</t>
        </r>
      </text>
    </comment>
    <comment ref="C16" authorId="0" shapeId="0" xr:uid="{EAB89FA6-188A-4938-8F67-7F1C87F9E753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46+2212
47+1370
48+2292
</t>
        </r>
      </text>
    </comment>
    <comment ref="C17" authorId="0" shapeId="0" xr:uid="{2EDFAAC2-1527-4834-B652-5DBD3CE813E6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2+57303
45+1053
49+43059
50+1541
51+11695
</t>
        </r>
      </text>
    </comment>
    <comment ref="C20" authorId="0" shapeId="0" xr:uid="{7B659E37-3BC2-4966-921B-FEDBB705E6C2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3+44
52+4 (celkem 178)
53+3294
54+37951 (celkem 38898)</t>
        </r>
      </text>
    </comment>
    <comment ref="C26" authorId="0" shapeId="0" xr:uid="{AA831959-90DC-495D-B71D-6CE4E0AE68A5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4+105
30+20
31+130
64+21965
</t>
        </r>
      </text>
    </comment>
    <comment ref="C29" authorId="0" shapeId="0" xr:uid="{F75F899E-0178-468B-BBAB-95961D61F3A0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1+183400
63+1917310
</t>
        </r>
      </text>
    </comment>
    <comment ref="C30" authorId="0" shapeId="0" xr:uid="{1D81599E-22E3-4049-A4A2-F67B3687CF2D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46+2212
47+1370
48+2292
</t>
        </r>
      </text>
    </comment>
    <comment ref="C31" authorId="0" shapeId="0" xr:uid="{25C54970-155B-4841-AA2D-90CFDA9D34F6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2+57303
5+43384
6+695
7+567
8+2035
9+2846
10+31
11+2918
12+2624
13+1695
14+34909
15+47547
45+1053
50+1541
51+11695
</t>
        </r>
      </text>
    </comment>
    <comment ref="C35" authorId="0" shapeId="0" xr:uid="{36C4A581-936E-488A-80CB-20D36CE687B9}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3+44
16+1859
17+1070
52+178
53+3294
54+38 898</t>
        </r>
      </text>
    </comment>
    <comment ref="C41" authorId="0" shapeId="0" xr:uid="{D41F7436-ECA2-4CDC-84DB-966727861709}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8113, 8115, 8117, 8123, 8905</t>
        </r>
        <r>
          <rPr>
            <sz val="8"/>
            <color indexed="81"/>
            <rFont val="Tahoma"/>
            <family val="2"/>
            <charset val="238"/>
          </rPr>
          <t xml:space="preserve">
4+105
5+43384
6+695
7+567
8+2035
9+2846
10+31
11+2918
12+2624
13+1695
14+34909
15+47547
16+1859
17+1070
52+4 (celkem 178)
54+947 (celkem 38898)
</t>
        </r>
      </text>
    </comment>
    <comment ref="C42" authorId="0" shapeId="0" xr:uid="{90D79D9A-819E-47FD-8A25-7338CA7B5A70}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8114, 8118, 8124, 8224</t>
        </r>
        <r>
          <rPr>
            <sz val="8"/>
            <color indexed="81"/>
            <rFont val="Tahoma"/>
            <family val="2"/>
            <charset val="238"/>
          </rPr>
          <t xml:space="preserve">
49+43059
</t>
        </r>
      </text>
    </comment>
  </commentList>
</comments>
</file>

<file path=xl/sharedStrings.xml><?xml version="1.0" encoding="utf-8"?>
<sst xmlns="http://schemas.openxmlformats.org/spreadsheetml/2006/main" count="47" uniqueCount="38">
  <si>
    <t>v tis. Kč</t>
  </si>
  <si>
    <t>PŘÍJMY</t>
  </si>
  <si>
    <t>schválený rozpočet</t>
  </si>
  <si>
    <t>upravený rozpočet</t>
  </si>
  <si>
    <t>Správní poplatky</t>
  </si>
  <si>
    <t xml:space="preserve">Příjmy z pronájmu </t>
  </si>
  <si>
    <t>Přijaté sankční platby</t>
  </si>
  <si>
    <t>Příjmy z prodeje</t>
  </si>
  <si>
    <t>Příjmy z úroků</t>
  </si>
  <si>
    <t xml:space="preserve">Fond na podporu výst. a obnovy vodohosp. infrastruktury </t>
  </si>
  <si>
    <t>Příjmy Olomouckého kraje celkem</t>
  </si>
  <si>
    <t>Konsolidace</t>
  </si>
  <si>
    <t>Příjmy Olomouckého kraje celkem (po konsolidaci)</t>
  </si>
  <si>
    <t>Konsolidace je očištění údajů v rozpočtu o interní přesuny peněž. prostředků uvnitř organizace mezi jednotlivými účty.</t>
  </si>
  <si>
    <t>VÝDAJE</t>
  </si>
  <si>
    <t xml:space="preserve">Výdaje Olomouckého kraje celkem </t>
  </si>
  <si>
    <t>Výdaje Olomouckého kraje celkem (po konsolidaci)</t>
  </si>
  <si>
    <t>Fond sociálních potřeb</t>
  </si>
  <si>
    <t>Financování (splátky úvěrů)</t>
  </si>
  <si>
    <t>Financování (přijaté úvěry, zůst. na BÚ)</t>
  </si>
  <si>
    <t>Financování celkem</t>
  </si>
  <si>
    <t>Příjmy Olomouckého kraje včetně financování</t>
  </si>
  <si>
    <t>Výdaje Olomouckého kraje včetně financování</t>
  </si>
  <si>
    <t>Příjmy z poskytnutých služeb a výrobků</t>
  </si>
  <si>
    <t>Daňové příjmy</t>
  </si>
  <si>
    <t>Odbory</t>
  </si>
  <si>
    <t>Dotační programy, tituly</t>
  </si>
  <si>
    <t>Příspěvkové organizace</t>
  </si>
  <si>
    <t>Opravy, investice a projekty</t>
  </si>
  <si>
    <t>Ostatní příjmy</t>
  </si>
  <si>
    <t>Odvody příspěvkových organizací</t>
  </si>
  <si>
    <t xml:space="preserve">Neinvestiční přijaté transfery ze státního rozpočtu  </t>
  </si>
  <si>
    <t>Dotace do oblasti školství</t>
  </si>
  <si>
    <t>Splátky půjček</t>
  </si>
  <si>
    <t>Investiční a neinvestiční transfery od obcí a krajů</t>
  </si>
  <si>
    <t>Dotace do oblasti zdravotnictví</t>
  </si>
  <si>
    <t>OPZ, OPVV, NPO, OPJAK, OPŽP, IROP, NPO, OPPS</t>
  </si>
  <si>
    <t>Finanční vypořádání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</si>
</sst>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1"/>
      <name val="Arial CE"/>
      <charset val="238"/>
    </font>
    <font>
      <i/>
      <sz val="9"/>
      <name val="Arial CE"/>
      <charset val="238"/>
    </font>
    <font>
      <i/>
      <sz val="11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 applyAlignment="1">
      <alignment horizontal="right"/>
    </xf>
    <xf numFmtId="0" fontId="4" fillId="0" borderId="1" xfId="0" applyFont="1" applyBorder="1"/>
    <xf numFmtId="3" fontId="5" fillId="0" borderId="1" xfId="0" applyNumberFormat="1" applyFont="1" applyBorder="1" applyAlignment="1">
      <alignment horizontal="right" wrapText="1"/>
    </xf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3" fontId="7" fillId="0" borderId="0" xfId="0" applyNumberFormat="1" applyFont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justify"/>
    </xf>
    <xf numFmtId="0" fontId="9" fillId="2" borderId="2" xfId="0" applyFont="1" applyFill="1" applyBorder="1"/>
    <xf numFmtId="3" fontId="9" fillId="2" borderId="2" xfId="0" applyNumberFormat="1" applyFont="1" applyFill="1" applyBorder="1"/>
    <xf numFmtId="0" fontId="10" fillId="0" borderId="0" xfId="0" applyFont="1"/>
    <xf numFmtId="3" fontId="6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7" fillId="0" borderId="0" xfId="0" applyNumberFormat="1" applyFont="1"/>
    <xf numFmtId="0" fontId="7" fillId="0" borderId="1" xfId="0" applyFont="1" applyBorder="1"/>
    <xf numFmtId="3" fontId="7" fillId="0" borderId="1" xfId="0" applyNumberFormat="1" applyFont="1" applyBorder="1"/>
    <xf numFmtId="0" fontId="9" fillId="2" borderId="3" xfId="0" applyFont="1" applyFill="1" applyBorder="1"/>
    <xf numFmtId="3" fontId="9" fillId="2" borderId="4" xfId="0" applyNumberFormat="1" applyFont="1" applyFill="1" applyBorder="1"/>
    <xf numFmtId="3" fontId="9" fillId="2" borderId="5" xfId="0" applyNumberFormat="1" applyFont="1" applyFill="1" applyBorder="1"/>
  </cellXfs>
  <cellStyles count="2">
    <cellStyle name="Normální" xfId="0" builtinId="0"/>
    <cellStyle name="Normální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4"/>
  <sheetViews>
    <sheetView showGridLines="0" tabSelected="1" zoomScale="92" zoomScaleNormal="92" zoomScaleSheetLayoutView="92" workbookViewId="0"/>
  </sheetViews>
  <sheetFormatPr defaultColWidth="9.140625" defaultRowHeight="12.75" x14ac:dyDescent="0.2"/>
  <cols>
    <col min="1" max="1" width="52.7109375" style="1" customWidth="1"/>
    <col min="2" max="3" width="18" style="2" customWidth="1"/>
    <col min="4" max="16384" width="9.140625" style="1"/>
  </cols>
  <sheetData>
    <row r="1" spans="1:3" ht="14.25" customHeight="1" x14ac:dyDescent="0.2">
      <c r="C1" s="3" t="s">
        <v>0</v>
      </c>
    </row>
    <row r="2" spans="1:3" ht="15.75" customHeight="1" x14ac:dyDescent="0.25">
      <c r="A2" s="4" t="s">
        <v>1</v>
      </c>
      <c r="B2" s="5" t="s">
        <v>2</v>
      </c>
      <c r="C2" s="5" t="s">
        <v>3</v>
      </c>
    </row>
    <row r="3" spans="1:3" ht="14.25" customHeight="1" x14ac:dyDescent="0.2">
      <c r="A3" s="6" t="s">
        <v>24</v>
      </c>
      <c r="B3" s="7">
        <v>7100000</v>
      </c>
      <c r="C3" s="7">
        <v>7100000</v>
      </c>
    </row>
    <row r="4" spans="1:3" ht="14.25" customHeight="1" x14ac:dyDescent="0.2">
      <c r="A4" s="6" t="s">
        <v>4</v>
      </c>
      <c r="B4" s="7">
        <v>1330</v>
      </c>
      <c r="C4" s="7">
        <v>1330</v>
      </c>
    </row>
    <row r="5" spans="1:3" ht="14.25" customHeight="1" x14ac:dyDescent="0.2">
      <c r="A5" s="6" t="s">
        <v>23</v>
      </c>
      <c r="B5" s="7">
        <v>365</v>
      </c>
      <c r="C5" s="7">
        <v>365</v>
      </c>
    </row>
    <row r="6" spans="1:3" ht="14.25" customHeight="1" x14ac:dyDescent="0.2">
      <c r="A6" s="8" t="s">
        <v>30</v>
      </c>
      <c r="B6" s="7">
        <v>246000</v>
      </c>
      <c r="C6" s="7">
        <f>246000+21965</f>
        <v>267965</v>
      </c>
    </row>
    <row r="7" spans="1:3" ht="14.25" customHeight="1" x14ac:dyDescent="0.2">
      <c r="A7" s="6" t="s">
        <v>5</v>
      </c>
      <c r="B7" s="7">
        <v>38219.300000000003</v>
      </c>
      <c r="C7" s="7">
        <v>38219.300000000003</v>
      </c>
    </row>
    <row r="8" spans="1:3" ht="14.25" customHeight="1" x14ac:dyDescent="0.2">
      <c r="A8" s="6" t="s">
        <v>6</v>
      </c>
      <c r="B8" s="7">
        <v>3810.2999999999997</v>
      </c>
      <c r="C8" s="7">
        <v>3810.2999999999997</v>
      </c>
    </row>
    <row r="9" spans="1:3" ht="14.25" customHeight="1" x14ac:dyDescent="0.2">
      <c r="A9" s="6" t="s">
        <v>29</v>
      </c>
      <c r="B9" s="7">
        <v>820.30000000000007</v>
      </c>
      <c r="C9" s="7">
        <v>970.3</v>
      </c>
    </row>
    <row r="10" spans="1:3" ht="14.25" customHeight="1" x14ac:dyDescent="0.2">
      <c r="A10" s="6" t="s">
        <v>33</v>
      </c>
      <c r="B10" s="7">
        <v>0</v>
      </c>
      <c r="C10" s="7">
        <v>0</v>
      </c>
    </row>
    <row r="11" spans="1:3" ht="14.25" customHeight="1" x14ac:dyDescent="0.2">
      <c r="A11" s="6" t="s">
        <v>7</v>
      </c>
      <c r="B11" s="7">
        <v>7340</v>
      </c>
      <c r="C11" s="7">
        <v>7340</v>
      </c>
    </row>
    <row r="12" spans="1:3" ht="14.25" customHeight="1" x14ac:dyDescent="0.2">
      <c r="A12" s="6" t="s">
        <v>8</v>
      </c>
      <c r="B12" s="7">
        <v>30164.1</v>
      </c>
      <c r="C12" s="7">
        <v>30164.1</v>
      </c>
    </row>
    <row r="13" spans="1:3" ht="14.25" customHeight="1" x14ac:dyDescent="0.2">
      <c r="A13" s="6" t="s">
        <v>31</v>
      </c>
      <c r="B13" s="7">
        <v>141578</v>
      </c>
      <c r="C13" s="7">
        <v>141578</v>
      </c>
    </row>
    <row r="14" spans="1:3" ht="14.25" customHeight="1" x14ac:dyDescent="0.2">
      <c r="A14" s="6" t="s">
        <v>34</v>
      </c>
      <c r="B14" s="7">
        <v>255000</v>
      </c>
      <c r="C14" s="7">
        <v>255000</v>
      </c>
    </row>
    <row r="15" spans="1:3" ht="14.25" customHeight="1" x14ac:dyDescent="0.2">
      <c r="A15" s="6" t="s">
        <v>32</v>
      </c>
      <c r="B15" s="7">
        <v>0</v>
      </c>
      <c r="C15" s="7">
        <f>183400+1917310</f>
        <v>2100710</v>
      </c>
    </row>
    <row r="16" spans="1:3" ht="14.25" customHeight="1" x14ac:dyDescent="0.2">
      <c r="A16" s="6" t="s">
        <v>35</v>
      </c>
      <c r="B16" s="7">
        <v>0</v>
      </c>
      <c r="C16" s="7">
        <f>2212+1370+2292</f>
        <v>5874</v>
      </c>
    </row>
    <row r="17" spans="1:3" ht="14.25" customHeight="1" x14ac:dyDescent="0.2">
      <c r="A17" s="6" t="s">
        <v>36</v>
      </c>
      <c r="B17" s="7">
        <v>0</v>
      </c>
      <c r="C17" s="7">
        <f>57303+1053+43059+1541+11695</f>
        <v>114651</v>
      </c>
    </row>
    <row r="18" spans="1:3" ht="14.25" customHeight="1" x14ac:dyDescent="0.2">
      <c r="A18" s="8" t="s">
        <v>17</v>
      </c>
      <c r="B18" s="9">
        <v>13417</v>
      </c>
      <c r="C18" s="9">
        <v>13417</v>
      </c>
    </row>
    <row r="19" spans="1:3" ht="14.25" customHeight="1" x14ac:dyDescent="0.2">
      <c r="A19" s="8" t="s">
        <v>9</v>
      </c>
      <c r="B19" s="9">
        <v>34300</v>
      </c>
      <c r="C19" s="9">
        <v>34300</v>
      </c>
    </row>
    <row r="20" spans="1:3" ht="14.25" customHeight="1" x14ac:dyDescent="0.2">
      <c r="A20" s="8" t="s">
        <v>37</v>
      </c>
      <c r="B20" s="9">
        <v>0</v>
      </c>
      <c r="C20" s="9">
        <f>44+174+3294+37951</f>
        <v>41463</v>
      </c>
    </row>
    <row r="21" spans="1:3" ht="14.25" customHeight="1" x14ac:dyDescent="0.25">
      <c r="A21" s="4" t="s">
        <v>10</v>
      </c>
      <c r="B21" s="10">
        <f>SUM(B3:B20)</f>
        <v>7872343.9999999991</v>
      </c>
      <c r="C21" s="10">
        <f>SUM(C3:C20)</f>
        <v>10157157</v>
      </c>
    </row>
    <row r="22" spans="1:3" ht="14.25" customHeight="1" x14ac:dyDescent="0.2">
      <c r="A22" s="11" t="s">
        <v>11</v>
      </c>
      <c r="B22" s="16">
        <v>-13236</v>
      </c>
      <c r="C22" s="16">
        <v>-13236</v>
      </c>
    </row>
    <row r="23" spans="1:3" ht="15.75" thickBot="1" x14ac:dyDescent="0.3">
      <c r="A23" s="12" t="s">
        <v>12</v>
      </c>
      <c r="B23" s="13">
        <f>B21+B22</f>
        <v>7859107.9999999991</v>
      </c>
      <c r="C23" s="13">
        <f>C21+C22</f>
        <v>10143921</v>
      </c>
    </row>
    <row r="24" spans="1:3" ht="13.5" thickTop="1" x14ac:dyDescent="0.2">
      <c r="A24" s="14"/>
    </row>
    <row r="25" spans="1:3" ht="15.75" customHeight="1" x14ac:dyDescent="0.25">
      <c r="A25" s="4" t="s">
        <v>14</v>
      </c>
      <c r="B25" s="5" t="s">
        <v>2</v>
      </c>
      <c r="C25" s="5" t="s">
        <v>3</v>
      </c>
    </row>
    <row r="26" spans="1:3" ht="14.25" x14ac:dyDescent="0.2">
      <c r="A26" s="8" t="s">
        <v>25</v>
      </c>
      <c r="B26" s="17">
        <v>1223558</v>
      </c>
      <c r="C26" s="17">
        <f>1223813+21965</f>
        <v>1245778</v>
      </c>
    </row>
    <row r="27" spans="1:3" ht="14.25" x14ac:dyDescent="0.2">
      <c r="A27" s="8" t="s">
        <v>26</v>
      </c>
      <c r="B27" s="17">
        <v>553544</v>
      </c>
      <c r="C27" s="17">
        <v>553544</v>
      </c>
    </row>
    <row r="28" spans="1:3" ht="14.25" x14ac:dyDescent="0.2">
      <c r="A28" s="8" t="s">
        <v>27</v>
      </c>
      <c r="B28" s="17">
        <f>2401752+865+2027000</f>
        <v>4429617</v>
      </c>
      <c r="C28" s="17">
        <v>4429617</v>
      </c>
    </row>
    <row r="29" spans="1:3" ht="14.25" x14ac:dyDescent="0.2">
      <c r="A29" s="6" t="s">
        <v>32</v>
      </c>
      <c r="B29" s="17">
        <v>0</v>
      </c>
      <c r="C29" s="17">
        <f>183400+1917310</f>
        <v>2100710</v>
      </c>
    </row>
    <row r="30" spans="1:3" ht="14.25" x14ac:dyDescent="0.2">
      <c r="A30" s="6" t="s">
        <v>35</v>
      </c>
      <c r="B30" s="17">
        <v>0</v>
      </c>
      <c r="C30" s="17">
        <f>2212+1370+2292</f>
        <v>5874</v>
      </c>
    </row>
    <row r="31" spans="1:3" ht="14.25" x14ac:dyDescent="0.2">
      <c r="A31" s="6" t="s">
        <v>36</v>
      </c>
      <c r="B31" s="17">
        <v>0</v>
      </c>
      <c r="C31" s="17">
        <f>196553+1+1053+1541+11695</f>
        <v>210843</v>
      </c>
    </row>
    <row r="32" spans="1:3" ht="14.25" x14ac:dyDescent="0.2">
      <c r="A32" s="8" t="s">
        <v>17</v>
      </c>
      <c r="B32" s="17">
        <v>13417</v>
      </c>
      <c r="C32" s="17">
        <v>13417</v>
      </c>
    </row>
    <row r="33" spans="1:3" ht="14.25" x14ac:dyDescent="0.2">
      <c r="A33" s="8" t="s">
        <v>9</v>
      </c>
      <c r="B33" s="17">
        <v>34300</v>
      </c>
      <c r="C33" s="17">
        <v>34300</v>
      </c>
    </row>
    <row r="34" spans="1:3" ht="14.25" x14ac:dyDescent="0.2">
      <c r="A34" s="8" t="s">
        <v>28</v>
      </c>
      <c r="B34" s="17">
        <v>2223234</v>
      </c>
      <c r="C34" s="17">
        <v>2223234</v>
      </c>
    </row>
    <row r="35" spans="1:3" ht="14.25" x14ac:dyDescent="0.2">
      <c r="A35" s="8" t="s">
        <v>37</v>
      </c>
      <c r="B35" s="17">
        <v>0</v>
      </c>
      <c r="C35" s="17">
        <f>2973+178+3294+38898</f>
        <v>45343</v>
      </c>
    </row>
    <row r="36" spans="1:3" ht="14.25" customHeight="1" x14ac:dyDescent="0.25">
      <c r="A36" s="4" t="s">
        <v>15</v>
      </c>
      <c r="B36" s="10">
        <f>SUM(B26:B35)</f>
        <v>8477670</v>
      </c>
      <c r="C36" s="10">
        <f>SUM(C26:C35)</f>
        <v>10862660</v>
      </c>
    </row>
    <row r="37" spans="1:3" ht="14.25" x14ac:dyDescent="0.2">
      <c r="A37" s="11" t="s">
        <v>11</v>
      </c>
      <c r="B37" s="16">
        <v>-13236</v>
      </c>
      <c r="C37" s="16">
        <v>-13236</v>
      </c>
    </row>
    <row r="38" spans="1:3" ht="15.75" thickBot="1" x14ac:dyDescent="0.3">
      <c r="A38" s="12" t="s">
        <v>16</v>
      </c>
      <c r="B38" s="13">
        <f>+B36+B37</f>
        <v>8464434</v>
      </c>
      <c r="C38" s="13">
        <f>+C36+C37</f>
        <v>10849424</v>
      </c>
    </row>
    <row r="39" spans="1:3" ht="13.5" thickTop="1" x14ac:dyDescent="0.2">
      <c r="A39" s="14" t="s">
        <v>13</v>
      </c>
    </row>
    <row r="40" spans="1:3" ht="14.25" x14ac:dyDescent="0.2">
      <c r="B40" s="1"/>
      <c r="C40" s="9"/>
    </row>
    <row r="41" spans="1:3" ht="14.25" x14ac:dyDescent="0.2">
      <c r="A41" s="8" t="s">
        <v>19</v>
      </c>
      <c r="B41" s="9">
        <v>850000</v>
      </c>
      <c r="C41" s="9">
        <f>992284+1+4+947</f>
        <v>993236</v>
      </c>
    </row>
    <row r="42" spans="1:3" ht="14.25" x14ac:dyDescent="0.2">
      <c r="A42" s="18" t="s">
        <v>18</v>
      </c>
      <c r="B42" s="19">
        <v>244674</v>
      </c>
      <c r="C42" s="19">
        <f>244674+43059</f>
        <v>287733</v>
      </c>
    </row>
    <row r="43" spans="1:3" ht="15.75" thickBot="1" x14ac:dyDescent="0.3">
      <c r="A43" s="12" t="s">
        <v>20</v>
      </c>
      <c r="B43" s="13">
        <f>+B41-B42</f>
        <v>605326</v>
      </c>
      <c r="C43" s="13">
        <f>+C41-C42</f>
        <v>705503</v>
      </c>
    </row>
    <row r="44" spans="1:3" ht="15" thickTop="1" x14ac:dyDescent="0.2">
      <c r="A44" s="8"/>
      <c r="B44" s="17"/>
      <c r="C44" s="17"/>
    </row>
    <row r="45" spans="1:3" ht="15" thickBot="1" x14ac:dyDescent="0.25">
      <c r="A45" s="8"/>
      <c r="B45" s="17"/>
      <c r="C45" s="17"/>
    </row>
    <row r="46" spans="1:3" ht="15.75" thickBot="1" x14ac:dyDescent="0.3">
      <c r="A46" s="20" t="s">
        <v>21</v>
      </c>
      <c r="B46" s="21">
        <f>+B23+B41</f>
        <v>8709108</v>
      </c>
      <c r="C46" s="22">
        <f>+C23+C41</f>
        <v>11137157</v>
      </c>
    </row>
    <row r="47" spans="1:3" ht="15.75" thickBot="1" x14ac:dyDescent="0.3">
      <c r="A47" s="20" t="s">
        <v>22</v>
      </c>
      <c r="B47" s="21">
        <f>+B38+B42</f>
        <v>8709108</v>
      </c>
      <c r="C47" s="22">
        <f>+C38+C42</f>
        <v>11137157</v>
      </c>
    </row>
    <row r="48" spans="1:3" x14ac:dyDescent="0.2">
      <c r="B48" s="1"/>
    </row>
    <row r="49" spans="2:3" ht="14.25" x14ac:dyDescent="0.2">
      <c r="B49" s="1"/>
      <c r="C49" s="15"/>
    </row>
    <row r="50" spans="2:3" ht="14.25" x14ac:dyDescent="0.2">
      <c r="B50" s="1"/>
      <c r="C50" s="15"/>
    </row>
    <row r="51" spans="2:3" x14ac:dyDescent="0.2">
      <c r="B51" s="1"/>
    </row>
    <row r="52" spans="2:3" x14ac:dyDescent="0.2">
      <c r="B52" s="1"/>
    </row>
    <row r="53" spans="2:3" x14ac:dyDescent="0.2">
      <c r="B53" s="1"/>
    </row>
    <row r="54" spans="2:3" x14ac:dyDescent="0.2">
      <c r="B54" s="1"/>
    </row>
    <row r="55" spans="2:3" x14ac:dyDescent="0.2">
      <c r="B55" s="1"/>
    </row>
    <row r="59" spans="2:3" x14ac:dyDescent="0.2">
      <c r="B59" s="1"/>
      <c r="C59" s="1"/>
    </row>
    <row r="60" spans="2:3" x14ac:dyDescent="0.2">
      <c r="B60" s="1"/>
      <c r="C60" s="1"/>
    </row>
    <row r="61" spans="2:3" x14ac:dyDescent="0.2">
      <c r="B61" s="1"/>
      <c r="C61" s="1"/>
    </row>
    <row r="62" spans="2:3" x14ac:dyDescent="0.2">
      <c r="B62" s="1"/>
      <c r="C62" s="1"/>
    </row>
    <row r="63" spans="2:3" x14ac:dyDescent="0.2">
      <c r="B63" s="1"/>
      <c r="C63" s="1"/>
    </row>
    <row r="64" spans="2:3" x14ac:dyDescent="0.2">
      <c r="B64" s="1"/>
      <c r="C64" s="1"/>
    </row>
    <row r="70" s="1" customFormat="1" x14ac:dyDescent="0.2"/>
    <row r="71" s="1" customFormat="1" x14ac:dyDescent="0.2"/>
    <row r="74" s="1" customFormat="1" x14ac:dyDescent="0.2"/>
    <row r="75" s="1" customFormat="1" x14ac:dyDescent="0.2"/>
    <row r="89" s="1" customFormat="1" x14ac:dyDescent="0.2"/>
    <row r="90" s="1" customFormat="1" x14ac:dyDescent="0.2"/>
    <row r="93" s="1" customFormat="1" x14ac:dyDescent="0.2"/>
    <row r="94" s="1" customFormat="1" x14ac:dyDescent="0.2"/>
  </sheetData>
  <phoneticPr fontId="1" type="noConversion"/>
  <pageMargins left="0.98425196850393704" right="0.98425196850393704" top="0.55118110236220474" bottom="0.9055118110236221" header="0.31496062992125984" footer="0.39370078740157483"/>
  <pageSetup paperSize="9" scale="92" firstPageNumber="34" orientation="portrait" useFirstPageNumber="1" r:id="rId1"/>
  <headerFooter alignWithMargins="0">
    <oddHeader>&amp;C&amp;"Arial,Kurzíva"Příloha č.1 DZ - Upravený rozpočet Olomouckého kraje na rok 2024 po schválení rozpočtových změn</oddHeader>
    <oddFooter xml:space="preserve">&amp;L&amp;"Arial,Kurzíva"Zastupitelstvo OK 26.2.2024
11.1. - Rozpočet Olomouckého kraje 2024 - rozpočtové změny 
Příloha č.1 DZ: Upravený rozpočet OK na rok 2024 po schválení rozpočtových změn&amp;R&amp;"Arial,Kurzíva"Strana &amp;P (celkem 34)&amp;"Arial,Obyčejné"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 č. 1 DZ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2024-02-07T13:53:56Z</cp:lastPrinted>
  <dcterms:created xsi:type="dcterms:W3CDTF">2007-02-21T09:44:06Z</dcterms:created>
  <dcterms:modified xsi:type="dcterms:W3CDTF">2024-02-08T08:10:42Z</dcterms:modified>
</cp:coreProperties>
</file>