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7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úvěru'!$B$1:$O$12</definedName>
  </definedNames>
  <calcPr calcId="162913"/>
</workbook>
</file>

<file path=xl/calcChain.xml><?xml version="1.0" encoding="utf-8"?>
<calcChain xmlns="http://schemas.openxmlformats.org/spreadsheetml/2006/main">
  <c r="O4" i="6" l="1"/>
  <c r="H12" i="6"/>
  <c r="G12" i="6"/>
  <c r="O12" i="6"/>
  <c r="O14" i="6"/>
  <c r="F11" i="6" l="1"/>
  <c r="O11" i="6" s="1"/>
  <c r="F10" i="6"/>
  <c r="O10" i="6" s="1"/>
  <c r="F9" i="6"/>
  <c r="F8" i="6"/>
  <c r="O8" i="6" s="1"/>
  <c r="F7" i="6"/>
  <c r="O7" i="6" s="1"/>
  <c r="F6" i="6"/>
  <c r="O6" i="6" s="1"/>
  <c r="F5" i="6"/>
  <c r="O5" i="6" s="1"/>
  <c r="F4" i="6"/>
  <c r="O9" i="6"/>
  <c r="N12" i="6"/>
  <c r="M12" i="6"/>
  <c r="L12" i="6"/>
  <c r="K12" i="6"/>
  <c r="J12" i="6"/>
  <c r="I12" i="6"/>
  <c r="E12" i="6"/>
  <c r="F12" i="6" l="1"/>
  <c r="I6" i="6" l="1"/>
  <c r="L6" i="6"/>
  <c r="L8" i="6"/>
  <c r="M6" i="6"/>
  <c r="M5" i="6"/>
  <c r="M10" i="6" l="1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M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<sst xmlns="http://schemas.openxmlformats.org/spreadsheetml/2006/main" count="70" uniqueCount="48">
  <si>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</si>
  <si>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</si>
  <si>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</si>
  <si>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</si>
  <si>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</si>
  <si>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</si>
  <si>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</si>
  <si>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</si>
  <si>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</si>
  <si>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</si>
  <si>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</si>
  <si>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</si>
  <si>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</si>
  <si>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</si>
  <si>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</si>
  <si>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</si>
  <si>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</si>
  <si>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</si>
  <si>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</si>
  <si>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</si>
  <si>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</si>
  <si>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</si>
  <si>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</si>
  <si>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</si>
  <si>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</si>
  <si>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</si>
  <si>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</si>
  <si>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</si>
  <si>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Splátka revolvingu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</si>
  <si>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</si>
  <si>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</si>
  <si>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</si>
  <si>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</si>
  <si>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</si>
  <si>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</si>
  <si>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</si>
  <si>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</si>
  <si>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</si>
  <si>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1. dílčí čerpání revolvingu KB</t>
  </si>
  <si>
    <t>2. dílčí čerpání revolvingu KB</t>
  </si>
  <si>
    <t>3. dílčí čerpání revolvingu KB</t>
  </si>
  <si>
    <t>4. dílčí čerpání revolvingu KB</t>
  </si>
  <si>
    <t>5. dílčí čerpání revolvingu KB</t>
  </si>
  <si>
    <t>II/433 Prostějov - Mořice</t>
  </si>
  <si>
    <t>Přehled čerpání a splácení revolvingového uvěru</t>
  </si>
  <si>
    <t>6. dílčí čerpání revolvingu KB (2018)</t>
  </si>
  <si>
    <t>7. dílčí čerpání revolvingu KB (2018)</t>
  </si>
  <si>
    <t>Realizace energeticky úsporných opatření – OU a praktická škola Lipová -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</si>
</sst>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1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" fontId="4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" fontId="19" fillId="0" borderId="0" xfId="0" applyNumberFormat="1" applyFont="1"/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4"/>
  <sheetViews>
    <sheetView tabSelected="1" zoomScaleNormal="100" zoomScaleSheetLayoutView="100" workbookViewId="0">
      <selection activeCell="N6" sqref="N6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17.7109375" customWidth="1"/>
    <col min="6" max="6" width="16.28515625" customWidth="1"/>
    <col min="7" max="13" width="16.28515625" hidden="1" customWidth="1"/>
    <col min="14" max="14" width="18.5703125" customWidth="1"/>
    <col min="15" max="15" width="19.7109375" customWidth="1"/>
  </cols>
  <sheetData>
    <row r="1" spans="2:15" ht="19.5" thickBot="1" x14ac:dyDescent="0.35">
      <c r="B1" s="82" t="s">
        <v>44</v>
      </c>
      <c r="C1" s="82"/>
      <c r="D1" s="82"/>
      <c r="E1" s="82"/>
      <c r="F1" s="54"/>
      <c r="G1" s="54"/>
      <c r="H1" s="54"/>
      <c r="I1" s="54"/>
      <c r="J1" s="54"/>
      <c r="K1" s="54"/>
      <c r="L1" s="54"/>
      <c r="M1" s="54"/>
      <c r="N1" s="54"/>
      <c r="O1" s="1" t="s">
        <v>31</v>
      </c>
    </row>
    <row r="2" spans="2:15" ht="15.75" customHeight="1" thickTop="1" x14ac:dyDescent="0.25">
      <c r="B2" s="89" t="s">
        <v>5</v>
      </c>
      <c r="C2" s="87" t="s">
        <v>0</v>
      </c>
      <c r="D2" s="87" t="s">
        <v>1</v>
      </c>
      <c r="E2" s="91" t="s">
        <v>37</v>
      </c>
      <c r="F2" s="83" t="s">
        <v>29</v>
      </c>
      <c r="G2" s="83" t="s">
        <v>46</v>
      </c>
      <c r="H2" s="83" t="s">
        <v>45</v>
      </c>
      <c r="I2" s="83" t="s">
        <v>42</v>
      </c>
      <c r="J2" s="83" t="s">
        <v>41</v>
      </c>
      <c r="K2" s="83" t="s">
        <v>40</v>
      </c>
      <c r="L2" s="83" t="s">
        <v>39</v>
      </c>
      <c r="M2" s="83" t="s">
        <v>38</v>
      </c>
      <c r="N2" s="83" t="s">
        <v>28</v>
      </c>
      <c r="O2" s="85" t="s">
        <v>27</v>
      </c>
    </row>
    <row r="3" spans="2:15" ht="30.75" customHeight="1" thickBot="1" x14ac:dyDescent="0.3">
      <c r="B3" s="90"/>
      <c r="C3" s="88"/>
      <c r="D3" s="88"/>
      <c r="E3" s="92"/>
      <c r="F3" s="84"/>
      <c r="G3" s="84"/>
      <c r="H3" s="84"/>
      <c r="I3" s="84"/>
      <c r="J3" s="84"/>
      <c r="K3" s="84"/>
      <c r="L3" s="84"/>
      <c r="M3" s="84"/>
      <c r="N3" s="84"/>
      <c r="O3" s="86"/>
    </row>
    <row r="4" spans="2:15" ht="16.5" thickTop="1" x14ac:dyDescent="0.25">
      <c r="B4" s="59">
        <v>50</v>
      </c>
      <c r="C4" s="57">
        <v>100915</v>
      </c>
      <c r="D4" s="58" t="s">
        <v>32</v>
      </c>
      <c r="E4" s="63">
        <v>100827566.23</v>
      </c>
      <c r="F4" s="63">
        <f t="shared" ref="F4:F11" si="0">SUM(G4:M4)</f>
        <v>84555493</v>
      </c>
      <c r="G4" s="63"/>
      <c r="H4" s="63"/>
      <c r="I4" s="63"/>
      <c r="J4" s="63"/>
      <c r="K4" s="63">
        <v>50732493</v>
      </c>
      <c r="L4" s="63"/>
      <c r="M4" s="63">
        <v>33823000</v>
      </c>
      <c r="N4" s="63">
        <v>35722939.539999999</v>
      </c>
      <c r="O4" s="64">
        <f>F4-N4</f>
        <v>48832553.460000001</v>
      </c>
    </row>
    <row r="5" spans="2:15" ht="15" customHeight="1" x14ac:dyDescent="0.25">
      <c r="B5" s="60">
        <v>52</v>
      </c>
      <c r="C5" s="55">
        <v>101080</v>
      </c>
      <c r="D5" s="56" t="s">
        <v>30</v>
      </c>
      <c r="E5" s="65">
        <v>43111962.899999999</v>
      </c>
      <c r="F5" s="65">
        <f t="shared" si="0"/>
        <v>4191000</v>
      </c>
      <c r="G5" s="65"/>
      <c r="H5" s="65"/>
      <c r="I5" s="65"/>
      <c r="J5" s="65"/>
      <c r="K5" s="65"/>
      <c r="L5" s="65"/>
      <c r="M5" s="65">
        <f>15037000-7315000-431000-3100000</f>
        <v>4191000</v>
      </c>
      <c r="N5" s="65"/>
      <c r="O5" s="66">
        <f t="shared" ref="O5:O11" si="1">F5-N5</f>
        <v>4191000</v>
      </c>
    </row>
    <row r="6" spans="2:15" ht="15.75" x14ac:dyDescent="0.25">
      <c r="B6" s="60">
        <v>12</v>
      </c>
      <c r="C6" s="55" t="s">
        <v>20</v>
      </c>
      <c r="D6" s="56" t="s">
        <v>33</v>
      </c>
      <c r="E6" s="68">
        <v>164072363.22</v>
      </c>
      <c r="F6" s="65">
        <f t="shared" si="0"/>
        <v>67553838.5</v>
      </c>
      <c r="G6" s="68"/>
      <c r="H6" s="68">
        <v>12413444.029999999</v>
      </c>
      <c r="I6" s="68">
        <f>27436365.11-6090000-3100000</f>
        <v>18246365.109999999</v>
      </c>
      <c r="J6" s="68">
        <v>15658817.550000001</v>
      </c>
      <c r="K6" s="68">
        <v>8315262.8799999999</v>
      </c>
      <c r="L6" s="68">
        <f>3729948.93+6090000</f>
        <v>9819948.9299999997</v>
      </c>
      <c r="M6" s="68">
        <f>3100000</f>
        <v>3100000</v>
      </c>
      <c r="N6" s="68"/>
      <c r="O6" s="66">
        <f t="shared" si="1"/>
        <v>67553838.5</v>
      </c>
    </row>
    <row r="7" spans="2:15" ht="15.75" x14ac:dyDescent="0.25">
      <c r="B7" s="71">
        <v>12</v>
      </c>
      <c r="C7" s="72" t="s">
        <v>20</v>
      </c>
      <c r="D7" s="74" t="s">
        <v>34</v>
      </c>
      <c r="E7" s="69">
        <v>25919753.140000001</v>
      </c>
      <c r="F7" s="65">
        <f t="shared" si="0"/>
        <v>15072620.01</v>
      </c>
      <c r="G7" s="68">
        <v>3237175.44</v>
      </c>
      <c r="H7" s="68">
        <v>6991149.0999999996</v>
      </c>
      <c r="I7" s="68">
        <v>4356</v>
      </c>
      <c r="J7" s="68">
        <v>3816000.31</v>
      </c>
      <c r="K7" s="68">
        <v>806397.55</v>
      </c>
      <c r="L7" s="68">
        <v>217541.61</v>
      </c>
      <c r="M7" s="68"/>
      <c r="N7" s="69"/>
      <c r="O7" s="75">
        <f t="shared" si="1"/>
        <v>15072620.01</v>
      </c>
    </row>
    <row r="8" spans="2:15" ht="31.5" x14ac:dyDescent="0.25">
      <c r="B8" s="60">
        <v>52</v>
      </c>
      <c r="C8" s="55">
        <v>100768</v>
      </c>
      <c r="D8" s="56" t="s">
        <v>35</v>
      </c>
      <c r="E8" s="65">
        <v>56075578.880000003</v>
      </c>
      <c r="F8" s="65">
        <f t="shared" si="0"/>
        <v>1236000</v>
      </c>
      <c r="G8" s="65"/>
      <c r="H8" s="65"/>
      <c r="I8" s="65"/>
      <c r="J8" s="65"/>
      <c r="K8" s="65"/>
      <c r="L8" s="65">
        <f>7326000-6090000</f>
        <v>1236000</v>
      </c>
      <c r="M8" s="65"/>
      <c r="N8" s="65"/>
      <c r="O8" s="66">
        <f t="shared" si="1"/>
        <v>1236000</v>
      </c>
    </row>
    <row r="9" spans="2:15" ht="22.5" customHeight="1" x14ac:dyDescent="0.25">
      <c r="B9" s="79">
        <v>52</v>
      </c>
      <c r="C9" s="80">
        <v>101011</v>
      </c>
      <c r="D9" s="74" t="s">
        <v>36</v>
      </c>
      <c r="E9" s="69">
        <v>106577847.90000001</v>
      </c>
      <c r="F9" s="65">
        <f t="shared" si="0"/>
        <v>37282391.480000004</v>
      </c>
      <c r="G9" s="69"/>
      <c r="H9" s="69">
        <v>11162291.48</v>
      </c>
      <c r="I9" s="69"/>
      <c r="J9" s="69"/>
      <c r="K9" s="69"/>
      <c r="L9" s="69">
        <v>26120100</v>
      </c>
      <c r="M9" s="69"/>
      <c r="N9" s="69"/>
      <c r="O9" s="75">
        <f t="shared" si="1"/>
        <v>37282391.480000004</v>
      </c>
    </row>
    <row r="10" spans="2:15" ht="22.5" customHeight="1" x14ac:dyDescent="0.25">
      <c r="B10" s="79">
        <v>50</v>
      </c>
      <c r="C10" s="80">
        <v>100913</v>
      </c>
      <c r="D10" s="74" t="s">
        <v>43</v>
      </c>
      <c r="E10" s="69">
        <v>186867763.41</v>
      </c>
      <c r="F10" s="69">
        <f t="shared" si="0"/>
        <v>7746000</v>
      </c>
      <c r="G10" s="69"/>
      <c r="H10" s="69"/>
      <c r="I10" s="69"/>
      <c r="J10" s="69"/>
      <c r="K10" s="69"/>
      <c r="L10" s="69"/>
      <c r="M10" s="69">
        <f>7315000+431000</f>
        <v>7746000</v>
      </c>
      <c r="N10" s="69"/>
      <c r="O10" s="75">
        <f t="shared" si="1"/>
        <v>7746000</v>
      </c>
    </row>
    <row r="11" spans="2:15" ht="32.25" thickBot="1" x14ac:dyDescent="0.3">
      <c r="B11" s="76">
        <v>52</v>
      </c>
      <c r="C11" s="77">
        <v>100876</v>
      </c>
      <c r="D11" s="78" t="s">
        <v>47</v>
      </c>
      <c r="E11" s="73">
        <v>14059857.4</v>
      </c>
      <c r="F11" s="69">
        <f t="shared" si="0"/>
        <v>7744</v>
      </c>
      <c r="G11" s="73">
        <v>7744</v>
      </c>
      <c r="H11" s="73"/>
      <c r="I11" s="73"/>
      <c r="J11" s="73"/>
      <c r="K11" s="73"/>
      <c r="L11" s="73"/>
      <c r="M11" s="73"/>
      <c r="N11" s="73"/>
      <c r="O11" s="75">
        <f t="shared" si="1"/>
        <v>7744</v>
      </c>
    </row>
    <row r="12" spans="2:15" ht="20.100000000000001" customHeight="1" thickTop="1" thickBot="1" x14ac:dyDescent="0.3">
      <c r="B12" s="61"/>
      <c r="C12" s="62"/>
      <c r="D12" s="62"/>
      <c r="E12" s="67">
        <f t="shared" ref="E12:N12" si="2">SUM(E4:E11)</f>
        <v>697512693.07999992</v>
      </c>
      <c r="F12" s="67">
        <f t="shared" si="2"/>
        <v>217645086.99000001</v>
      </c>
      <c r="G12" s="67">
        <f>SUM(G4:G11)</f>
        <v>3244919.44</v>
      </c>
      <c r="H12" s="67">
        <f>SUM(H4:H11)</f>
        <v>30566884.609999999</v>
      </c>
      <c r="I12" s="67">
        <f t="shared" si="2"/>
        <v>18250721.109999999</v>
      </c>
      <c r="J12" s="67">
        <f t="shared" si="2"/>
        <v>19474817.859999999</v>
      </c>
      <c r="K12" s="67">
        <f t="shared" si="2"/>
        <v>59854153.43</v>
      </c>
      <c r="L12" s="67">
        <f t="shared" si="2"/>
        <v>37393590.539999999</v>
      </c>
      <c r="M12" s="67">
        <f t="shared" si="2"/>
        <v>48860000</v>
      </c>
      <c r="N12" s="67">
        <f t="shared" si="2"/>
        <v>35722939.539999999</v>
      </c>
      <c r="O12" s="70">
        <f>SUM(O4:O11)</f>
        <v>181922147.44999999</v>
      </c>
    </row>
    <row r="13" spans="2:15" ht="15.75" thickTop="1" x14ac:dyDescent="0.25"/>
    <row r="14" spans="2:15" x14ac:dyDescent="0.25">
      <c r="O14" s="81">
        <f>600000000-O12</f>
        <v>418077852.55000001</v>
      </c>
    </row>
  </sheetData>
  <mergeCells count="15">
    <mergeCell ref="B1:E1"/>
    <mergeCell ref="N2:N3"/>
    <mergeCell ref="O2:O3"/>
    <mergeCell ref="F2:F3"/>
    <mergeCell ref="C2:C3"/>
    <mergeCell ref="D2:D3"/>
    <mergeCell ref="B2:B3"/>
    <mergeCell ref="E2:E3"/>
    <mergeCell ref="J2:J3"/>
    <mergeCell ref="K2:K3"/>
    <mergeCell ref="L2:L3"/>
    <mergeCell ref="M2:M3"/>
    <mergeCell ref="I2:I3"/>
    <mergeCell ref="H2:H3"/>
    <mergeCell ref="G2:G3"/>
  </mergeCells>
  <pageMargins left="0.70866141732283472" right="0.70866141732283472" top="0.39370078740157483" bottom="0.39370078740157483" header="0.31496062992125984" footer="0.31496062992125984"/>
  <pageSetup paperSize="9" scale="89" firstPageNumber="6" fitToHeight="0" orientation="landscape" useFirstPageNumber="1" r:id="rId1"/>
  <headerFooter>
    <oddFooter>&amp;LZastupitelstvo Olomouckého kraje 26. 02. 2018                                                                   
6.4. - Rozpočet Olomouckého kraje 2018 - čerpání revolvingového úvěru KB
Příloha č. 3 - přehled revolvingového úvěru&amp;RStrana &amp;P (celkem 6)</oddFooter>
  </headerFooter>
  <ignoredErrors>
    <ignoredError sqref="F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10" t="s">
        <v>25</v>
      </c>
      <c r="B1" s="110"/>
      <c r="C1" s="110"/>
      <c r="D1" s="110"/>
      <c r="E1" s="110"/>
      <c r="F1" s="110"/>
      <c r="G1" s="110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93" t="s">
        <v>0</v>
      </c>
      <c r="B4" s="95" t="s">
        <v>5</v>
      </c>
      <c r="C4" s="95" t="s">
        <v>6</v>
      </c>
      <c r="D4" s="97" t="s">
        <v>10</v>
      </c>
      <c r="E4" s="97" t="s">
        <v>1</v>
      </c>
      <c r="F4" s="105" t="s">
        <v>4</v>
      </c>
      <c r="G4" s="97" t="s">
        <v>7</v>
      </c>
      <c r="H4" s="101" t="s">
        <v>3</v>
      </c>
      <c r="I4" s="97" t="s">
        <v>9</v>
      </c>
      <c r="J4" s="97" t="s">
        <v>12</v>
      </c>
      <c r="K4" s="97" t="s">
        <v>8</v>
      </c>
      <c r="L4" s="103" t="s">
        <v>13</v>
      </c>
      <c r="M4" s="99" t="s">
        <v>14</v>
      </c>
    </row>
    <row r="5" spans="1:13" ht="39" customHeight="1" thickBot="1" x14ac:dyDescent="0.25">
      <c r="A5" s="94"/>
      <c r="B5" s="96"/>
      <c r="C5" s="96"/>
      <c r="D5" s="98"/>
      <c r="E5" s="98"/>
      <c r="F5" s="106"/>
      <c r="G5" s="98"/>
      <c r="H5" s="102"/>
      <c r="I5" s="98"/>
      <c r="J5" s="98"/>
      <c r="K5" s="98"/>
      <c r="L5" s="104"/>
      <c r="M5" s="10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7" t="s">
        <v>2</v>
      </c>
      <c r="B11" s="108"/>
      <c r="C11" s="108"/>
      <c r="D11" s="108"/>
      <c r="E11" s="108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93" t="s">
        <v>0</v>
      </c>
      <c r="B13" s="95" t="s">
        <v>5</v>
      </c>
      <c r="C13" s="95" t="s">
        <v>6</v>
      </c>
      <c r="D13" s="97" t="s">
        <v>10</v>
      </c>
      <c r="E13" s="97" t="s">
        <v>1</v>
      </c>
      <c r="F13" s="105" t="s">
        <v>4</v>
      </c>
      <c r="G13" s="97" t="s">
        <v>7</v>
      </c>
      <c r="H13" s="101" t="s">
        <v>3</v>
      </c>
      <c r="I13" s="97" t="s">
        <v>9</v>
      </c>
      <c r="J13" s="97" t="s">
        <v>12</v>
      </c>
      <c r="K13" s="97" t="s">
        <v>8</v>
      </c>
      <c r="L13" s="103" t="s">
        <v>13</v>
      </c>
      <c r="M13" s="99" t="s">
        <v>14</v>
      </c>
    </row>
    <row r="14" spans="1:13" ht="39" customHeight="1" thickBot="1" x14ac:dyDescent="0.25">
      <c r="A14" s="94"/>
      <c r="B14" s="96"/>
      <c r="C14" s="96"/>
      <c r="D14" s="98"/>
      <c r="E14" s="98"/>
      <c r="F14" s="106"/>
      <c r="G14" s="98"/>
      <c r="H14" s="102"/>
      <c r="I14" s="98"/>
      <c r="J14" s="98"/>
      <c r="K14" s="98"/>
      <c r="L14" s="104"/>
      <c r="M14" s="10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7" t="s">
        <v>26</v>
      </c>
      <c r="B19" s="108"/>
      <c r="C19" s="108"/>
      <c r="D19" s="108"/>
      <c r="E19" s="108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7" t="s">
        <v>2</v>
      </c>
      <c r="B21" s="108"/>
      <c r="C21" s="108"/>
      <c r="D21" s="108"/>
      <c r="E21" s="108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9"/>
      <c r="L22" s="109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2018-01-16T08:29:57Z</cp:lastPrinted>
  <dcterms:created xsi:type="dcterms:W3CDTF">2013-11-04T07:24:03Z</dcterms:created>
  <dcterms:modified xsi:type="dcterms:W3CDTF">2018-02-06T08:55:51Z</dcterms:modified>
</cp:coreProperties>
</file>