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SMLOUVA O ÚVĚRU (100 mil. Kč)\5. čerpání\ZOK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úvěru'!$B$1:$U$9</definedName>
  </definedNames>
  <calcPr calcId="162913"/>
</workbook>
</file>

<file path=xl/calcChain.xml><?xml version="1.0" encoding="utf-8"?>
<calcChain xmlns="http://schemas.openxmlformats.org/spreadsheetml/2006/main">
  <c r="H7" i="6" l="1"/>
  <c r="H4" i="6" l="1"/>
  <c r="H6" i="6" l="1"/>
  <c r="H8" i="6"/>
  <c r="S5" i="6" l="1"/>
  <c r="S6" i="6"/>
  <c r="S7" i="6"/>
  <c r="S8" i="6"/>
  <c r="S4" i="6"/>
  <c r="R5" i="6"/>
  <c r="R6" i="6"/>
  <c r="R7" i="6"/>
  <c r="R8" i="6"/>
  <c r="R4" i="6"/>
  <c r="T4" i="6" s="1"/>
  <c r="H9" i="6"/>
  <c r="K4" i="6" l="1"/>
  <c r="U4" i="6" l="1"/>
  <c r="J9" i="6"/>
  <c r="L9" i="6" l="1"/>
  <c r="U5" i="6" l="1"/>
  <c r="U6" i="6"/>
  <c r="U7" i="6"/>
  <c r="U8" i="6"/>
  <c r="T5" i="6"/>
  <c r="T6" i="6"/>
  <c r="T7" i="6"/>
  <c r="T8" i="6"/>
  <c r="R9" i="6"/>
  <c r="P9" i="6"/>
  <c r="N9" i="6"/>
  <c r="T9" i="6" l="1"/>
  <c r="G5" i="6"/>
  <c r="G6" i="6"/>
  <c r="G7" i="6"/>
  <c r="G8" i="6"/>
  <c r="G4" i="6"/>
  <c r="G9" i="6" s="1"/>
  <c r="F9" i="6" l="1"/>
  <c r="E9" i="6"/>
  <c r="L19" i="9" l="1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H21" i="9" l="1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sharedStrings.xml><?xml version="1.0" encoding="utf-8"?>
<sst xmlns="http://schemas.openxmlformats.org/spreadsheetml/2006/main" count="82" uniqueCount="44">
  <si>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</si>
  <si>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</si>
  <si>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</si>
  <si>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</si>
  <si>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</si>
  <si>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</si>
  <si>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</si>
  <si>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</si>
  <si>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</si>
  <si>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</si>
  <si>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</si>
  <si>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</si>
  <si>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</si>
  <si>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</si>
  <si>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</si>
  <si>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</si>
  <si>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</si>
  <si>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</si>
  <si>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</si>
  <si>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</si>
  <si>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</si>
  <si>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</si>
  <si>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</si>
  <si>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</si>
  <si>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</si>
  <si>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</si>
  <si>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</si>
  <si>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v Kč</t>
  </si>
  <si>
    <t>II/433 Prostějov - Mořice</t>
  </si>
  <si>
    <t>Přehled čerpání uvěru</t>
  </si>
  <si>
    <t>II/447 Strukov - Šternberk</t>
  </si>
  <si>
    <t>Schválený rozpočet OK 2018</t>
  </si>
  <si>
    <t>Uznatelné náklady</t>
  </si>
  <si>
    <t>Neuznatelné náklady</t>
  </si>
  <si>
    <t>II/449 Křiž. II/366 - MÚK Unčovice</t>
  </si>
  <si>
    <t>II/444 Medlov - průtah</t>
  </si>
  <si>
    <t>Čerpání úvěru KB celkem</t>
  </si>
  <si>
    <t>2. dílčí čerpání úvěru KB</t>
  </si>
  <si>
    <t>1. dílčí čerpání úvěru KB</t>
  </si>
  <si>
    <t>Zůstatek úvěru KB k čerpání celkem</t>
  </si>
  <si>
    <t>3. dílčí čerpání úvěru KB</t>
  </si>
  <si>
    <t>4. dílčí čerpání úvěru KB</t>
  </si>
  <si>
    <t>5. dílčí čerpání úvěru KB</t>
  </si>
  <si>
    <t>II/441 Křiž. R35 - hr. Kraje Moravskoslezského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</si>
</sst>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22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 wrapText="1"/>
    </xf>
    <xf numFmtId="0" fontId="4" fillId="0" borderId="31" xfId="0" applyFont="1" applyFill="1" applyBorder="1" applyAlignment="1">
      <alignment vertical="center" wrapText="1"/>
    </xf>
    <xf numFmtId="4" fontId="5" fillId="0" borderId="23" xfId="0" applyNumberFormat="1" applyFont="1" applyFill="1" applyBorder="1" applyAlignment="1">
      <alignment horizontal="right" vertical="center"/>
    </xf>
    <xf numFmtId="4" fontId="5" fillId="0" borderId="3" xfId="0" applyNumberFormat="1" applyFont="1" applyFill="1" applyBorder="1" applyAlignment="1">
      <alignment horizontal="right" vertical="center"/>
    </xf>
    <xf numFmtId="4" fontId="4" fillId="0" borderId="31" xfId="0" applyNumberFormat="1" applyFont="1" applyFill="1" applyBorder="1" applyAlignment="1">
      <alignment horizontal="right" vertical="center"/>
    </xf>
    <xf numFmtId="4" fontId="5" fillId="0" borderId="24" xfId="0" applyNumberFormat="1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16" fillId="3" borderId="3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4" fontId="17" fillId="0" borderId="0" xfId="0" applyNumberFormat="1" applyFont="1"/>
    <xf numFmtId="0" fontId="16" fillId="3" borderId="39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0" fillId="0" borderId="3" xfId="0" applyBorder="1"/>
    <xf numFmtId="4" fontId="0" fillId="0" borderId="23" xfId="0" applyNumberFormat="1" applyBorder="1"/>
    <xf numFmtId="4" fontId="0" fillId="0" borderId="45" xfId="0" applyNumberFormat="1" applyBorder="1"/>
    <xf numFmtId="4" fontId="0" fillId="0" borderId="3" xfId="0" applyNumberFormat="1" applyBorder="1"/>
    <xf numFmtId="4" fontId="0" fillId="0" borderId="46" xfId="0" applyNumberFormat="1" applyBorder="1"/>
    <xf numFmtId="4" fontId="0" fillId="0" borderId="24" xfId="0" applyNumberFormat="1" applyBorder="1"/>
    <xf numFmtId="4" fontId="0" fillId="0" borderId="47" xfId="0" applyNumberForma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3" borderId="33" xfId="0" applyFont="1" applyFill="1" applyBorder="1" applyAlignment="1">
      <alignment horizontal="center" vertical="center" wrapText="1"/>
    </xf>
    <xf numFmtId="0" fontId="1" fillId="3" borderId="32" xfId="0" applyFont="1" applyFill="1" applyBorder="1" applyAlignment="1">
      <alignment horizontal="center" vertical="center" wrapText="1"/>
    </xf>
    <xf numFmtId="4" fontId="4" fillId="0" borderId="37" xfId="0" applyNumberFormat="1" applyFont="1" applyFill="1" applyBorder="1" applyAlignment="1">
      <alignment horizontal="center" vertical="center"/>
    </xf>
    <xf numFmtId="4" fontId="4" fillId="0" borderId="41" xfId="0" applyNumberFormat="1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1" fillId="3" borderId="26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4" fontId="4" fillId="0" borderId="42" xfId="0" applyNumberFormat="1" applyFont="1" applyFill="1" applyBorder="1" applyAlignment="1">
      <alignment horizontal="center" vertical="center"/>
    </xf>
    <xf numFmtId="0" fontId="1" fillId="3" borderId="43" xfId="0" applyFont="1" applyFill="1" applyBorder="1" applyAlignment="1">
      <alignment horizontal="center" vertical="center" wrapText="1"/>
    </xf>
    <xf numFmtId="4" fontId="4" fillId="0" borderId="44" xfId="0" applyNumberFormat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1"/>
  <sheetViews>
    <sheetView tabSelected="1" zoomScale="90" zoomScaleNormal="90" zoomScaleSheetLayoutView="100" workbookViewId="0">
      <selection activeCell="S13" sqref="S13"/>
    </sheetView>
  </sheetViews>
  <sheetFormatPr defaultRowHeight="15" x14ac:dyDescent="0.25"/>
  <cols>
    <col min="1" max="1" width="1.5703125" customWidth="1"/>
    <col min="2" max="2" width="6.7109375" customWidth="1"/>
    <col min="3" max="3" width="13.5703125" customWidth="1"/>
    <col min="4" max="4" width="53.5703125" customWidth="1"/>
    <col min="5" max="5" width="20.7109375" customWidth="1"/>
    <col min="6" max="7" width="20.28515625" customWidth="1"/>
    <col min="8" max="8" width="15.7109375" hidden="1" customWidth="1"/>
    <col min="9" max="9" width="16.85546875" hidden="1" customWidth="1"/>
    <col min="10" max="10" width="14.7109375" hidden="1" customWidth="1"/>
    <col min="11" max="11" width="14.42578125" hidden="1" customWidth="1"/>
    <col min="12" max="13" width="14" hidden="1" customWidth="1"/>
    <col min="14" max="14" width="15.42578125" hidden="1" customWidth="1"/>
    <col min="15" max="15" width="14.140625" hidden="1" customWidth="1"/>
    <col min="16" max="16" width="15.85546875" hidden="1" customWidth="1"/>
    <col min="17" max="17" width="16.28515625" hidden="1" customWidth="1"/>
    <col min="18" max="18" width="16.28515625" customWidth="1"/>
    <col min="19" max="20" width="16.42578125" customWidth="1"/>
    <col min="21" max="21" width="15.5703125" customWidth="1"/>
  </cols>
  <sheetData>
    <row r="1" spans="2:21" ht="19.5" thickBot="1" x14ac:dyDescent="0.35">
      <c r="B1" s="94" t="s">
        <v>29</v>
      </c>
      <c r="C1" s="94"/>
      <c r="D1" s="94"/>
      <c r="E1" s="94"/>
      <c r="F1" s="70"/>
      <c r="G1" s="70"/>
      <c r="H1" s="86"/>
      <c r="I1" s="86"/>
      <c r="J1" s="85"/>
      <c r="K1" s="85"/>
      <c r="L1" s="84"/>
      <c r="M1" s="84"/>
      <c r="N1" s="73"/>
      <c r="O1" s="72"/>
      <c r="P1" s="73"/>
      <c r="Q1" s="54"/>
      <c r="R1" s="54"/>
      <c r="U1" s="1" t="s">
        <v>27</v>
      </c>
    </row>
    <row r="2" spans="2:21" ht="33.75" customHeight="1" thickTop="1" x14ac:dyDescent="0.25">
      <c r="B2" s="97" t="s">
        <v>5</v>
      </c>
      <c r="C2" s="95" t="s">
        <v>0</v>
      </c>
      <c r="D2" s="95" t="s">
        <v>1</v>
      </c>
      <c r="E2" s="91" t="s">
        <v>31</v>
      </c>
      <c r="F2" s="92"/>
      <c r="G2" s="93"/>
      <c r="H2" s="87" t="s">
        <v>42</v>
      </c>
      <c r="I2" s="88"/>
      <c r="J2" s="87" t="s">
        <v>41</v>
      </c>
      <c r="K2" s="88"/>
      <c r="L2" s="87" t="s">
        <v>40</v>
      </c>
      <c r="M2" s="88"/>
      <c r="N2" s="87" t="s">
        <v>37</v>
      </c>
      <c r="O2" s="88"/>
      <c r="P2" s="87" t="s">
        <v>38</v>
      </c>
      <c r="Q2" s="88"/>
      <c r="R2" s="99" t="s">
        <v>36</v>
      </c>
      <c r="S2" s="102"/>
      <c r="T2" s="99" t="s">
        <v>39</v>
      </c>
      <c r="U2" s="100"/>
    </row>
    <row r="3" spans="2:21" ht="30.75" customHeight="1" thickBot="1" x14ac:dyDescent="0.3">
      <c r="B3" s="98"/>
      <c r="C3" s="96"/>
      <c r="D3" s="96"/>
      <c r="E3" s="71" t="s">
        <v>32</v>
      </c>
      <c r="F3" s="71" t="s">
        <v>33</v>
      </c>
      <c r="G3" s="71" t="s">
        <v>2</v>
      </c>
      <c r="H3" s="71" t="s">
        <v>32</v>
      </c>
      <c r="I3" s="71" t="s">
        <v>33</v>
      </c>
      <c r="J3" s="71" t="s">
        <v>32</v>
      </c>
      <c r="K3" s="71" t="s">
        <v>33</v>
      </c>
      <c r="L3" s="71" t="s">
        <v>32</v>
      </c>
      <c r="M3" s="71" t="s">
        <v>33</v>
      </c>
      <c r="N3" s="71" t="s">
        <v>32</v>
      </c>
      <c r="O3" s="71" t="s">
        <v>33</v>
      </c>
      <c r="P3" s="71" t="s">
        <v>32</v>
      </c>
      <c r="Q3" s="71" t="s">
        <v>33</v>
      </c>
      <c r="R3" s="75" t="s">
        <v>32</v>
      </c>
      <c r="S3" s="75" t="s">
        <v>33</v>
      </c>
      <c r="T3" s="75" t="s">
        <v>32</v>
      </c>
      <c r="U3" s="76" t="s">
        <v>33</v>
      </c>
    </row>
    <row r="4" spans="2:21" ht="22.5" customHeight="1" thickTop="1" x14ac:dyDescent="0.25">
      <c r="B4" s="59">
        <v>50</v>
      </c>
      <c r="C4" s="57">
        <v>100913</v>
      </c>
      <c r="D4" s="58" t="s">
        <v>28</v>
      </c>
      <c r="E4" s="63">
        <v>17790000</v>
      </c>
      <c r="F4" s="63">
        <v>14015000</v>
      </c>
      <c r="G4" s="63">
        <f>E4+F4</f>
        <v>31805000</v>
      </c>
      <c r="H4" s="63">
        <f>4237396.75+12705+1064.8</f>
        <v>4251166.55</v>
      </c>
      <c r="I4" s="63">
        <v>1639880.39</v>
      </c>
      <c r="J4" s="63">
        <v>3563957.34</v>
      </c>
      <c r="K4" s="63">
        <f>50820+2059531.44</f>
        <v>2110351.44</v>
      </c>
      <c r="L4" s="63"/>
      <c r="M4" s="63"/>
      <c r="N4" s="63"/>
      <c r="O4" s="63"/>
      <c r="P4" s="63"/>
      <c r="Q4" s="63">
        <v>532.4</v>
      </c>
      <c r="R4" s="63">
        <f>P4+N4+L4+J4+H4</f>
        <v>7815123.8899999997</v>
      </c>
      <c r="S4" s="63">
        <f>Q4+O4+M4+K4+I4</f>
        <v>3750764.2299999995</v>
      </c>
      <c r="T4" s="78">
        <f>E4-R4</f>
        <v>9974876.1099999994</v>
      </c>
      <c r="U4" s="79">
        <f>F4-S4</f>
        <v>10264235.77</v>
      </c>
    </row>
    <row r="5" spans="2:21" ht="22.5" customHeight="1" x14ac:dyDescent="0.25">
      <c r="B5" s="60">
        <v>50</v>
      </c>
      <c r="C5" s="55">
        <v>100919</v>
      </c>
      <c r="D5" s="56" t="s">
        <v>30</v>
      </c>
      <c r="E5" s="64">
        <v>9893000</v>
      </c>
      <c r="F5" s="64">
        <v>21837000</v>
      </c>
      <c r="G5" s="64">
        <f t="shared" ref="G5:G8" si="0">E5+F5</f>
        <v>31730000</v>
      </c>
      <c r="H5" s="64"/>
      <c r="I5" s="64"/>
      <c r="J5" s="64"/>
      <c r="K5" s="64"/>
      <c r="L5" s="64"/>
      <c r="M5" s="64"/>
      <c r="N5" s="64"/>
      <c r="O5" s="64"/>
      <c r="P5" s="64"/>
      <c r="Q5" s="64"/>
      <c r="R5" s="64">
        <f t="shared" ref="R5:R8" si="1">P5+N5+L5+J5+H5</f>
        <v>0</v>
      </c>
      <c r="S5" s="64">
        <f t="shared" ref="S5:S8" si="2">Q5+O5+M5+K5+I5</f>
        <v>0</v>
      </c>
      <c r="T5" s="80">
        <f t="shared" ref="T5:T8" si="3">E5-R5</f>
        <v>9893000</v>
      </c>
      <c r="U5" s="81">
        <f t="shared" ref="U5:U8" si="4">F5-S5</f>
        <v>21837000</v>
      </c>
    </row>
    <row r="6" spans="2:21" ht="22.5" customHeight="1" x14ac:dyDescent="0.25">
      <c r="B6" s="60">
        <v>12</v>
      </c>
      <c r="C6" s="55" t="s">
        <v>20</v>
      </c>
      <c r="D6" s="56" t="s">
        <v>34</v>
      </c>
      <c r="E6" s="64">
        <v>9200000</v>
      </c>
      <c r="F6" s="64">
        <v>1800000</v>
      </c>
      <c r="G6" s="64">
        <f t="shared" si="0"/>
        <v>11000000</v>
      </c>
      <c r="H6" s="64">
        <f>396707.31+242</f>
        <v>396949.31</v>
      </c>
      <c r="I6" s="64">
        <v>273567.65000000002</v>
      </c>
      <c r="J6" s="64"/>
      <c r="K6" s="64"/>
      <c r="L6" s="64">
        <v>53674.1</v>
      </c>
      <c r="M6" s="64"/>
      <c r="N6" s="64">
        <v>1504636.83</v>
      </c>
      <c r="O6" s="64">
        <v>65144.34</v>
      </c>
      <c r="P6" s="64"/>
      <c r="Q6" s="77"/>
      <c r="R6" s="64">
        <f t="shared" si="1"/>
        <v>1955260.2400000002</v>
      </c>
      <c r="S6" s="64">
        <f t="shared" si="2"/>
        <v>338711.99</v>
      </c>
      <c r="T6" s="80">
        <f t="shared" si="3"/>
        <v>7244739.7599999998</v>
      </c>
      <c r="U6" s="81">
        <f t="shared" si="4"/>
        <v>1461288.01</v>
      </c>
    </row>
    <row r="7" spans="2:21" ht="22.5" customHeight="1" x14ac:dyDescent="0.25">
      <c r="B7" s="60">
        <v>12</v>
      </c>
      <c r="C7" s="55" t="s">
        <v>20</v>
      </c>
      <c r="D7" s="56" t="s">
        <v>43</v>
      </c>
      <c r="E7" s="64">
        <v>16646000</v>
      </c>
      <c r="F7" s="64">
        <v>3254000</v>
      </c>
      <c r="G7" s="64">
        <f t="shared" si="0"/>
        <v>19900000</v>
      </c>
      <c r="H7" s="64">
        <f>4366.7+605+1933870.89+1095.1</f>
        <v>1939937.69</v>
      </c>
      <c r="I7" s="64">
        <v>537892.19999999995</v>
      </c>
      <c r="J7" s="64">
        <v>1993800.33</v>
      </c>
      <c r="K7" s="64">
        <v>890024.15</v>
      </c>
      <c r="L7" s="64"/>
      <c r="M7" s="64"/>
      <c r="N7" s="64"/>
      <c r="O7" s="64"/>
      <c r="P7" s="64"/>
      <c r="Q7" s="64"/>
      <c r="R7" s="64">
        <f t="shared" si="1"/>
        <v>3933738.02</v>
      </c>
      <c r="S7" s="64">
        <f t="shared" si="2"/>
        <v>1427916.35</v>
      </c>
      <c r="T7" s="80">
        <f t="shared" si="3"/>
        <v>12712261.98</v>
      </c>
      <c r="U7" s="81">
        <f t="shared" si="4"/>
        <v>1826083.65</v>
      </c>
    </row>
    <row r="8" spans="2:21" ht="22.5" customHeight="1" thickBot="1" x14ac:dyDescent="0.3">
      <c r="B8" s="67">
        <v>12</v>
      </c>
      <c r="C8" s="68" t="s">
        <v>20</v>
      </c>
      <c r="D8" s="69" t="s">
        <v>35</v>
      </c>
      <c r="E8" s="66">
        <v>4654000</v>
      </c>
      <c r="F8" s="66">
        <v>911000</v>
      </c>
      <c r="G8" s="66">
        <f t="shared" si="0"/>
        <v>5565000</v>
      </c>
      <c r="H8" s="66">
        <f>121+195715.06</f>
        <v>195836.06</v>
      </c>
      <c r="I8" s="66">
        <v>61892.5</v>
      </c>
      <c r="J8" s="66"/>
      <c r="K8" s="66"/>
      <c r="L8" s="66"/>
      <c r="M8" s="66"/>
      <c r="N8" s="66"/>
      <c r="O8" s="66"/>
      <c r="P8" s="66"/>
      <c r="Q8" s="66"/>
      <c r="R8" s="66">
        <f t="shared" si="1"/>
        <v>195836.06</v>
      </c>
      <c r="S8" s="66">
        <f t="shared" si="2"/>
        <v>61892.5</v>
      </c>
      <c r="T8" s="82">
        <f t="shared" si="3"/>
        <v>4458163.9400000004</v>
      </c>
      <c r="U8" s="83">
        <f t="shared" si="4"/>
        <v>849107.5</v>
      </c>
    </row>
    <row r="9" spans="2:21" ht="20.100000000000001" customHeight="1" thickTop="1" thickBot="1" x14ac:dyDescent="0.3">
      <c r="B9" s="61"/>
      <c r="C9" s="62"/>
      <c r="D9" s="62"/>
      <c r="E9" s="65">
        <f t="shared" ref="E9:G9" si="5">SUM(E4:E8)</f>
        <v>58183000</v>
      </c>
      <c r="F9" s="65">
        <f t="shared" si="5"/>
        <v>41817000</v>
      </c>
      <c r="G9" s="65">
        <f t="shared" si="5"/>
        <v>100000000</v>
      </c>
      <c r="H9" s="89">
        <f>SUM(H4:I8)</f>
        <v>9297122.3499999996</v>
      </c>
      <c r="I9" s="90"/>
      <c r="J9" s="89">
        <f>SUM(J4:K8)</f>
        <v>8558133.2599999998</v>
      </c>
      <c r="K9" s="90"/>
      <c r="L9" s="89">
        <f>SUM(L4:M8)</f>
        <v>53674.1</v>
      </c>
      <c r="M9" s="90"/>
      <c r="N9" s="89">
        <f>SUM(N4:O8)</f>
        <v>1569781.1700000002</v>
      </c>
      <c r="O9" s="90"/>
      <c r="P9" s="89">
        <f>SUM(P4:Q8)</f>
        <v>532.4</v>
      </c>
      <c r="Q9" s="90"/>
      <c r="R9" s="89">
        <f>SUM(R4:S8)</f>
        <v>19479243.280000001</v>
      </c>
      <c r="S9" s="103"/>
      <c r="T9" s="89">
        <f>SUM(T4:U8)</f>
        <v>80520756.719999999</v>
      </c>
      <c r="U9" s="101"/>
    </row>
    <row r="10" spans="2:21" ht="15.75" thickTop="1" x14ac:dyDescent="0.25"/>
    <row r="11" spans="2:21" x14ac:dyDescent="0.25">
      <c r="S11" s="74"/>
    </row>
  </sheetData>
  <mergeCells count="19">
    <mergeCell ref="T2:U2"/>
    <mergeCell ref="T9:U9"/>
    <mergeCell ref="R2:S2"/>
    <mergeCell ref="N2:O2"/>
    <mergeCell ref="P2:Q2"/>
    <mergeCell ref="N9:O9"/>
    <mergeCell ref="P9:Q9"/>
    <mergeCell ref="R9:S9"/>
    <mergeCell ref="L2:M2"/>
    <mergeCell ref="L9:M9"/>
    <mergeCell ref="E2:G2"/>
    <mergeCell ref="B1:E1"/>
    <mergeCell ref="C2:C3"/>
    <mergeCell ref="D2:D3"/>
    <mergeCell ref="B2:B3"/>
    <mergeCell ref="J2:K2"/>
    <mergeCell ref="J9:K9"/>
    <mergeCell ref="H2:I2"/>
    <mergeCell ref="H9:I9"/>
  </mergeCells>
  <pageMargins left="0.70866141732283472" right="0.70866141732283472" top="0.39370078740157483" bottom="0.39370078740157483" header="0.31496062992125984" footer="0.31496062992125984"/>
  <pageSetup paperSize="9" scale="65" firstPageNumber="6" fitToHeight="0" orientation="landscape" useFirstPageNumber="1" r:id="rId1"/>
  <headerFooter>
    <oddFooter>&amp;LZastupitelstvo Olomouckého kraje 25. 6. 2018                                                                   
6.3. - Rozpočet Olomouckého kraje 2018 - čerpání úvěru KB
Příloha č. 3 - přehled čerpání úvěru&amp;RStrana &amp;P (celkem 6)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21" t="s">
        <v>25</v>
      </c>
      <c r="B1" s="121"/>
      <c r="C1" s="121"/>
      <c r="D1" s="121"/>
      <c r="E1" s="121"/>
      <c r="F1" s="121"/>
      <c r="G1" s="121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04" t="s">
        <v>0</v>
      </c>
      <c r="B4" s="106" t="s">
        <v>5</v>
      </c>
      <c r="C4" s="106" t="s">
        <v>6</v>
      </c>
      <c r="D4" s="108" t="s">
        <v>10</v>
      </c>
      <c r="E4" s="108" t="s">
        <v>1</v>
      </c>
      <c r="F4" s="116" t="s">
        <v>4</v>
      </c>
      <c r="G4" s="108" t="s">
        <v>7</v>
      </c>
      <c r="H4" s="112" t="s">
        <v>3</v>
      </c>
      <c r="I4" s="108" t="s">
        <v>9</v>
      </c>
      <c r="J4" s="108" t="s">
        <v>12</v>
      </c>
      <c r="K4" s="108" t="s">
        <v>8</v>
      </c>
      <c r="L4" s="114" t="s">
        <v>13</v>
      </c>
      <c r="M4" s="110" t="s">
        <v>14</v>
      </c>
    </row>
    <row r="5" spans="1:13" ht="39" customHeight="1" thickBot="1" x14ac:dyDescent="0.25">
      <c r="A5" s="105"/>
      <c r="B5" s="107"/>
      <c r="C5" s="107"/>
      <c r="D5" s="109"/>
      <c r="E5" s="109"/>
      <c r="F5" s="117"/>
      <c r="G5" s="109"/>
      <c r="H5" s="113"/>
      <c r="I5" s="109"/>
      <c r="J5" s="109"/>
      <c r="K5" s="109"/>
      <c r="L5" s="115"/>
      <c r="M5" s="111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18" t="s">
        <v>2</v>
      </c>
      <c r="B11" s="119"/>
      <c r="C11" s="119"/>
      <c r="D11" s="119"/>
      <c r="E11" s="119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04" t="s">
        <v>0</v>
      </c>
      <c r="B13" s="106" t="s">
        <v>5</v>
      </c>
      <c r="C13" s="106" t="s">
        <v>6</v>
      </c>
      <c r="D13" s="108" t="s">
        <v>10</v>
      </c>
      <c r="E13" s="108" t="s">
        <v>1</v>
      </c>
      <c r="F13" s="116" t="s">
        <v>4</v>
      </c>
      <c r="G13" s="108" t="s">
        <v>7</v>
      </c>
      <c r="H13" s="112" t="s">
        <v>3</v>
      </c>
      <c r="I13" s="108" t="s">
        <v>9</v>
      </c>
      <c r="J13" s="108" t="s">
        <v>12</v>
      </c>
      <c r="K13" s="108" t="s">
        <v>8</v>
      </c>
      <c r="L13" s="114" t="s">
        <v>13</v>
      </c>
      <c r="M13" s="110" t="s">
        <v>14</v>
      </c>
    </row>
    <row r="14" spans="1:13" ht="39" customHeight="1" thickBot="1" x14ac:dyDescent="0.25">
      <c r="A14" s="105"/>
      <c r="B14" s="107"/>
      <c r="C14" s="107"/>
      <c r="D14" s="109"/>
      <c r="E14" s="109"/>
      <c r="F14" s="117"/>
      <c r="G14" s="109"/>
      <c r="H14" s="113"/>
      <c r="I14" s="109"/>
      <c r="J14" s="109"/>
      <c r="K14" s="109"/>
      <c r="L14" s="115"/>
      <c r="M14" s="111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18" t="s">
        <v>26</v>
      </c>
      <c r="B19" s="119"/>
      <c r="C19" s="119"/>
      <c r="D19" s="119"/>
      <c r="E19" s="119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18" t="s">
        <v>2</v>
      </c>
      <c r="B21" s="119"/>
      <c r="C21" s="119"/>
      <c r="D21" s="119"/>
      <c r="E21" s="119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20"/>
      <c r="L22" s="120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4:A5"/>
    <mergeCell ref="B4:B5"/>
    <mergeCell ref="C4:C5"/>
    <mergeCell ref="D4:D5"/>
    <mergeCell ref="E4:E5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2018-02-13T06:13:01Z</cp:lastPrinted>
  <dcterms:created xsi:type="dcterms:W3CDTF">2013-11-04T07:24:03Z</dcterms:created>
  <dcterms:modified xsi:type="dcterms:W3CDTF">2018-06-05T10:31:21Z</dcterms:modified>
</cp:coreProperties>
</file>