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17\ZOK 25.6.2018\"/>
    </mc:Choice>
  </mc:AlternateContent>
  <bookViews>
    <workbookView xWindow="120" yWindow="270" windowWidth="15600" windowHeight="11700" firstSheet="1" activeTab="1"/>
  </bookViews>
  <sheets>
    <sheet name="stránky" sheetId="2" state="hidden" r:id="rId1"/>
    <sheet name="bilance 2017" sheetId="3" r:id="rId2"/>
  </sheets>
  <definedNames>
    <definedName name="_xlnm.Print_Area" localSheetId="1">'bilance 2017'!$A$1:$E$51</definedName>
    <definedName name="_xlnm.Print_Area" localSheetId="0">stránky!$A$1:$I$136</definedName>
  </definedNames>
  <calcPr calcId="162913"/>
</workbook>
</file>

<file path=xl/calcChain.xml><?xml version="1.0" encoding="utf-8"?>
<calcChain xmlns="http://schemas.openxmlformats.org/spreadsheetml/2006/main">
  <c r="D37" i="3" l="1"/>
  <c r="C37" i="3"/>
  <c r="D13" i="3"/>
  <c r="H37" i="3" l="1"/>
  <c r="E32" i="3" l="1"/>
  <c r="G47" i="3" l="1"/>
  <c r="D48" i="3" l="1"/>
  <c r="D18" i="3"/>
  <c r="E18" i="3" s="1"/>
  <c r="E9" i="3"/>
  <c r="E10" i="3"/>
  <c r="E11" i="3"/>
  <c r="E12" i="3"/>
  <c r="D49" i="3" l="1"/>
  <c r="C49" i="3"/>
  <c r="E48" i="3"/>
  <c r="E47" i="3"/>
  <c r="E46" i="3"/>
  <c r="E39" i="3"/>
  <c r="D38" i="3"/>
  <c r="E36" i="3"/>
  <c r="E35" i="3"/>
  <c r="E34" i="3"/>
  <c r="E33" i="3"/>
  <c r="E31" i="3"/>
  <c r="E24" i="3"/>
  <c r="D23" i="3"/>
  <c r="C23" i="3"/>
  <c r="C25" i="3" s="1"/>
  <c r="G25" i="3" s="1"/>
  <c r="E22" i="3"/>
  <c r="E21" i="3"/>
  <c r="E19" i="3"/>
  <c r="E17" i="3"/>
  <c r="E16" i="3"/>
  <c r="E15" i="3"/>
  <c r="E14" i="3"/>
  <c r="E13" i="3"/>
  <c r="E8" i="3"/>
  <c r="E7" i="3"/>
  <c r="E49" i="3" l="1"/>
  <c r="E23" i="3"/>
  <c r="D25" i="3"/>
  <c r="D40" i="3"/>
  <c r="H40" i="3" l="1"/>
  <c r="E25" i="3"/>
  <c r="H25" i="3"/>
  <c r="G37" i="3"/>
  <c r="C38" i="3"/>
  <c r="C40" i="3" s="1"/>
  <c r="E37" i="3"/>
  <c r="H42" i="3" l="1"/>
  <c r="E38" i="3"/>
  <c r="G40" i="3"/>
  <c r="E40" i="3"/>
</calcChain>
</file>

<file path=xl/comments1.xml><?xml version="1.0" encoding="utf-8"?>
<comments xmlns="http://schemas.openxmlformats.org/spreadsheetml/2006/main">
  <authors>
    <author>Navrátilová Lenka</author>
  </authors>
  <commentList>
    <comment ref="G37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Navrátilová Lenka:
schválené investice
</t>
        </r>
      </text>
    </comment>
  </commentList>
</comments>
</file>

<file path=xl/sharedStrings.xml><?xml version="1.0" encoding="utf-8"?>
<sst xmlns="http://schemas.openxmlformats.org/spreadsheetml/2006/main" count="172" uniqueCount="151">
  <si>
    <t>v tis. Kč</t>
  </si>
  <si>
    <t>Poř.č.</t>
  </si>
  <si>
    <t>%</t>
  </si>
  <si>
    <t>Daňové příjmy</t>
  </si>
  <si>
    <t>Správní poplatky</t>
  </si>
  <si>
    <t>Příjmy z pronájmu</t>
  </si>
  <si>
    <t>Přijaté sankční platby</t>
  </si>
  <si>
    <t>Ostatní nedaňové příjmy</t>
  </si>
  <si>
    <t>Příjmy z prodeje</t>
  </si>
  <si>
    <t>Příjmy z úroků</t>
  </si>
  <si>
    <t>Neinvestiční přijaté dotace ze státního rozpočtu</t>
  </si>
  <si>
    <t xml:space="preserve">Odvody příspěvkových organizací </t>
  </si>
  <si>
    <t>Sociální fond</t>
  </si>
  <si>
    <t xml:space="preserve">Fond na podporu výstavby a obnovy vodohospodářské infrastruktury na území Olomouckého kraje </t>
  </si>
  <si>
    <t>Splátky půjček</t>
  </si>
  <si>
    <t>Příjmy Olomouckého kraje celkem</t>
  </si>
  <si>
    <t>Konsolidace</t>
  </si>
  <si>
    <t xml:space="preserve">Výdaje Olomouckého kraje  </t>
  </si>
  <si>
    <t xml:space="preserve">Příspěvkové organizace - provozní výdaje </t>
  </si>
  <si>
    <t>Fond sociálních potřeb</t>
  </si>
  <si>
    <t>Evropské programy</t>
  </si>
  <si>
    <t>Výdaje Olomouckého kraje celkem</t>
  </si>
  <si>
    <t>5=4/3</t>
  </si>
  <si>
    <t>Příjmy Olomouckého kraje celkem (po konsolidaci)</t>
  </si>
  <si>
    <t>FINANCOVÁNÍ</t>
  </si>
  <si>
    <t>Splátky úvěrů</t>
  </si>
  <si>
    <t xml:space="preserve">Změna stavu krátkodobých prostředků na bankovních účtech </t>
  </si>
  <si>
    <t>Financování celkem</t>
  </si>
  <si>
    <t xml:space="preserve">strana </t>
  </si>
  <si>
    <t>13</t>
  </si>
  <si>
    <t>Finanční vztahy k rozpočtům krajů</t>
  </si>
  <si>
    <t>14</t>
  </si>
  <si>
    <t xml:space="preserve"> </t>
  </si>
  <si>
    <t>Rekapitulace</t>
  </si>
  <si>
    <t>Zastupitelé</t>
  </si>
  <si>
    <t>Kancelář hejtmana</t>
  </si>
  <si>
    <t>Kancelář ředitele</t>
  </si>
  <si>
    <t>Odbor majetkoprávní a právní</t>
  </si>
  <si>
    <t xml:space="preserve">Odbor správní a legislativní </t>
  </si>
  <si>
    <t>39</t>
  </si>
  <si>
    <t>Odbor informatiky</t>
  </si>
  <si>
    <t>Odbor ekonomický</t>
  </si>
  <si>
    <t>Odbor strategického rozvoje kraje</t>
  </si>
  <si>
    <t>Odbor životního prostředí a zemědělství</t>
  </si>
  <si>
    <t>Odbor školství, mládeže a tělovýchovy</t>
  </si>
  <si>
    <t>Odbor sociálních věcí</t>
  </si>
  <si>
    <t>Odbor dopravy a silničního hospodářství</t>
  </si>
  <si>
    <t>64-65</t>
  </si>
  <si>
    <t>Odbor kultury a památkové péče</t>
  </si>
  <si>
    <t>Odbor zdravotnictví</t>
  </si>
  <si>
    <t>Krajský živnostenský úřad</t>
  </si>
  <si>
    <t>70</t>
  </si>
  <si>
    <t>Útvar interního auditu</t>
  </si>
  <si>
    <t>71</t>
  </si>
  <si>
    <t>Odbor investic a evropských progranů</t>
  </si>
  <si>
    <t>b) Příspěvkové organizace zřizované Olomouckým krajem</t>
  </si>
  <si>
    <t>Příspěvkové organizace v oblasti školství</t>
  </si>
  <si>
    <t>Příspěvkové organizace v oblasti dopravy</t>
  </si>
  <si>
    <t>Příspěvkové organizace v oblasti kultury</t>
  </si>
  <si>
    <t>Příspěvkové organizace v oblasti sociálních věcí</t>
  </si>
  <si>
    <t>Příspěvkové organizace v oblasti zdravotnictví</t>
  </si>
  <si>
    <t>96-97</t>
  </si>
  <si>
    <t>c) Fond sociálních potřeb</t>
  </si>
  <si>
    <t>d) Fond na podporu výstavby a obnovy vodohospodářské infrastruktury na území Olomouckého kraje</t>
  </si>
  <si>
    <t>e) Evropské programy</t>
  </si>
  <si>
    <t>f) Splátky úvěrů</t>
  </si>
  <si>
    <t xml:space="preserve">4. Financování investičních akcí </t>
  </si>
  <si>
    <t xml:space="preserve">5. Přímá podpora z rozpočtu Olomouckého kraje </t>
  </si>
  <si>
    <t>a) Přímá podpora vrcholových sportovních oddílů</t>
  </si>
  <si>
    <t>155-156</t>
  </si>
  <si>
    <t xml:space="preserve">b) Přímá podpora významných kulturních akcí </t>
  </si>
  <si>
    <t>157</t>
  </si>
  <si>
    <t>c) Poskytnutí příspěvku vysokým školám se sídlem na území Olomouckého kraje</t>
  </si>
  <si>
    <t>158</t>
  </si>
  <si>
    <t>6. Významné projekty na rok 2011</t>
  </si>
  <si>
    <t>a) Pravidla pro čerpání finančních příspěvků určených na Významné projekty Olomouckého kraje pro rok 2011</t>
  </si>
  <si>
    <t>159-161</t>
  </si>
  <si>
    <t>b) Žádost o zařazení projektu mezi Významné projekty Olomouckého kraje na rok 2011</t>
  </si>
  <si>
    <t>162-164</t>
  </si>
  <si>
    <t>c) Čestné prohlášení o celkové výši podpory de minimis</t>
  </si>
  <si>
    <t>165</t>
  </si>
  <si>
    <t>5. Přímá podpora z rozpočtu Olomouckého kraje</t>
  </si>
  <si>
    <t>a) Přímá podpora vrcholových sportovních  oddílů</t>
  </si>
  <si>
    <t>7. Přehled dotačních titulů za období 2009  - 2013</t>
  </si>
  <si>
    <t>6. Významné projekty na rok 2013</t>
  </si>
  <si>
    <t>a) Návrh investičních akcí v roce 2013</t>
  </si>
  <si>
    <t>b) Návrh investičních akcí v roce 2013 - zdravotnictví (z nájemného)</t>
  </si>
  <si>
    <t>3. Výdaje Olomouckého kraje na rok 2013</t>
  </si>
  <si>
    <t>1. Bilance  příjmů,výdajů a financování Olomouckého kraje na rok 2013</t>
  </si>
  <si>
    <t>2. Příjmy Olomouckého kraje na rok 2013</t>
  </si>
  <si>
    <t>Příjmy Olomouckého kraje na rok 2013</t>
  </si>
  <si>
    <t>Návrh daňových příjmů Olomouckého kraje na rok 2013</t>
  </si>
  <si>
    <t>Příjmy Olomouckého kraje na rok 2013 - přehled za odbory (kanceláře)</t>
  </si>
  <si>
    <t>Příjmy Olomouckého kraje na rok 2013- odvody příspěvkových orgnaizací</t>
  </si>
  <si>
    <t>10</t>
  </si>
  <si>
    <t>11-12</t>
  </si>
  <si>
    <t>15</t>
  </si>
  <si>
    <t>16-19</t>
  </si>
  <si>
    <t>20-23</t>
  </si>
  <si>
    <t>24</t>
  </si>
  <si>
    <t>25-27</t>
  </si>
  <si>
    <t>28-31</t>
  </si>
  <si>
    <t>32-34</t>
  </si>
  <si>
    <t>35</t>
  </si>
  <si>
    <t>36</t>
  </si>
  <si>
    <t>37-38</t>
  </si>
  <si>
    <t>40-43</t>
  </si>
  <si>
    <t>44-46</t>
  </si>
  <si>
    <t>47-50</t>
  </si>
  <si>
    <t>51-53</t>
  </si>
  <si>
    <t>54-55</t>
  </si>
  <si>
    <t>56-57</t>
  </si>
  <si>
    <t>58-59</t>
  </si>
  <si>
    <t>60</t>
  </si>
  <si>
    <t>61</t>
  </si>
  <si>
    <t>62</t>
  </si>
  <si>
    <t>63</t>
  </si>
  <si>
    <t>67</t>
  </si>
  <si>
    <t>68</t>
  </si>
  <si>
    <t>66</t>
  </si>
  <si>
    <t>69</t>
  </si>
  <si>
    <t>72-79</t>
  </si>
  <si>
    <t>80</t>
  </si>
  <si>
    <t>81</t>
  </si>
  <si>
    <t>82-94</t>
  </si>
  <si>
    <t>98-99</t>
  </si>
  <si>
    <t>100</t>
  </si>
  <si>
    <t>101-103</t>
  </si>
  <si>
    <t>107-108</t>
  </si>
  <si>
    <t>109-118</t>
  </si>
  <si>
    <t>104-106</t>
  </si>
  <si>
    <t>Vývoj daňových příjmů v roce 2012 - 2013</t>
  </si>
  <si>
    <t>a) Odbory (kanceláře) Krajského úřadu Olomouckého kraje</t>
  </si>
  <si>
    <t>a) Pravidla pro čerpání finančních příspěvků určených na Významné projekty Olomouckého kraje pro rok 2013</t>
  </si>
  <si>
    <t>b) Žádost o zařazení projektu mezi Významné projekty Olomouckého kraje na rok 2013</t>
  </si>
  <si>
    <t>8. Propočet nového rozpočtového určení daní pro obce od 1.1.2013</t>
  </si>
  <si>
    <t>Výdaje Olomouckého kraje celkem (po konsolidaci)</t>
  </si>
  <si>
    <t>Příjmy Olomouckého kraje</t>
  </si>
  <si>
    <t>Krátkodobé přijaté půjčené prostředky</t>
  </si>
  <si>
    <t>Odbory (kanceláře) - výdaje</t>
  </si>
  <si>
    <t>13. Plnění závazných ukazatelů rozpočtu Olomouckého kraje za rok 2017</t>
  </si>
  <si>
    <t>Schválený rozpočet 2017</t>
  </si>
  <si>
    <t>Upravený rozpočet 2017</t>
  </si>
  <si>
    <t>PŘÍJMY OLOMOUCKÉHO KRAJE NA ROK 2017</t>
  </si>
  <si>
    <t>VÝDAJE OLOMOUCKÉHO KRAJE NA ROK 2017</t>
  </si>
  <si>
    <t>Příjmy z poskytnutých služeb a výrobků</t>
  </si>
  <si>
    <t xml:space="preserve">Ostatní investiční přijaté transfery ze státního rozpočtu </t>
  </si>
  <si>
    <t xml:space="preserve">Přijaté transfery od obcí    </t>
  </si>
  <si>
    <t>Dotační programy / tituly</t>
  </si>
  <si>
    <t>Převody z rozpočtových účtů</t>
  </si>
  <si>
    <t>Opravy, investice a projekty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</si>
</sst>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00"/>
    <numFmt numFmtId="167" formatCode="0\-00"/>
  </numFmts>
  <fonts count="20" x14ac:knownFonts="1">
    <font>
      <sz val="11"/>
      <color theme="1"/>
      <name val="Calibri"/>
      <family val="2"/>
      <charset val="238"/>
      <scheme val="minor"/>
    </font>
    <font>
      <b/>
      <sz val="13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u/>
      <sz val="11"/>
      <name val="Arial"/>
      <family val="2"/>
      <charset val="238"/>
    </font>
    <font>
      <u/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indexed="81"/>
      <name val="Tahoma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horizontal="right"/>
    </xf>
    <xf numFmtId="0" fontId="4" fillId="0" borderId="0" xfId="0" applyFont="1" applyFill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/>
    <xf numFmtId="164" fontId="5" fillId="0" borderId="14" xfId="0" applyNumberFormat="1" applyFont="1" applyFill="1" applyBorder="1"/>
    <xf numFmtId="0" fontId="5" fillId="0" borderId="17" xfId="0" applyFont="1" applyFill="1" applyBorder="1" applyAlignment="1">
      <alignment horizontal="center"/>
    </xf>
    <xf numFmtId="0" fontId="5" fillId="0" borderId="16" xfId="0" applyFont="1" applyFill="1" applyBorder="1"/>
    <xf numFmtId="0" fontId="5" fillId="0" borderId="16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5" fillId="0" borderId="20" xfId="0" applyFont="1" applyFill="1" applyBorder="1" applyAlignment="1">
      <alignment wrapText="1"/>
    </xf>
    <xf numFmtId="0" fontId="5" fillId="0" borderId="23" xfId="0" applyFont="1" applyFill="1" applyBorder="1" applyAlignment="1">
      <alignment horizontal="center"/>
    </xf>
    <xf numFmtId="0" fontId="2" fillId="0" borderId="24" xfId="0" applyFont="1" applyFill="1" applyBorder="1"/>
    <xf numFmtId="0" fontId="6" fillId="0" borderId="0" xfId="0" applyFont="1" applyFill="1"/>
    <xf numFmtId="0" fontId="5" fillId="0" borderId="0" xfId="0" applyFont="1" applyFill="1"/>
    <xf numFmtId="164" fontId="5" fillId="0" borderId="29" xfId="0" applyNumberFormat="1" applyFont="1" applyFill="1" applyBorder="1"/>
    <xf numFmtId="0" fontId="2" fillId="0" borderId="0" xfId="0" applyFont="1" applyFill="1" applyBorder="1"/>
    <xf numFmtId="3" fontId="0" fillId="0" borderId="0" xfId="0" applyNumberFormat="1" applyFill="1"/>
    <xf numFmtId="0" fontId="2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Border="1"/>
    <xf numFmtId="0" fontId="0" fillId="0" borderId="7" xfId="0" applyFill="1" applyBorder="1" applyAlignment="1"/>
    <xf numFmtId="0" fontId="8" fillId="0" borderId="0" xfId="0" applyFont="1" applyFill="1"/>
    <xf numFmtId="0" fontId="5" fillId="0" borderId="13" xfId="0" applyFont="1" applyFill="1" applyBorder="1"/>
    <xf numFmtId="3" fontId="5" fillId="0" borderId="15" xfId="0" applyNumberFormat="1" applyFont="1" applyFill="1" applyBorder="1" applyAlignment="1">
      <alignment horizontal="right"/>
    </xf>
    <xf numFmtId="0" fontId="5" fillId="0" borderId="16" xfId="0" applyFont="1" applyFill="1" applyBorder="1" applyAlignment="1"/>
    <xf numFmtId="3" fontId="0" fillId="0" borderId="0" xfId="0" applyNumberFormat="1" applyFill="1" applyAlignment="1"/>
    <xf numFmtId="0" fontId="7" fillId="0" borderId="24" xfId="0" applyFont="1" applyFill="1" applyBorder="1"/>
    <xf numFmtId="3" fontId="2" fillId="0" borderId="28" xfId="0" applyNumberFormat="1" applyFont="1" applyFill="1" applyBorder="1" applyAlignment="1">
      <alignment horizontal="right"/>
    </xf>
    <xf numFmtId="164" fontId="2" fillId="0" borderId="26" xfId="0" applyNumberFormat="1" applyFont="1" applyFill="1" applyBorder="1" applyAlignment="1">
      <alignment shrinkToFit="1"/>
    </xf>
    <xf numFmtId="0" fontId="5" fillId="0" borderId="35" xfId="0" applyFont="1" applyFill="1" applyBorder="1"/>
    <xf numFmtId="0" fontId="3" fillId="3" borderId="2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3" fontId="9" fillId="3" borderId="3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/>
    </xf>
    <xf numFmtId="0" fontId="3" fillId="3" borderId="1" xfId="0" applyFont="1" applyFill="1" applyBorder="1" applyAlignment="1">
      <alignment vertical="center"/>
    </xf>
    <xf numFmtId="0" fontId="10" fillId="3" borderId="38" xfId="0" applyFont="1" applyFill="1" applyBorder="1" applyAlignment="1">
      <alignment horizontal="center"/>
    </xf>
    <xf numFmtId="164" fontId="5" fillId="0" borderId="39" xfId="0" applyNumberFormat="1" applyFont="1" applyFill="1" applyBorder="1"/>
    <xf numFmtId="164" fontId="2" fillId="0" borderId="40" xfId="0" applyNumberFormat="1" applyFont="1" applyFill="1" applyBorder="1" applyAlignment="1">
      <alignment shrinkToFit="1"/>
    </xf>
    <xf numFmtId="0" fontId="5" fillId="0" borderId="24" xfId="0" applyFont="1" applyFill="1" applyBorder="1"/>
    <xf numFmtId="164" fontId="5" fillId="0" borderId="40" xfId="0" applyNumberFormat="1" applyFont="1" applyFill="1" applyBorder="1"/>
    <xf numFmtId="0" fontId="7" fillId="3" borderId="41" xfId="0" applyFont="1" applyFill="1" applyBorder="1" applyAlignment="1">
      <alignment wrapText="1"/>
    </xf>
    <xf numFmtId="164" fontId="2" fillId="3" borderId="42" xfId="0" applyNumberFormat="1" applyFont="1" applyFill="1" applyBorder="1"/>
    <xf numFmtId="0" fontId="4" fillId="3" borderId="6" xfId="0" applyFont="1" applyFill="1" applyBorder="1" applyAlignment="1">
      <alignment horizontal="center" vertical="center"/>
    </xf>
    <xf numFmtId="0" fontId="11" fillId="0" borderId="0" xfId="0" applyFont="1" applyFill="1"/>
    <xf numFmtId="3" fontId="11" fillId="0" borderId="0" xfId="0" applyNumberFormat="1" applyFont="1" applyFill="1"/>
    <xf numFmtId="0" fontId="11" fillId="0" borderId="21" xfId="0" applyFont="1" applyFill="1" applyBorder="1"/>
    <xf numFmtId="0" fontId="11" fillId="0" borderId="34" xfId="0" applyFont="1" applyFill="1" applyBorder="1" applyAlignment="1">
      <alignment wrapText="1"/>
    </xf>
    <xf numFmtId="0" fontId="12" fillId="3" borderId="37" xfId="0" applyFont="1" applyFill="1" applyBorder="1"/>
    <xf numFmtId="0" fontId="12" fillId="3" borderId="0" xfId="0" applyFont="1" applyFill="1"/>
    <xf numFmtId="165" fontId="11" fillId="0" borderId="22" xfId="0" applyNumberFormat="1" applyFont="1" applyFill="1" applyBorder="1"/>
    <xf numFmtId="165" fontId="12" fillId="3" borderId="33" xfId="0" applyNumberFormat="1" applyFont="1" applyFill="1" applyBorder="1"/>
    <xf numFmtId="0" fontId="5" fillId="3" borderId="30" xfId="0" applyFont="1" applyFill="1" applyBorder="1" applyAlignment="1">
      <alignment horizontal="center"/>
    </xf>
    <xf numFmtId="0" fontId="7" fillId="3" borderId="31" xfId="0" applyFont="1" applyFill="1" applyBorder="1" applyAlignment="1">
      <alignment wrapText="1"/>
    </xf>
    <xf numFmtId="3" fontId="2" fillId="3" borderId="32" xfId="0" applyNumberFormat="1" applyFont="1" applyFill="1" applyBorder="1" applyAlignment="1">
      <alignment horizontal="right"/>
    </xf>
    <xf numFmtId="164" fontId="2" fillId="3" borderId="33" xfId="0" applyNumberFormat="1" applyFont="1" applyFill="1" applyBorder="1"/>
    <xf numFmtId="0" fontId="7" fillId="3" borderId="5" xfId="0" applyFont="1" applyFill="1" applyBorder="1" applyAlignment="1">
      <alignment horizontal="center"/>
    </xf>
    <xf numFmtId="3" fontId="13" fillId="0" borderId="0" xfId="0" applyNumberFormat="1" applyFont="1" applyFill="1"/>
    <xf numFmtId="0" fontId="13" fillId="0" borderId="0" xfId="0" applyFont="1" applyFill="1"/>
    <xf numFmtId="0" fontId="3" fillId="0" borderId="7" xfId="0" applyFont="1" applyFill="1" applyBorder="1"/>
    <xf numFmtId="0" fontId="0" fillId="0" borderId="7" xfId="0" applyFill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0" fontId="14" fillId="0" borderId="0" xfId="0" applyFont="1" applyFill="1"/>
    <xf numFmtId="49" fontId="8" fillId="0" borderId="0" xfId="0" applyNumberFormat="1" applyFont="1" applyFill="1" applyAlignment="1">
      <alignment horizontal="right"/>
    </xf>
    <xf numFmtId="0" fontId="7" fillId="0" borderId="0" xfId="0" applyFont="1" applyFill="1"/>
    <xf numFmtId="49" fontId="0" fillId="0" borderId="0" xfId="0" applyNumberFormat="1" applyFill="1" applyAlignment="1">
      <alignment horizontal="right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right"/>
    </xf>
    <xf numFmtId="49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/>
    <xf numFmtId="166" fontId="8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right"/>
    </xf>
    <xf numFmtId="167" fontId="8" fillId="0" borderId="0" xfId="0" applyNumberFormat="1" applyFont="1" applyFill="1" applyAlignment="1">
      <alignment horizontal="right"/>
    </xf>
    <xf numFmtId="0" fontId="15" fillId="0" borderId="0" xfId="0" applyFont="1" applyFill="1"/>
    <xf numFmtId="164" fontId="5" fillId="0" borderId="39" xfId="0" applyNumberFormat="1" applyFont="1" applyFill="1" applyBorder="1" applyAlignment="1">
      <alignment vertical="center"/>
    </xf>
    <xf numFmtId="3" fontId="5" fillId="0" borderId="0" xfId="0" applyNumberFormat="1" applyFont="1" applyFill="1"/>
    <xf numFmtId="3" fontId="0" fillId="0" borderId="0" xfId="0" applyNumberFormat="1" applyFill="1" applyAlignment="1">
      <alignment vertical="center"/>
    </xf>
    <xf numFmtId="3" fontId="16" fillId="0" borderId="0" xfId="0" applyNumberFormat="1" applyFont="1" applyFill="1"/>
    <xf numFmtId="3" fontId="5" fillId="0" borderId="15" xfId="0" applyNumberFormat="1" applyFont="1" applyFill="1" applyBorder="1" applyAlignment="1">
      <alignment horizontal="right" vertical="center"/>
    </xf>
    <xf numFmtId="0" fontId="1" fillId="0" borderId="0" xfId="0" applyFont="1" applyFill="1" applyAlignment="1"/>
    <xf numFmtId="0" fontId="11" fillId="0" borderId="46" xfId="0" applyFont="1" applyFill="1" applyBorder="1" applyAlignment="1">
      <alignment wrapText="1"/>
    </xf>
    <xf numFmtId="3" fontId="17" fillId="0" borderId="0" xfId="0" applyNumberFormat="1" applyFont="1" applyFill="1"/>
    <xf numFmtId="0" fontId="12" fillId="2" borderId="0" xfId="0" applyFont="1" applyFill="1"/>
    <xf numFmtId="3" fontId="5" fillId="0" borderId="11" xfId="0" applyNumberFormat="1" applyFont="1" applyFill="1" applyBorder="1" applyAlignment="1"/>
    <xf numFmtId="3" fontId="5" fillId="0" borderId="11" xfId="0" applyNumberFormat="1" applyFont="1" applyFill="1" applyBorder="1"/>
    <xf numFmtId="3" fontId="5" fillId="0" borderId="18" xfId="0" applyNumberFormat="1" applyFont="1" applyFill="1" applyBorder="1"/>
    <xf numFmtId="3" fontId="5" fillId="0" borderId="18" xfId="0" applyNumberFormat="1" applyFont="1" applyFill="1" applyBorder="1" applyAlignment="1"/>
    <xf numFmtId="3" fontId="5" fillId="0" borderId="18" xfId="0" applyNumberFormat="1" applyFont="1" applyFill="1" applyBorder="1" applyAlignment="1">
      <alignment vertical="center"/>
    </xf>
    <xf numFmtId="3" fontId="5" fillId="0" borderId="21" xfId="0" applyNumberFormat="1" applyFont="1" applyFill="1" applyBorder="1" applyAlignment="1"/>
    <xf numFmtId="3" fontId="5" fillId="0" borderId="21" xfId="0" applyNumberFormat="1" applyFont="1" applyFill="1" applyBorder="1"/>
    <xf numFmtId="3" fontId="2" fillId="0" borderId="25" xfId="0" applyNumberFormat="1" applyFont="1" applyFill="1" applyBorder="1" applyAlignment="1"/>
    <xf numFmtId="3" fontId="5" fillId="0" borderId="25" xfId="0" applyNumberFormat="1" applyFont="1" applyFill="1" applyBorder="1" applyAlignment="1"/>
    <xf numFmtId="3" fontId="5" fillId="0" borderId="25" xfId="0" applyNumberFormat="1" applyFont="1" applyFill="1" applyBorder="1"/>
    <xf numFmtId="3" fontId="2" fillId="3" borderId="6" xfId="0" applyNumberFormat="1" applyFont="1" applyFill="1" applyBorder="1" applyAlignment="1"/>
    <xf numFmtId="3" fontId="5" fillId="2" borderId="18" xfId="0" applyNumberFormat="1" applyFont="1" applyFill="1" applyBorder="1"/>
    <xf numFmtId="3" fontId="5" fillId="2" borderId="18" xfId="0" applyNumberFormat="1" applyFont="1" applyFill="1" applyBorder="1" applyAlignment="1">
      <alignment vertical="center"/>
    </xf>
    <xf numFmtId="3" fontId="2" fillId="2" borderId="25" xfId="0" applyNumberFormat="1" applyFont="1" applyFill="1" applyBorder="1"/>
    <xf numFmtId="3" fontId="5" fillId="2" borderId="27" xfId="0" applyNumberFormat="1" applyFont="1" applyFill="1" applyBorder="1"/>
    <xf numFmtId="3" fontId="2" fillId="3" borderId="37" xfId="0" applyNumberFormat="1" applyFont="1" applyFill="1" applyBorder="1"/>
    <xf numFmtId="3" fontId="5" fillId="0" borderId="36" xfId="0" applyNumberFormat="1" applyFont="1" applyFill="1" applyBorder="1" applyAlignment="1">
      <alignment horizontal="right"/>
    </xf>
    <xf numFmtId="3" fontId="5" fillId="2" borderId="15" xfId="0" applyNumberFormat="1" applyFont="1" applyFill="1" applyBorder="1" applyAlignment="1">
      <alignment horizontal="right"/>
    </xf>
    <xf numFmtId="0" fontId="11" fillId="0" borderId="43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164" fontId="5" fillId="0" borderId="14" xfId="0" applyNumberFormat="1" applyFont="1" applyFill="1" applyBorder="1" applyAlignment="1">
      <alignment vertical="center"/>
    </xf>
    <xf numFmtId="3" fontId="5" fillId="0" borderId="34" xfId="0" applyNumberFormat="1" applyFont="1" applyFill="1" applyBorder="1" applyAlignment="1">
      <alignment vertical="center"/>
    </xf>
    <xf numFmtId="165" fontId="11" fillId="0" borderId="44" xfId="0" applyNumberFormat="1" applyFont="1" applyFill="1" applyBorder="1" applyAlignment="1">
      <alignment vertical="center"/>
    </xf>
    <xf numFmtId="3" fontId="5" fillId="0" borderId="46" xfId="0" applyNumberFormat="1" applyFont="1" applyFill="1" applyBorder="1" applyAlignment="1">
      <alignment vertical="center"/>
    </xf>
    <xf numFmtId="164" fontId="5" fillId="0" borderId="29" xfId="0" applyNumberFormat="1" applyFont="1" applyFill="1" applyBorder="1" applyAlignment="1">
      <alignment vertical="center"/>
    </xf>
    <xf numFmtId="0" fontId="0" fillId="0" borderId="0" xfId="0" applyFill="1" applyAlignment="1"/>
    <xf numFmtId="0" fontId="12" fillId="3" borderId="30" xfId="0" applyFont="1" applyFill="1" applyBorder="1" applyAlignment="1">
      <alignment horizontal="center"/>
    </xf>
    <xf numFmtId="3" fontId="5" fillId="0" borderId="34" xfId="0" applyNumberFormat="1" applyFont="1" applyFill="1" applyBorder="1"/>
    <xf numFmtId="3" fontId="5" fillId="0" borderId="12" xfId="0" applyNumberFormat="1" applyFont="1" applyFill="1" applyBorder="1" applyAlignment="1">
      <alignment horizontal="right"/>
    </xf>
    <xf numFmtId="3" fontId="19" fillId="0" borderId="0" xfId="0" applyNumberFormat="1" applyFont="1" applyFill="1"/>
    <xf numFmtId="0" fontId="8" fillId="0" borderId="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Fill="1" applyAlignment="1"/>
    <xf numFmtId="0" fontId="7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5" fillId="0" borderId="0" xfId="0" applyFont="1" applyFill="1" applyAlignment="1">
      <alignment wrapText="1"/>
    </xf>
    <xf numFmtId="0" fontId="8" fillId="0" borderId="0" xfId="0" applyFont="1" applyFill="1" applyAlignment="1">
      <alignment wrapText="1"/>
    </xf>
    <xf numFmtId="0" fontId="8" fillId="0" borderId="0" xfId="0" applyFont="1" applyFill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5"/>
  <sheetViews>
    <sheetView topLeftCell="A88" zoomScaleNormal="100" workbookViewId="0">
      <selection activeCell="C142" sqref="C142"/>
    </sheetView>
  </sheetViews>
  <sheetFormatPr defaultColWidth="9.140625" defaultRowHeight="15" x14ac:dyDescent="0.25"/>
  <cols>
    <col min="1" max="7" width="9.140625" style="1"/>
    <col min="8" max="9" width="9.140625" style="3"/>
    <col min="10" max="16384" width="9.140625" style="1"/>
  </cols>
  <sheetData>
    <row r="1" spans="1:9" ht="15.75" thickBot="1" x14ac:dyDescent="0.3">
      <c r="A1" s="68"/>
      <c r="B1" s="68"/>
      <c r="C1" s="68"/>
      <c r="D1" s="68"/>
      <c r="E1" s="68"/>
      <c r="F1" s="68"/>
      <c r="G1" s="68"/>
      <c r="H1" s="69"/>
      <c r="I1" s="70" t="s">
        <v>28</v>
      </c>
    </row>
    <row r="2" spans="1:9" ht="15.75" thickTop="1" x14ac:dyDescent="0.25"/>
    <row r="3" spans="1:9" x14ac:dyDescent="0.25">
      <c r="A3" s="71" t="s">
        <v>88</v>
      </c>
      <c r="I3" s="72" t="s">
        <v>94</v>
      </c>
    </row>
    <row r="4" spans="1:9" x14ac:dyDescent="0.25">
      <c r="A4" s="73"/>
      <c r="I4" s="74"/>
    </row>
    <row r="5" spans="1:9" x14ac:dyDescent="0.25">
      <c r="A5" s="71" t="s">
        <v>89</v>
      </c>
      <c r="I5" s="74"/>
    </row>
    <row r="6" spans="1:9" x14ac:dyDescent="0.25">
      <c r="I6" s="74"/>
    </row>
    <row r="7" spans="1:9" x14ac:dyDescent="0.25">
      <c r="A7" s="1" t="s">
        <v>90</v>
      </c>
      <c r="I7" s="72" t="s">
        <v>95</v>
      </c>
    </row>
    <row r="8" spans="1:9" x14ac:dyDescent="0.25">
      <c r="I8" s="74"/>
    </row>
    <row r="9" spans="1:9" x14ac:dyDescent="0.25">
      <c r="A9" s="127" t="s">
        <v>131</v>
      </c>
      <c r="B9" s="127"/>
      <c r="C9" s="127"/>
      <c r="D9" s="127"/>
      <c r="E9" s="127"/>
      <c r="F9" s="127"/>
      <c r="G9" s="127"/>
      <c r="H9" s="127"/>
      <c r="I9" s="72" t="s">
        <v>29</v>
      </c>
    </row>
    <row r="10" spans="1:9" x14ac:dyDescent="0.25">
      <c r="I10" s="74"/>
    </row>
    <row r="11" spans="1:9" x14ac:dyDescent="0.25">
      <c r="A11" s="127" t="s">
        <v>91</v>
      </c>
      <c r="B11" s="127"/>
      <c r="C11" s="127"/>
      <c r="D11" s="127"/>
      <c r="E11" s="127"/>
      <c r="F11" s="127"/>
      <c r="G11" s="127"/>
      <c r="H11" s="127"/>
      <c r="I11" s="72" t="s">
        <v>31</v>
      </c>
    </row>
    <row r="12" spans="1:9" x14ac:dyDescent="0.25">
      <c r="I12" s="74"/>
    </row>
    <row r="13" spans="1:9" x14ac:dyDescent="0.25">
      <c r="A13" s="1" t="s">
        <v>30</v>
      </c>
      <c r="I13" s="72" t="s">
        <v>96</v>
      </c>
    </row>
    <row r="14" spans="1:9" x14ac:dyDescent="0.25">
      <c r="I14" s="74"/>
    </row>
    <row r="15" spans="1:9" x14ac:dyDescent="0.25">
      <c r="A15" s="1" t="s">
        <v>92</v>
      </c>
      <c r="I15" s="72" t="s">
        <v>97</v>
      </c>
    </row>
    <row r="16" spans="1:9" x14ac:dyDescent="0.25">
      <c r="I16" s="74"/>
    </row>
    <row r="17" spans="1:10" x14ac:dyDescent="0.25">
      <c r="A17" s="1" t="s">
        <v>93</v>
      </c>
      <c r="I17" s="72" t="s">
        <v>98</v>
      </c>
    </row>
    <row r="18" spans="1:10" x14ac:dyDescent="0.25">
      <c r="I18" s="74"/>
    </row>
    <row r="19" spans="1:10" ht="30" customHeight="1" x14ac:dyDescent="0.25">
      <c r="A19" s="71" t="s">
        <v>87</v>
      </c>
      <c r="I19" s="74"/>
    </row>
    <row r="20" spans="1:10" ht="6" customHeight="1" x14ac:dyDescent="0.25">
      <c r="I20" s="74"/>
    </row>
    <row r="21" spans="1:10" x14ac:dyDescent="0.25">
      <c r="A21" s="73" t="s">
        <v>132</v>
      </c>
      <c r="H21" s="3" t="s">
        <v>32</v>
      </c>
      <c r="I21" s="74"/>
    </row>
    <row r="22" spans="1:10" ht="9" customHeight="1" x14ac:dyDescent="0.25">
      <c r="A22" s="73"/>
      <c r="I22" s="74"/>
    </row>
    <row r="23" spans="1:10" x14ac:dyDescent="0.25">
      <c r="A23" s="75" t="s">
        <v>33</v>
      </c>
      <c r="B23" s="76"/>
      <c r="C23" s="24"/>
      <c r="D23" s="24"/>
      <c r="E23" s="24"/>
      <c r="F23" s="24"/>
      <c r="G23" s="24"/>
      <c r="H23" s="77"/>
      <c r="I23" s="78" t="s">
        <v>99</v>
      </c>
      <c r="J23" s="24"/>
    </row>
    <row r="24" spans="1:10" ht="6" customHeight="1" x14ac:dyDescent="0.25">
      <c r="A24" s="75"/>
      <c r="B24" s="76"/>
      <c r="C24" s="24"/>
      <c r="D24" s="24"/>
      <c r="E24" s="24"/>
      <c r="F24" s="24"/>
      <c r="G24" s="24"/>
      <c r="H24" s="77"/>
      <c r="I24" s="78"/>
      <c r="J24" s="24"/>
    </row>
    <row r="25" spans="1:10" x14ac:dyDescent="0.25">
      <c r="A25" s="79" t="s">
        <v>34</v>
      </c>
      <c r="B25" s="24"/>
      <c r="C25" s="24"/>
      <c r="D25" s="24"/>
      <c r="E25" s="24"/>
      <c r="F25" s="24"/>
      <c r="G25" s="80">
        <v>1</v>
      </c>
      <c r="H25" s="77"/>
      <c r="I25" s="72" t="s">
        <v>100</v>
      </c>
      <c r="J25" s="24"/>
    </row>
    <row r="26" spans="1:10" ht="6" customHeight="1" x14ac:dyDescent="0.25">
      <c r="A26" s="79"/>
      <c r="B26" s="24"/>
      <c r="C26" s="24"/>
      <c r="D26" s="24"/>
      <c r="E26" s="24"/>
      <c r="F26" s="24"/>
      <c r="G26" s="80"/>
      <c r="H26" s="77"/>
      <c r="I26" s="74"/>
      <c r="J26" s="24"/>
    </row>
    <row r="27" spans="1:10" ht="15.75" customHeight="1" x14ac:dyDescent="0.25">
      <c r="A27" s="79" t="s">
        <v>35</v>
      </c>
      <c r="B27" s="24"/>
      <c r="C27" s="24"/>
      <c r="D27" s="24"/>
      <c r="E27" s="24"/>
      <c r="F27" s="24"/>
      <c r="G27" s="80">
        <v>2</v>
      </c>
      <c r="H27" s="77" t="s">
        <v>32</v>
      </c>
      <c r="I27" s="72" t="s">
        <v>101</v>
      </c>
      <c r="J27" s="24"/>
    </row>
    <row r="28" spans="1:10" ht="6" customHeight="1" x14ac:dyDescent="0.25">
      <c r="A28" s="79"/>
      <c r="B28" s="24"/>
      <c r="C28" s="24"/>
      <c r="D28" s="24"/>
      <c r="E28" s="24"/>
      <c r="F28" s="24"/>
      <c r="G28" s="80"/>
      <c r="H28" s="77"/>
      <c r="I28" s="74"/>
      <c r="J28" s="24"/>
    </row>
    <row r="29" spans="1:10" x14ac:dyDescent="0.25">
      <c r="A29" s="79" t="s">
        <v>36</v>
      </c>
      <c r="B29" s="24"/>
      <c r="C29" s="24"/>
      <c r="D29" s="24"/>
      <c r="E29" s="24"/>
      <c r="F29" s="24"/>
      <c r="G29" s="80">
        <v>3</v>
      </c>
      <c r="H29" s="77"/>
      <c r="I29" s="72" t="s">
        <v>102</v>
      </c>
      <c r="J29" s="24"/>
    </row>
    <row r="30" spans="1:10" ht="6" customHeight="1" x14ac:dyDescent="0.25">
      <c r="A30" s="79"/>
      <c r="B30" s="24"/>
      <c r="C30" s="24"/>
      <c r="D30" s="24"/>
      <c r="E30" s="24"/>
      <c r="F30" s="24"/>
      <c r="G30" s="80"/>
      <c r="H30" s="77"/>
      <c r="I30" s="74"/>
      <c r="J30" s="24"/>
    </row>
    <row r="31" spans="1:10" x14ac:dyDescent="0.25">
      <c r="A31" s="79" t="s">
        <v>37</v>
      </c>
      <c r="B31" s="24"/>
      <c r="C31" s="24"/>
      <c r="D31" s="24"/>
      <c r="E31" s="24"/>
      <c r="F31" s="24"/>
      <c r="G31" s="80">
        <v>4</v>
      </c>
      <c r="H31" s="77"/>
      <c r="I31" s="78" t="s">
        <v>103</v>
      </c>
      <c r="J31" s="24"/>
    </row>
    <row r="32" spans="1:10" ht="6" customHeight="1" x14ac:dyDescent="0.25">
      <c r="A32" s="79"/>
      <c r="B32" s="24"/>
      <c r="C32" s="24"/>
      <c r="D32" s="24"/>
      <c r="E32" s="24"/>
      <c r="F32" s="24"/>
      <c r="G32" s="80"/>
      <c r="H32" s="77"/>
      <c r="I32" s="74"/>
      <c r="J32" s="24"/>
    </row>
    <row r="33" spans="1:10" x14ac:dyDescent="0.25">
      <c r="A33" s="79" t="s">
        <v>38</v>
      </c>
      <c r="B33" s="24"/>
      <c r="C33" s="24"/>
      <c r="D33" s="24"/>
      <c r="E33" s="24"/>
      <c r="F33" s="24"/>
      <c r="G33" s="80">
        <v>5</v>
      </c>
      <c r="H33" s="77"/>
      <c r="I33" s="72" t="s">
        <v>104</v>
      </c>
      <c r="J33" s="24"/>
    </row>
    <row r="34" spans="1:10" ht="6" customHeight="1" x14ac:dyDescent="0.25">
      <c r="A34" s="79"/>
      <c r="B34" s="24"/>
      <c r="C34" s="24"/>
      <c r="D34" s="24"/>
      <c r="E34" s="24"/>
      <c r="F34" s="24"/>
      <c r="G34" s="80"/>
      <c r="H34" s="77"/>
      <c r="I34" s="74"/>
      <c r="J34" s="24"/>
    </row>
    <row r="35" spans="1:10" x14ac:dyDescent="0.25">
      <c r="A35" s="79" t="s">
        <v>40</v>
      </c>
      <c r="B35" s="24"/>
      <c r="C35" s="24"/>
      <c r="D35" s="24"/>
      <c r="E35" s="24"/>
      <c r="F35" s="24"/>
      <c r="G35" s="80">
        <v>6</v>
      </c>
      <c r="H35" s="77"/>
      <c r="I35" s="72" t="s">
        <v>105</v>
      </c>
      <c r="J35" s="24"/>
    </row>
    <row r="36" spans="1:10" ht="6" customHeight="1" x14ac:dyDescent="0.25">
      <c r="A36" s="79"/>
      <c r="B36" s="24"/>
      <c r="C36" s="24"/>
      <c r="D36" s="24"/>
      <c r="E36" s="24"/>
      <c r="F36" s="24"/>
      <c r="G36" s="80"/>
      <c r="H36" s="77"/>
      <c r="I36" s="74"/>
      <c r="J36" s="24"/>
    </row>
    <row r="37" spans="1:10" x14ac:dyDescent="0.25">
      <c r="A37" s="79" t="s">
        <v>41</v>
      </c>
      <c r="B37" s="24"/>
      <c r="C37" s="24"/>
      <c r="D37" s="24"/>
      <c r="E37" s="24"/>
      <c r="F37" s="24"/>
      <c r="G37" s="80">
        <v>7</v>
      </c>
      <c r="H37" s="77"/>
      <c r="I37" s="72" t="s">
        <v>39</v>
      </c>
      <c r="J37" s="24"/>
    </row>
    <row r="38" spans="1:10" ht="6" customHeight="1" x14ac:dyDescent="0.25">
      <c r="A38" s="79"/>
      <c r="B38" s="24"/>
      <c r="C38" s="24"/>
      <c r="D38" s="24"/>
      <c r="E38" s="24"/>
      <c r="F38" s="24"/>
      <c r="G38" s="80"/>
      <c r="H38" s="77"/>
      <c r="I38" s="74"/>
      <c r="J38" s="24"/>
    </row>
    <row r="39" spans="1:10" hidden="1" x14ac:dyDescent="0.25">
      <c r="A39" s="79"/>
      <c r="B39" s="24"/>
      <c r="C39" s="24"/>
      <c r="D39" s="24"/>
      <c r="E39" s="24"/>
      <c r="F39" s="24"/>
      <c r="G39" s="80"/>
      <c r="H39" s="77"/>
      <c r="I39" s="74"/>
      <c r="J39" s="24"/>
    </row>
    <row r="40" spans="1:10" x14ac:dyDescent="0.25">
      <c r="A40" s="79" t="s">
        <v>42</v>
      </c>
      <c r="B40" s="24"/>
      <c r="C40" s="24"/>
      <c r="D40" s="24"/>
      <c r="E40" s="24"/>
      <c r="F40" s="24"/>
      <c r="G40" s="80">
        <v>8</v>
      </c>
      <c r="H40" s="77"/>
      <c r="I40" s="72" t="s">
        <v>106</v>
      </c>
      <c r="J40" s="24"/>
    </row>
    <row r="41" spans="1:10" ht="6" customHeight="1" x14ac:dyDescent="0.25">
      <c r="A41" s="79"/>
      <c r="B41" s="24"/>
      <c r="C41" s="24"/>
      <c r="D41" s="24"/>
      <c r="E41" s="24"/>
      <c r="F41" s="24"/>
      <c r="G41" s="80"/>
      <c r="H41" s="77"/>
      <c r="I41" s="74"/>
      <c r="J41" s="24"/>
    </row>
    <row r="42" spans="1:10" x14ac:dyDescent="0.25">
      <c r="A42" s="79" t="s">
        <v>43</v>
      </c>
      <c r="B42" s="24"/>
      <c r="C42" s="24"/>
      <c r="D42" s="24"/>
      <c r="E42" s="24"/>
      <c r="F42" s="24"/>
      <c r="G42" s="80">
        <v>9</v>
      </c>
      <c r="H42" s="77"/>
      <c r="I42" s="72" t="s">
        <v>107</v>
      </c>
      <c r="J42" s="24"/>
    </row>
    <row r="43" spans="1:10" ht="6" customHeight="1" x14ac:dyDescent="0.25">
      <c r="A43" s="79"/>
      <c r="B43" s="24"/>
      <c r="C43" s="24"/>
      <c r="D43" s="24"/>
      <c r="E43" s="24"/>
      <c r="F43" s="24"/>
      <c r="G43" s="80"/>
      <c r="H43" s="77"/>
      <c r="I43" s="74"/>
      <c r="J43" s="24"/>
    </row>
    <row r="44" spans="1:10" x14ac:dyDescent="0.25">
      <c r="A44" s="79" t="s">
        <v>44</v>
      </c>
      <c r="B44" s="24"/>
      <c r="C44" s="24"/>
      <c r="D44" s="24"/>
      <c r="E44" s="24"/>
      <c r="F44" s="24"/>
      <c r="G44" s="76">
        <v>10</v>
      </c>
      <c r="H44" s="77"/>
      <c r="I44" s="72" t="s">
        <v>108</v>
      </c>
      <c r="J44" s="24"/>
    </row>
    <row r="45" spans="1:10" ht="6" customHeight="1" x14ac:dyDescent="0.25">
      <c r="A45" s="79"/>
      <c r="B45" s="24"/>
      <c r="C45" s="24"/>
      <c r="D45" s="24"/>
      <c r="E45" s="24"/>
      <c r="F45" s="24"/>
      <c r="G45" s="76"/>
      <c r="H45" s="77"/>
      <c r="I45" s="74"/>
      <c r="J45" s="24"/>
    </row>
    <row r="46" spans="1:10" x14ac:dyDescent="0.25">
      <c r="A46" s="79" t="s">
        <v>45</v>
      </c>
      <c r="B46" s="24"/>
      <c r="C46" s="24"/>
      <c r="D46" s="24"/>
      <c r="E46" s="24"/>
      <c r="F46" s="24"/>
      <c r="G46" s="76">
        <v>11</v>
      </c>
      <c r="H46" s="77"/>
      <c r="I46" s="72" t="s">
        <v>109</v>
      </c>
      <c r="J46" s="24"/>
    </row>
    <row r="47" spans="1:10" ht="6" customHeight="1" x14ac:dyDescent="0.25">
      <c r="A47" s="79"/>
      <c r="B47" s="24"/>
      <c r="C47" s="24"/>
      <c r="D47" s="24"/>
      <c r="E47" s="24"/>
      <c r="F47" s="24"/>
      <c r="G47" s="76"/>
      <c r="H47" s="77"/>
      <c r="I47" s="74"/>
      <c r="J47" s="24"/>
    </row>
    <row r="48" spans="1:10" x14ac:dyDescent="0.25">
      <c r="A48" s="79" t="s">
        <v>46</v>
      </c>
      <c r="B48" s="24"/>
      <c r="C48" s="24"/>
      <c r="D48" s="24"/>
      <c r="E48" s="24"/>
      <c r="F48" s="24"/>
      <c r="G48" s="76">
        <v>12</v>
      </c>
      <c r="H48" s="77"/>
      <c r="I48" s="72" t="s">
        <v>110</v>
      </c>
      <c r="J48" s="24"/>
    </row>
    <row r="49" spans="1:10" ht="6" customHeight="1" x14ac:dyDescent="0.25">
      <c r="A49" s="79"/>
      <c r="B49" s="24"/>
      <c r="C49" s="24"/>
      <c r="D49" s="24"/>
      <c r="E49" s="24"/>
      <c r="F49" s="24"/>
      <c r="G49" s="76"/>
      <c r="H49" s="77"/>
      <c r="I49" s="74"/>
      <c r="J49" s="24"/>
    </row>
    <row r="50" spans="1:10" x14ac:dyDescent="0.25">
      <c r="A50" s="79" t="s">
        <v>48</v>
      </c>
      <c r="B50" s="24"/>
      <c r="C50" s="24"/>
      <c r="D50" s="24"/>
      <c r="E50" s="24"/>
      <c r="F50" s="24"/>
      <c r="G50" s="76">
        <v>13</v>
      </c>
      <c r="H50" s="77"/>
      <c r="I50" s="72" t="s">
        <v>111</v>
      </c>
      <c r="J50" s="24"/>
    </row>
    <row r="51" spans="1:10" ht="6" customHeight="1" x14ac:dyDescent="0.25">
      <c r="A51" s="79"/>
      <c r="B51" s="24"/>
      <c r="C51" s="24"/>
      <c r="D51" s="24"/>
      <c r="E51" s="24"/>
      <c r="F51" s="24"/>
      <c r="G51" s="76"/>
      <c r="H51" s="77"/>
      <c r="I51" s="72"/>
      <c r="J51" s="24"/>
    </row>
    <row r="52" spans="1:10" x14ac:dyDescent="0.25">
      <c r="A52" s="79" t="s">
        <v>49</v>
      </c>
      <c r="B52" s="24"/>
      <c r="C52" s="24"/>
      <c r="D52" s="24"/>
      <c r="E52" s="24"/>
      <c r="F52" s="24"/>
      <c r="G52" s="76">
        <v>14</v>
      </c>
      <c r="H52" s="77"/>
      <c r="I52" s="72" t="s">
        <v>112</v>
      </c>
      <c r="J52" s="24"/>
    </row>
    <row r="53" spans="1:10" ht="6" customHeight="1" x14ac:dyDescent="0.25">
      <c r="A53" s="79"/>
      <c r="B53" s="24"/>
      <c r="C53" s="24"/>
      <c r="D53" s="24"/>
      <c r="E53" s="24"/>
      <c r="F53" s="24"/>
      <c r="G53" s="76"/>
      <c r="H53" s="77"/>
      <c r="I53" s="72"/>
      <c r="J53" s="24"/>
    </row>
    <row r="54" spans="1:10" x14ac:dyDescent="0.25">
      <c r="A54" s="24" t="s">
        <v>50</v>
      </c>
      <c r="B54" s="24"/>
      <c r="C54" s="24"/>
      <c r="D54" s="24"/>
      <c r="E54" s="24"/>
      <c r="F54" s="24"/>
      <c r="G54" s="81">
        <v>15</v>
      </c>
      <c r="H54" s="77"/>
      <c r="I54" s="72" t="s">
        <v>113</v>
      </c>
      <c r="J54" s="24"/>
    </row>
    <row r="55" spans="1:10" ht="6" customHeight="1" x14ac:dyDescent="0.25">
      <c r="A55" s="24"/>
      <c r="B55" s="24"/>
      <c r="C55" s="24"/>
      <c r="D55" s="24"/>
      <c r="E55" s="24"/>
      <c r="F55" s="24"/>
      <c r="G55" s="81"/>
      <c r="H55" s="77"/>
      <c r="I55" s="74"/>
      <c r="J55" s="24"/>
    </row>
    <row r="56" spans="1:10" x14ac:dyDescent="0.25">
      <c r="A56" s="24" t="s">
        <v>52</v>
      </c>
      <c r="B56" s="24"/>
      <c r="C56" s="24"/>
      <c r="D56" s="24"/>
      <c r="E56" s="24"/>
      <c r="F56" s="24"/>
      <c r="G56" s="81">
        <v>16</v>
      </c>
      <c r="H56" s="77"/>
      <c r="I56" s="72" t="s">
        <v>114</v>
      </c>
      <c r="J56" s="24"/>
    </row>
    <row r="57" spans="1:10" ht="6" customHeight="1" x14ac:dyDescent="0.25">
      <c r="A57" s="24"/>
      <c r="B57" s="24"/>
      <c r="C57" s="24"/>
      <c r="D57" s="24"/>
      <c r="E57" s="24"/>
      <c r="F57" s="24"/>
      <c r="G57" s="81"/>
      <c r="H57" s="77"/>
      <c r="I57" s="74"/>
      <c r="J57" s="24"/>
    </row>
    <row r="58" spans="1:10" x14ac:dyDescent="0.25">
      <c r="A58" s="24" t="s">
        <v>54</v>
      </c>
      <c r="B58" s="24"/>
      <c r="C58" s="24"/>
      <c r="D58" s="24"/>
      <c r="E58" s="24"/>
      <c r="F58" s="24"/>
      <c r="G58" s="81">
        <v>17</v>
      </c>
      <c r="H58" s="77"/>
      <c r="I58" s="72" t="s">
        <v>115</v>
      </c>
      <c r="J58" s="24"/>
    </row>
    <row r="59" spans="1:10" x14ac:dyDescent="0.25">
      <c r="A59" s="24"/>
      <c r="B59" s="24"/>
      <c r="C59" s="24"/>
      <c r="D59" s="24"/>
      <c r="E59" s="24"/>
      <c r="F59" s="24"/>
      <c r="G59" s="81"/>
      <c r="H59" s="77"/>
      <c r="I59" s="74"/>
      <c r="J59" s="24"/>
    </row>
    <row r="60" spans="1:10" x14ac:dyDescent="0.25">
      <c r="A60" s="24"/>
      <c r="B60" s="24"/>
      <c r="C60" s="24"/>
      <c r="D60" s="24"/>
      <c r="E60" s="24"/>
      <c r="F60" s="24"/>
      <c r="G60" s="81"/>
      <c r="H60" s="77"/>
      <c r="I60" s="74"/>
      <c r="J60" s="24"/>
    </row>
    <row r="61" spans="1:10" x14ac:dyDescent="0.25">
      <c r="A61" s="24"/>
      <c r="B61" s="24"/>
      <c r="C61" s="24"/>
      <c r="D61" s="24"/>
      <c r="E61" s="24"/>
      <c r="F61" s="24"/>
      <c r="G61" s="81"/>
      <c r="H61" s="77"/>
      <c r="I61" s="74"/>
      <c r="J61" s="24"/>
    </row>
    <row r="62" spans="1:10" hidden="1" x14ac:dyDescent="0.25">
      <c r="A62" s="24"/>
      <c r="B62" s="24"/>
      <c r="C62" s="24"/>
      <c r="D62" s="24"/>
      <c r="E62" s="24"/>
      <c r="F62" s="24"/>
      <c r="G62" s="81"/>
      <c r="H62" s="77"/>
      <c r="J62" s="24"/>
    </row>
    <row r="63" spans="1:10" hidden="1" x14ac:dyDescent="0.25">
      <c r="A63" s="24"/>
      <c r="B63" s="24"/>
      <c r="C63" s="24"/>
      <c r="D63" s="24"/>
      <c r="E63" s="24"/>
      <c r="F63" s="24"/>
      <c r="G63" s="81"/>
      <c r="H63" s="77"/>
      <c r="J63" s="24"/>
    </row>
    <row r="64" spans="1:10" hidden="1" x14ac:dyDescent="0.25">
      <c r="A64" s="24"/>
      <c r="B64" s="24"/>
      <c r="C64" s="24"/>
      <c r="D64" s="24"/>
      <c r="E64" s="24"/>
      <c r="F64" s="24"/>
      <c r="G64" s="81"/>
      <c r="H64" s="77"/>
      <c r="J64" s="24"/>
    </row>
    <row r="65" spans="1:10" hidden="1" x14ac:dyDescent="0.25">
      <c r="A65" s="24"/>
      <c r="B65" s="24"/>
      <c r="C65" s="24"/>
      <c r="D65" s="24"/>
      <c r="E65" s="24"/>
      <c r="F65" s="24"/>
      <c r="G65" s="81"/>
      <c r="H65" s="77"/>
      <c r="J65" s="24"/>
    </row>
    <row r="66" spans="1:10" hidden="1" x14ac:dyDescent="0.25">
      <c r="A66" s="24"/>
      <c r="B66" s="24"/>
      <c r="C66" s="24"/>
      <c r="D66" s="24"/>
      <c r="E66" s="24"/>
      <c r="F66" s="24"/>
      <c r="G66" s="81"/>
      <c r="H66" s="77"/>
      <c r="J66" s="24"/>
    </row>
    <row r="67" spans="1:10" ht="15.75" thickBot="1" x14ac:dyDescent="0.3">
      <c r="A67" s="68"/>
      <c r="B67" s="68"/>
      <c r="C67" s="68"/>
      <c r="D67" s="68"/>
      <c r="E67" s="68"/>
      <c r="F67" s="68"/>
      <c r="G67" s="68"/>
      <c r="H67" s="69"/>
      <c r="I67" s="70" t="s">
        <v>28</v>
      </c>
    </row>
    <row r="68" spans="1:10" ht="15.75" thickTop="1" x14ac:dyDescent="0.25">
      <c r="A68" s="24"/>
      <c r="B68" s="24"/>
      <c r="C68" s="24"/>
      <c r="D68" s="24"/>
      <c r="E68" s="24"/>
      <c r="F68" s="24"/>
      <c r="G68" s="24"/>
      <c r="H68" s="77"/>
      <c r="I68" s="77"/>
      <c r="J68" s="24"/>
    </row>
    <row r="69" spans="1:10" x14ac:dyDescent="0.25">
      <c r="A69" s="73" t="s">
        <v>55</v>
      </c>
      <c r="B69" s="24"/>
      <c r="C69" s="24"/>
      <c r="D69" s="24"/>
      <c r="E69" s="24"/>
      <c r="F69" s="24"/>
      <c r="G69" s="24"/>
      <c r="H69" s="77"/>
      <c r="I69" s="74"/>
      <c r="J69" s="24"/>
    </row>
    <row r="70" spans="1:10" ht="15.75" customHeight="1" x14ac:dyDescent="0.25">
      <c r="A70" s="24"/>
      <c r="B70" s="24"/>
      <c r="C70" s="24"/>
      <c r="D70" s="24"/>
      <c r="E70" s="24"/>
      <c r="F70" s="24"/>
      <c r="G70" s="24"/>
      <c r="H70" s="77"/>
      <c r="I70" s="77"/>
      <c r="J70" s="24"/>
    </row>
    <row r="71" spans="1:10" x14ac:dyDescent="0.25">
      <c r="A71" s="75" t="s">
        <v>33</v>
      </c>
      <c r="I71" s="72" t="s">
        <v>116</v>
      </c>
    </row>
    <row r="72" spans="1:10" ht="6" customHeight="1" x14ac:dyDescent="0.25">
      <c r="A72" s="75"/>
    </row>
    <row r="73" spans="1:10" x14ac:dyDescent="0.25">
      <c r="A73" s="79" t="s">
        <v>56</v>
      </c>
      <c r="B73" s="24"/>
      <c r="C73" s="24"/>
      <c r="D73" s="24"/>
      <c r="E73" s="24"/>
      <c r="F73" s="24"/>
      <c r="G73" s="81">
        <v>10</v>
      </c>
      <c r="H73" s="77"/>
      <c r="I73" s="72" t="s">
        <v>47</v>
      </c>
      <c r="J73" s="24"/>
    </row>
    <row r="74" spans="1:10" ht="6" customHeight="1" x14ac:dyDescent="0.25">
      <c r="A74" s="79"/>
      <c r="B74" s="24"/>
      <c r="C74" s="24"/>
      <c r="D74" s="24"/>
      <c r="E74" s="24"/>
      <c r="F74" s="24"/>
      <c r="G74" s="81"/>
      <c r="H74" s="77"/>
      <c r="I74" s="77"/>
      <c r="J74" s="24"/>
    </row>
    <row r="75" spans="1:10" x14ac:dyDescent="0.25">
      <c r="A75" s="79" t="s">
        <v>59</v>
      </c>
      <c r="D75" s="24"/>
      <c r="E75" s="24"/>
      <c r="F75" s="24"/>
      <c r="G75" s="80">
        <v>11</v>
      </c>
      <c r="I75" s="72" t="s">
        <v>119</v>
      </c>
      <c r="J75" s="24"/>
    </row>
    <row r="76" spans="1:10" ht="6" customHeight="1" x14ac:dyDescent="0.25">
      <c r="A76" s="79"/>
      <c r="B76" s="76"/>
      <c r="D76" s="24"/>
      <c r="E76" s="24"/>
      <c r="F76" s="24"/>
      <c r="G76" s="81"/>
      <c r="H76" s="77"/>
      <c r="I76" s="82"/>
      <c r="J76" s="24"/>
    </row>
    <row r="77" spans="1:10" x14ac:dyDescent="0.25">
      <c r="A77" s="79" t="s">
        <v>57</v>
      </c>
      <c r="B77" s="76"/>
      <c r="D77" s="24"/>
      <c r="E77" s="24"/>
      <c r="F77" s="24"/>
      <c r="G77" s="81">
        <v>12</v>
      </c>
      <c r="H77" s="77"/>
      <c r="I77" s="72" t="s">
        <v>117</v>
      </c>
      <c r="J77" s="24"/>
    </row>
    <row r="78" spans="1:10" ht="6" customHeight="1" x14ac:dyDescent="0.25">
      <c r="A78" s="79"/>
      <c r="D78" s="24"/>
      <c r="E78" s="24"/>
      <c r="F78" s="24"/>
      <c r="G78" s="80"/>
      <c r="I78" s="82"/>
      <c r="J78" s="24"/>
    </row>
    <row r="79" spans="1:10" x14ac:dyDescent="0.25">
      <c r="A79" s="79" t="s">
        <v>58</v>
      </c>
      <c r="D79" s="24"/>
      <c r="E79" s="24"/>
      <c r="F79" s="24"/>
      <c r="G79" s="80">
        <v>13</v>
      </c>
      <c r="I79" s="72" t="s">
        <v>118</v>
      </c>
      <c r="J79" s="24"/>
    </row>
    <row r="80" spans="1:10" ht="6" customHeight="1" x14ac:dyDescent="0.25">
      <c r="A80" s="79"/>
      <c r="D80" s="24"/>
      <c r="E80" s="24"/>
      <c r="F80" s="24"/>
      <c r="G80" s="80"/>
      <c r="I80" s="82"/>
      <c r="J80" s="24"/>
    </row>
    <row r="81" spans="1:10" x14ac:dyDescent="0.25">
      <c r="A81" s="79" t="s">
        <v>60</v>
      </c>
      <c r="D81" s="24"/>
      <c r="E81" s="24"/>
      <c r="F81" s="24"/>
      <c r="G81" s="80">
        <v>14</v>
      </c>
      <c r="I81" s="72" t="s">
        <v>120</v>
      </c>
      <c r="J81" s="24"/>
    </row>
    <row r="82" spans="1:10" x14ac:dyDescent="0.25">
      <c r="A82" s="24"/>
      <c r="D82" s="24"/>
      <c r="E82" s="24"/>
      <c r="F82" s="24"/>
      <c r="G82" s="80"/>
      <c r="I82" s="83"/>
      <c r="J82" s="24"/>
    </row>
    <row r="83" spans="1:10" x14ac:dyDescent="0.25">
      <c r="A83" s="79"/>
      <c r="D83" s="24"/>
      <c r="E83" s="24"/>
      <c r="F83" s="24"/>
      <c r="G83" s="80"/>
      <c r="I83" s="72"/>
      <c r="J83" s="24"/>
    </row>
    <row r="84" spans="1:10" x14ac:dyDescent="0.25">
      <c r="A84" s="73" t="s">
        <v>62</v>
      </c>
      <c r="B84" s="24"/>
      <c r="C84" s="24"/>
      <c r="D84" s="24"/>
      <c r="E84" s="24"/>
      <c r="F84" s="24"/>
      <c r="G84" s="24"/>
      <c r="H84" s="77"/>
      <c r="I84" s="72" t="s">
        <v>51</v>
      </c>
      <c r="J84" s="24"/>
    </row>
    <row r="85" spans="1:10" x14ac:dyDescent="0.25">
      <c r="A85" s="73"/>
      <c r="B85" s="24"/>
      <c r="C85" s="24"/>
      <c r="D85" s="24"/>
      <c r="E85" s="24"/>
      <c r="F85" s="24"/>
      <c r="G85" s="24"/>
      <c r="H85" s="77"/>
      <c r="I85" s="77"/>
      <c r="J85" s="24"/>
    </row>
    <row r="86" spans="1:10" x14ac:dyDescent="0.25">
      <c r="A86" s="128" t="s">
        <v>63</v>
      </c>
      <c r="B86" s="129"/>
      <c r="C86" s="129"/>
      <c r="D86" s="129"/>
      <c r="E86" s="129"/>
      <c r="F86" s="129"/>
      <c r="G86" s="129"/>
      <c r="H86" s="77"/>
      <c r="I86" s="72" t="s">
        <v>53</v>
      </c>
      <c r="J86" s="24"/>
    </row>
    <row r="87" spans="1:10" ht="15" customHeight="1" x14ac:dyDescent="0.25">
      <c r="A87" s="129"/>
      <c r="B87" s="129"/>
      <c r="C87" s="129"/>
      <c r="D87" s="129"/>
      <c r="E87" s="129"/>
      <c r="F87" s="129"/>
      <c r="G87" s="129"/>
      <c r="H87" s="77"/>
      <c r="I87" s="77"/>
      <c r="J87" s="24"/>
    </row>
    <row r="88" spans="1:10" x14ac:dyDescent="0.25">
      <c r="B88" s="24"/>
      <c r="C88" s="24"/>
      <c r="D88" s="24"/>
      <c r="E88" s="24"/>
      <c r="F88" s="24"/>
      <c r="G88" s="24"/>
      <c r="H88" s="77"/>
      <c r="I88" s="77"/>
      <c r="J88" s="24"/>
    </row>
    <row r="89" spans="1:10" x14ac:dyDescent="0.25">
      <c r="A89" s="73" t="s">
        <v>64</v>
      </c>
      <c r="B89" s="24"/>
      <c r="C89" s="24"/>
      <c r="D89" s="24"/>
      <c r="E89" s="24"/>
      <c r="F89" s="24"/>
      <c r="G89" s="24"/>
      <c r="H89" s="77"/>
      <c r="I89" s="72" t="s">
        <v>121</v>
      </c>
      <c r="J89" s="24"/>
    </row>
    <row r="90" spans="1:10" ht="12.75" customHeight="1" x14ac:dyDescent="0.25">
      <c r="A90" s="73"/>
      <c r="B90" s="24"/>
      <c r="C90" s="24"/>
      <c r="D90" s="24"/>
      <c r="E90" s="24"/>
      <c r="F90" s="24"/>
      <c r="G90" s="24"/>
      <c r="H90" s="77"/>
      <c r="I90" s="77"/>
      <c r="J90" s="24"/>
    </row>
    <row r="91" spans="1:10" x14ac:dyDescent="0.25">
      <c r="A91" s="73" t="s">
        <v>65</v>
      </c>
      <c r="B91" s="24"/>
      <c r="C91" s="24"/>
      <c r="D91" s="24"/>
      <c r="E91" s="24"/>
      <c r="F91" s="24"/>
      <c r="G91" s="24"/>
      <c r="H91" s="77"/>
      <c r="I91" s="72" t="s">
        <v>122</v>
      </c>
      <c r="J91" s="24"/>
    </row>
    <row r="92" spans="1:10" x14ac:dyDescent="0.25">
      <c r="A92" s="73"/>
      <c r="B92" s="24"/>
      <c r="C92" s="24"/>
      <c r="D92" s="24"/>
      <c r="E92" s="24"/>
      <c r="F92" s="24"/>
      <c r="G92" s="24"/>
      <c r="H92" s="77"/>
      <c r="I92" s="77"/>
      <c r="J92" s="24"/>
    </row>
    <row r="93" spans="1:10" x14ac:dyDescent="0.25">
      <c r="A93" s="71" t="s">
        <v>66</v>
      </c>
      <c r="B93" s="84"/>
      <c r="C93" s="84"/>
      <c r="D93" s="84"/>
      <c r="E93" s="24"/>
      <c r="F93" s="24"/>
      <c r="G93" s="24"/>
      <c r="H93" s="77"/>
      <c r="I93" s="74"/>
      <c r="J93" s="24"/>
    </row>
    <row r="94" spans="1:10" ht="15.75" customHeight="1" x14ac:dyDescent="0.25">
      <c r="A94" s="71"/>
      <c r="B94" s="84"/>
      <c r="C94" s="84"/>
      <c r="D94" s="84"/>
      <c r="E94" s="24"/>
      <c r="F94" s="24"/>
      <c r="G94" s="24"/>
      <c r="H94" s="77"/>
      <c r="I94" s="74"/>
      <c r="J94" s="24"/>
    </row>
    <row r="95" spans="1:10" x14ac:dyDescent="0.25">
      <c r="A95" s="75" t="s">
        <v>33</v>
      </c>
      <c r="B95" s="84"/>
      <c r="C95" s="84"/>
      <c r="D95" s="84"/>
      <c r="E95" s="24"/>
      <c r="F95" s="24"/>
      <c r="G95" s="24"/>
      <c r="H95" s="77"/>
      <c r="I95" s="72" t="s">
        <v>123</v>
      </c>
      <c r="J95" s="24"/>
    </row>
    <row r="96" spans="1:10" ht="6" customHeight="1" x14ac:dyDescent="0.25">
      <c r="A96" s="75"/>
      <c r="B96" s="84"/>
      <c r="C96" s="84"/>
      <c r="D96" s="84"/>
      <c r="E96" s="24"/>
      <c r="F96" s="24"/>
      <c r="G96" s="24"/>
      <c r="H96" s="77"/>
      <c r="I96" s="74"/>
      <c r="J96" s="24"/>
    </row>
    <row r="97" spans="1:10" x14ac:dyDescent="0.25">
      <c r="A97" s="24" t="s">
        <v>85</v>
      </c>
      <c r="B97" s="24"/>
      <c r="C97" s="24"/>
      <c r="D97" s="24"/>
      <c r="E97" s="24"/>
      <c r="F97" s="24"/>
      <c r="G97" s="24"/>
      <c r="H97" s="77"/>
      <c r="I97" s="72" t="s">
        <v>124</v>
      </c>
      <c r="J97" s="24"/>
    </row>
    <row r="98" spans="1:10" ht="5.25" customHeight="1" x14ac:dyDescent="0.25">
      <c r="A98" s="24"/>
    </row>
    <row r="99" spans="1:10" ht="13.5" customHeight="1" x14ac:dyDescent="0.25">
      <c r="A99" s="75" t="s">
        <v>33</v>
      </c>
      <c r="I99" s="72">
        <v>95</v>
      </c>
    </row>
    <row r="100" spans="1:10" ht="4.5" customHeight="1" x14ac:dyDescent="0.25">
      <c r="A100" s="24"/>
    </row>
    <row r="101" spans="1:10" x14ac:dyDescent="0.25">
      <c r="A101" s="24" t="s">
        <v>86</v>
      </c>
      <c r="B101" s="24"/>
      <c r="C101" s="24"/>
      <c r="D101" s="24"/>
      <c r="E101" s="24"/>
      <c r="F101" s="24"/>
      <c r="G101" s="24"/>
      <c r="H101" s="77"/>
      <c r="I101" s="72" t="s">
        <v>61</v>
      </c>
      <c r="J101" s="24"/>
    </row>
    <row r="103" spans="1:10" hidden="1" x14ac:dyDescent="0.25">
      <c r="A103" s="71" t="s">
        <v>67</v>
      </c>
      <c r="B103" s="84"/>
      <c r="C103" s="84"/>
      <c r="D103" s="84"/>
      <c r="E103" s="24"/>
      <c r="F103" s="24"/>
      <c r="G103" s="24"/>
      <c r="H103" s="77"/>
      <c r="I103" s="74"/>
      <c r="J103" s="24"/>
    </row>
    <row r="104" spans="1:10" hidden="1" x14ac:dyDescent="0.25">
      <c r="A104" s="16" t="s">
        <v>68</v>
      </c>
      <c r="B104" s="24"/>
      <c r="C104" s="24"/>
      <c r="D104" s="24"/>
      <c r="E104" s="24"/>
      <c r="F104" s="24"/>
      <c r="G104" s="24"/>
      <c r="H104" s="77"/>
      <c r="I104" s="74" t="s">
        <v>69</v>
      </c>
      <c r="J104" s="24"/>
    </row>
    <row r="105" spans="1:10" ht="5.25" hidden="1" customHeight="1" x14ac:dyDescent="0.25">
      <c r="A105" s="24"/>
    </row>
    <row r="106" spans="1:10" hidden="1" x14ac:dyDescent="0.25">
      <c r="A106" s="16" t="s">
        <v>70</v>
      </c>
      <c r="B106" s="24"/>
      <c r="C106" s="24"/>
      <c r="D106" s="24"/>
      <c r="E106" s="24"/>
      <c r="F106" s="24"/>
      <c r="G106" s="24"/>
      <c r="H106" s="77"/>
      <c r="I106" s="74" t="s">
        <v>71</v>
      </c>
      <c r="J106" s="24"/>
    </row>
    <row r="107" spans="1:10" ht="5.25" hidden="1" customHeight="1" x14ac:dyDescent="0.25">
      <c r="A107" s="24"/>
    </row>
    <row r="108" spans="1:10" hidden="1" x14ac:dyDescent="0.25">
      <c r="A108" s="130" t="s">
        <v>72</v>
      </c>
      <c r="B108" s="129"/>
      <c r="C108" s="129"/>
      <c r="D108" s="129"/>
      <c r="E108" s="129"/>
      <c r="F108" s="129"/>
      <c r="G108" s="129"/>
      <c r="H108" s="129"/>
      <c r="I108" s="1"/>
      <c r="J108" s="24"/>
    </row>
    <row r="109" spans="1:10" hidden="1" x14ac:dyDescent="0.25">
      <c r="A109" s="129"/>
      <c r="B109" s="129"/>
      <c r="C109" s="129"/>
      <c r="D109" s="129"/>
      <c r="E109" s="129"/>
      <c r="F109" s="129"/>
      <c r="G109" s="129"/>
      <c r="H109" s="129"/>
      <c r="I109" s="74" t="s">
        <v>73</v>
      </c>
      <c r="J109" s="24"/>
    </row>
    <row r="110" spans="1:10" hidden="1" x14ac:dyDescent="0.25"/>
    <row r="111" spans="1:10" hidden="1" x14ac:dyDescent="0.25">
      <c r="A111" s="71" t="s">
        <v>74</v>
      </c>
      <c r="B111" s="84"/>
      <c r="C111" s="84"/>
      <c r="D111" s="84"/>
      <c r="E111" s="24"/>
      <c r="F111" s="24"/>
      <c r="G111" s="76"/>
      <c r="H111" s="77"/>
      <c r="I111" s="82"/>
    </row>
    <row r="112" spans="1:10" hidden="1" x14ac:dyDescent="0.25">
      <c r="A112" s="131" t="s">
        <v>75</v>
      </c>
      <c r="B112" s="131"/>
      <c r="C112" s="131"/>
      <c r="D112" s="131"/>
      <c r="E112" s="131"/>
      <c r="F112" s="131"/>
      <c r="G112" s="131"/>
      <c r="H112" s="131"/>
      <c r="I112" s="74"/>
    </row>
    <row r="113" spans="1:10" hidden="1" x14ac:dyDescent="0.25">
      <c r="A113" s="131"/>
      <c r="B113" s="131"/>
      <c r="C113" s="131"/>
      <c r="D113" s="131"/>
      <c r="E113" s="131"/>
      <c r="F113" s="131"/>
      <c r="G113" s="131"/>
      <c r="H113" s="131"/>
      <c r="I113" s="82" t="s">
        <v>76</v>
      </c>
    </row>
    <row r="114" spans="1:10" hidden="1" x14ac:dyDescent="0.25">
      <c r="A114" s="79"/>
      <c r="B114" s="24"/>
      <c r="C114" s="24"/>
      <c r="D114" s="24"/>
      <c r="E114" s="24"/>
      <c r="F114" s="24"/>
      <c r="G114" s="76"/>
      <c r="H114" s="77"/>
      <c r="I114" s="82"/>
    </row>
    <row r="115" spans="1:10" hidden="1" x14ac:dyDescent="0.25">
      <c r="A115" s="132" t="s">
        <v>77</v>
      </c>
      <c r="B115" s="132"/>
      <c r="C115" s="132"/>
      <c r="D115" s="132"/>
      <c r="E115" s="132"/>
      <c r="F115" s="132"/>
      <c r="G115" s="132"/>
      <c r="H115" s="132"/>
      <c r="I115" s="74" t="s">
        <v>78</v>
      </c>
    </row>
    <row r="116" spans="1:10" hidden="1" x14ac:dyDescent="0.25">
      <c r="A116" s="79"/>
      <c r="B116" s="24"/>
      <c r="C116" s="24"/>
      <c r="D116" s="24"/>
      <c r="E116" s="24"/>
      <c r="F116" s="24"/>
      <c r="G116" s="76"/>
      <c r="H116" s="77"/>
      <c r="I116" s="82"/>
    </row>
    <row r="117" spans="1:10" hidden="1" x14ac:dyDescent="0.25">
      <c r="A117" s="24" t="s">
        <v>79</v>
      </c>
      <c r="B117" s="24"/>
      <c r="C117" s="24"/>
      <c r="D117" s="24"/>
      <c r="E117" s="24"/>
      <c r="F117" s="24"/>
      <c r="G117" s="24"/>
      <c r="H117" s="77"/>
      <c r="I117" s="74" t="s">
        <v>80</v>
      </c>
    </row>
    <row r="119" spans="1:10" x14ac:dyDescent="0.25">
      <c r="A119" s="71" t="s">
        <v>81</v>
      </c>
      <c r="B119" s="84"/>
      <c r="C119" s="84"/>
      <c r="D119" s="84"/>
      <c r="E119" s="24"/>
      <c r="F119" s="24"/>
      <c r="G119" s="24"/>
      <c r="H119" s="77"/>
      <c r="I119" s="74"/>
      <c r="J119" s="24"/>
    </row>
    <row r="120" spans="1:10" ht="15.75" customHeight="1" x14ac:dyDescent="0.25"/>
    <row r="121" spans="1:10" x14ac:dyDescent="0.25">
      <c r="A121" s="75" t="s">
        <v>82</v>
      </c>
      <c r="B121" s="84"/>
      <c r="C121" s="84"/>
      <c r="D121" s="84"/>
      <c r="E121" s="24"/>
      <c r="F121" s="24"/>
      <c r="G121" s="24"/>
      <c r="H121" s="77"/>
      <c r="I121" s="72" t="s">
        <v>125</v>
      </c>
      <c r="J121" s="24"/>
    </row>
    <row r="122" spans="1:10" ht="6" customHeight="1" x14ac:dyDescent="0.25">
      <c r="A122" s="75"/>
      <c r="B122" s="84"/>
      <c r="C122" s="84"/>
      <c r="D122" s="84"/>
      <c r="E122" s="24"/>
      <c r="F122" s="24"/>
      <c r="G122" s="24"/>
      <c r="H122" s="77"/>
      <c r="I122" s="74"/>
      <c r="J122" s="24"/>
    </row>
    <row r="123" spans="1:10" x14ac:dyDescent="0.25">
      <c r="A123" s="24" t="s">
        <v>70</v>
      </c>
      <c r="B123" s="24"/>
      <c r="C123" s="24"/>
      <c r="D123" s="24"/>
      <c r="E123" s="24"/>
      <c r="F123" s="24"/>
      <c r="G123" s="24"/>
      <c r="H123" s="77"/>
      <c r="I123" s="72" t="s">
        <v>126</v>
      </c>
      <c r="J123" s="24"/>
    </row>
    <row r="125" spans="1:10" ht="15.75" customHeight="1" x14ac:dyDescent="0.25"/>
    <row r="126" spans="1:10" x14ac:dyDescent="0.25">
      <c r="A126" s="71" t="s">
        <v>84</v>
      </c>
      <c r="B126" s="84"/>
      <c r="C126" s="84"/>
      <c r="D126" s="84"/>
      <c r="E126" s="24"/>
      <c r="F126" s="24"/>
      <c r="G126" s="24"/>
      <c r="H126" s="77"/>
      <c r="I126" s="74"/>
      <c r="J126" s="24"/>
    </row>
    <row r="127" spans="1:10" ht="15.75" customHeight="1" x14ac:dyDescent="0.25"/>
    <row r="128" spans="1:10" ht="28.5" customHeight="1" x14ac:dyDescent="0.25">
      <c r="A128" s="125" t="s">
        <v>133</v>
      </c>
      <c r="B128" s="126"/>
      <c r="C128" s="126"/>
      <c r="D128" s="126"/>
      <c r="E128" s="126"/>
      <c r="F128" s="126"/>
      <c r="G128" s="126"/>
      <c r="H128" s="126"/>
      <c r="I128" s="72" t="s">
        <v>127</v>
      </c>
      <c r="J128" s="24"/>
    </row>
    <row r="129" spans="1:10" ht="6" customHeight="1" x14ac:dyDescent="0.25">
      <c r="A129" s="75"/>
      <c r="B129" s="84"/>
      <c r="C129" s="84"/>
      <c r="D129" s="84"/>
      <c r="E129" s="24"/>
      <c r="F129" s="24"/>
      <c r="G129" s="24"/>
      <c r="H129" s="77"/>
      <c r="I129" s="74"/>
      <c r="J129" s="24"/>
    </row>
    <row r="130" spans="1:10" x14ac:dyDescent="0.25">
      <c r="A130" s="24" t="s">
        <v>134</v>
      </c>
      <c r="B130" s="24"/>
      <c r="C130" s="24"/>
      <c r="D130" s="24"/>
      <c r="E130" s="24"/>
      <c r="F130" s="24"/>
      <c r="G130" s="24"/>
      <c r="H130" s="77"/>
      <c r="I130" s="72" t="s">
        <v>130</v>
      </c>
      <c r="J130" s="24"/>
    </row>
    <row r="132" spans="1:10" x14ac:dyDescent="0.25">
      <c r="A132" s="71" t="s">
        <v>83</v>
      </c>
      <c r="B132" s="84"/>
      <c r="C132" s="84"/>
      <c r="D132" s="84"/>
      <c r="E132" s="24"/>
      <c r="F132" s="24"/>
      <c r="G132" s="24"/>
      <c r="H132" s="77"/>
      <c r="I132" s="72" t="s">
        <v>128</v>
      </c>
      <c r="J132" s="24"/>
    </row>
    <row r="135" spans="1:10" x14ac:dyDescent="0.25">
      <c r="A135" s="71" t="s">
        <v>135</v>
      </c>
      <c r="B135" s="84"/>
      <c r="C135" s="84"/>
      <c r="D135" s="84"/>
      <c r="E135" s="24"/>
      <c r="F135" s="24"/>
      <c r="G135" s="24"/>
      <c r="H135" s="77"/>
      <c r="I135" s="72" t="s">
        <v>129</v>
      </c>
    </row>
  </sheetData>
  <mergeCells count="7">
    <mergeCell ref="A128:H128"/>
    <mergeCell ref="A9:H9"/>
    <mergeCell ref="A11:H11"/>
    <mergeCell ref="A86:G87"/>
    <mergeCell ref="A108:H109"/>
    <mergeCell ref="A112:H113"/>
    <mergeCell ref="A115:H115"/>
  </mergeCells>
  <pageMargins left="0.70866141732283472" right="0.70866141732283472" top="0.78740157480314965" bottom="0.78740157480314965" header="0.31496062992125984" footer="0.31496062992125984"/>
  <pageSetup paperSize="9" firstPageNumber="8" orientation="portrait" useFirstPageNumber="1" r:id="rId1"/>
  <headerFooter>
    <oddFooter>&amp;L&amp;"Arial,Kurzíva"Zastupitelstvo Olomouckého kraje 21-12-2012
6. - Rozpočet Olomouckého kraje 2013 - návrh&amp;R&amp;"Arial,Kurzíva"Strana &amp;P (celkem 118)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57"/>
  <sheetViews>
    <sheetView showGridLines="0" tabSelected="1" zoomScaleNormal="100" zoomScaleSheetLayoutView="78" workbookViewId="0"/>
  </sheetViews>
  <sheetFormatPr defaultColWidth="9.140625" defaultRowHeight="15" x14ac:dyDescent="0.25"/>
  <cols>
    <col min="1" max="1" width="6.140625" style="1" customWidth="1"/>
    <col min="2" max="2" width="52" style="1" customWidth="1"/>
    <col min="3" max="4" width="20.7109375" style="1" customWidth="1"/>
    <col min="5" max="5" width="9.42578125" style="1" customWidth="1"/>
    <col min="6" max="6" width="12.7109375" style="1" customWidth="1"/>
    <col min="7" max="7" width="11.85546875" style="1" bestFit="1" customWidth="1"/>
    <col min="8" max="8" width="17.140625" style="1" customWidth="1"/>
    <col min="9" max="9" width="11.7109375" style="1" bestFit="1" customWidth="1"/>
    <col min="10" max="16384" width="9.140625" style="1"/>
  </cols>
  <sheetData>
    <row r="1" spans="1:7" ht="15" customHeight="1" x14ac:dyDescent="0.25">
      <c r="A1" s="90" t="s">
        <v>140</v>
      </c>
      <c r="B1" s="120"/>
      <c r="C1" s="120"/>
    </row>
    <row r="2" spans="1:7" ht="15" customHeight="1" x14ac:dyDescent="0.25">
      <c r="A2" s="90"/>
      <c r="B2" s="120"/>
      <c r="C2" s="120"/>
    </row>
    <row r="3" spans="1:7" ht="15" customHeight="1" x14ac:dyDescent="0.25"/>
    <row r="4" spans="1:7" ht="18.75" customHeight="1" thickBot="1" x14ac:dyDescent="0.3">
      <c r="A4" s="2" t="s">
        <v>143</v>
      </c>
      <c r="E4" s="3" t="s">
        <v>0</v>
      </c>
    </row>
    <row r="5" spans="1:7" ht="30" customHeight="1" thickTop="1" thickBot="1" x14ac:dyDescent="0.3">
      <c r="A5" s="44" t="s">
        <v>1</v>
      </c>
      <c r="B5" s="33" t="s">
        <v>137</v>
      </c>
      <c r="C5" s="38" t="s">
        <v>141</v>
      </c>
      <c r="D5" s="38" t="s">
        <v>142</v>
      </c>
      <c r="E5" s="34" t="s">
        <v>2</v>
      </c>
    </row>
    <row r="6" spans="1:7" s="4" customFormat="1" ht="12.75" thickTop="1" thickBot="1" x14ac:dyDescent="0.25">
      <c r="A6" s="35">
        <v>1</v>
      </c>
      <c r="B6" s="36">
        <v>2</v>
      </c>
      <c r="C6" s="37">
        <v>3</v>
      </c>
      <c r="D6" s="52">
        <v>4</v>
      </c>
      <c r="E6" s="45" t="s">
        <v>22</v>
      </c>
    </row>
    <row r="7" spans="1:7" ht="15" customHeight="1" thickTop="1" x14ac:dyDescent="0.25">
      <c r="A7" s="5">
        <v>1</v>
      </c>
      <c r="B7" s="6" t="s">
        <v>3</v>
      </c>
      <c r="C7" s="94">
        <v>4100000</v>
      </c>
      <c r="D7" s="95">
        <v>4148581.87</v>
      </c>
      <c r="E7" s="46">
        <f>D7/C7*100</f>
        <v>101.18492365853659</v>
      </c>
    </row>
    <row r="8" spans="1:7" ht="15" customHeight="1" x14ac:dyDescent="0.25">
      <c r="A8" s="8">
        <v>2</v>
      </c>
      <c r="B8" s="9" t="s">
        <v>4</v>
      </c>
      <c r="C8" s="97">
        <v>1290</v>
      </c>
      <c r="D8" s="96">
        <v>3290</v>
      </c>
      <c r="E8" s="46">
        <f t="shared" ref="E8:E25" si="0">D8/C8*100</f>
        <v>255.0387596899225</v>
      </c>
      <c r="F8" s="19"/>
      <c r="G8" s="19"/>
    </row>
    <row r="9" spans="1:7" ht="15" customHeight="1" x14ac:dyDescent="0.25">
      <c r="A9" s="5">
        <v>3</v>
      </c>
      <c r="B9" s="9" t="s">
        <v>145</v>
      </c>
      <c r="C9" s="97">
        <v>1310</v>
      </c>
      <c r="D9" s="96">
        <v>1310</v>
      </c>
      <c r="E9" s="46">
        <f t="shared" si="0"/>
        <v>100</v>
      </c>
      <c r="F9" s="19"/>
      <c r="G9" s="19"/>
    </row>
    <row r="10" spans="1:7" ht="15" customHeight="1" x14ac:dyDescent="0.25">
      <c r="A10" s="8">
        <v>4</v>
      </c>
      <c r="B10" s="9" t="s">
        <v>11</v>
      </c>
      <c r="C10" s="97">
        <v>170165</v>
      </c>
      <c r="D10" s="96">
        <v>244490.94</v>
      </c>
      <c r="E10" s="46">
        <f t="shared" si="0"/>
        <v>143.6787470984045</v>
      </c>
      <c r="F10" s="19"/>
      <c r="G10" s="19"/>
    </row>
    <row r="11" spans="1:7" ht="15" customHeight="1" x14ac:dyDescent="0.25">
      <c r="A11" s="5">
        <v>5</v>
      </c>
      <c r="B11" s="9" t="s">
        <v>5</v>
      </c>
      <c r="C11" s="97">
        <v>31179.200000000001</v>
      </c>
      <c r="D11" s="96">
        <v>31992.54</v>
      </c>
      <c r="E11" s="46">
        <f t="shared" si="0"/>
        <v>102.60859803971879</v>
      </c>
      <c r="F11" s="19"/>
    </row>
    <row r="12" spans="1:7" ht="15" customHeight="1" x14ac:dyDescent="0.25">
      <c r="A12" s="8">
        <v>6</v>
      </c>
      <c r="B12" s="9" t="s">
        <v>6</v>
      </c>
      <c r="C12" s="97">
        <v>2480</v>
      </c>
      <c r="D12" s="96">
        <v>5367.21</v>
      </c>
      <c r="E12" s="46">
        <f t="shared" si="0"/>
        <v>216.41975806451615</v>
      </c>
    </row>
    <row r="13" spans="1:7" ht="15" customHeight="1" x14ac:dyDescent="0.25">
      <c r="A13" s="5">
        <v>7</v>
      </c>
      <c r="B13" s="9" t="s">
        <v>7</v>
      </c>
      <c r="C13" s="97">
        <v>40192</v>
      </c>
      <c r="D13" s="96">
        <f>72875.15-856</f>
        <v>72019.149999999994</v>
      </c>
      <c r="E13" s="46">
        <f t="shared" si="0"/>
        <v>179.18777368630572</v>
      </c>
      <c r="F13" s="19"/>
    </row>
    <row r="14" spans="1:7" ht="15" customHeight="1" x14ac:dyDescent="0.25">
      <c r="A14" s="8">
        <v>8</v>
      </c>
      <c r="B14" s="9" t="s">
        <v>14</v>
      </c>
      <c r="C14" s="97">
        <v>6600</v>
      </c>
      <c r="D14" s="96">
        <v>6600</v>
      </c>
      <c r="E14" s="46">
        <f t="shared" si="0"/>
        <v>100</v>
      </c>
    </row>
    <row r="15" spans="1:7" ht="15" customHeight="1" x14ac:dyDescent="0.25">
      <c r="A15" s="5">
        <v>9</v>
      </c>
      <c r="B15" s="9" t="s">
        <v>8</v>
      </c>
      <c r="C15" s="97">
        <v>13200</v>
      </c>
      <c r="D15" s="96">
        <v>13200</v>
      </c>
      <c r="E15" s="46">
        <f t="shared" si="0"/>
        <v>100</v>
      </c>
    </row>
    <row r="16" spans="1:7" ht="15" customHeight="1" x14ac:dyDescent="0.25">
      <c r="A16" s="8">
        <v>10</v>
      </c>
      <c r="B16" s="10" t="s">
        <v>9</v>
      </c>
      <c r="C16" s="98">
        <v>1000.4</v>
      </c>
      <c r="D16" s="96">
        <v>1000.4</v>
      </c>
      <c r="E16" s="46">
        <f t="shared" si="0"/>
        <v>100</v>
      </c>
    </row>
    <row r="17" spans="1:8" ht="15" customHeight="1" x14ac:dyDescent="0.25">
      <c r="A17" s="5">
        <v>11</v>
      </c>
      <c r="B17" s="10" t="s">
        <v>10</v>
      </c>
      <c r="C17" s="98">
        <v>81145.399999999994</v>
      </c>
      <c r="D17" s="96">
        <v>7747850</v>
      </c>
      <c r="E17" s="46">
        <f t="shared" si="0"/>
        <v>9548.1074712799491</v>
      </c>
    </row>
    <row r="18" spans="1:8" ht="15" customHeight="1" x14ac:dyDescent="0.25">
      <c r="A18" s="8">
        <v>12</v>
      </c>
      <c r="B18" s="10" t="s">
        <v>147</v>
      </c>
      <c r="C18" s="98">
        <v>6291</v>
      </c>
      <c r="D18" s="96">
        <f>3346+2531.86</f>
        <v>5877.8600000000006</v>
      </c>
      <c r="E18" s="46">
        <f t="shared" si="0"/>
        <v>93.432840565887787</v>
      </c>
    </row>
    <row r="19" spans="1:8" ht="15" customHeight="1" x14ac:dyDescent="0.25">
      <c r="A19" s="5">
        <v>13</v>
      </c>
      <c r="B19" s="10" t="s">
        <v>146</v>
      </c>
      <c r="C19" s="98">
        <v>50000</v>
      </c>
      <c r="D19" s="96">
        <v>340210.8</v>
      </c>
      <c r="E19" s="46">
        <f t="shared" si="0"/>
        <v>680.4215999999999</v>
      </c>
    </row>
    <row r="20" spans="1:8" ht="15" customHeight="1" x14ac:dyDescent="0.25">
      <c r="A20" s="8">
        <v>14</v>
      </c>
      <c r="B20" s="10" t="s">
        <v>149</v>
      </c>
      <c r="C20" s="98">
        <v>0</v>
      </c>
      <c r="D20" s="96">
        <v>856</v>
      </c>
      <c r="E20" s="46"/>
    </row>
    <row r="21" spans="1:8" s="11" customFormat="1" ht="15" customHeight="1" x14ac:dyDescent="0.2">
      <c r="A21" s="5">
        <v>15</v>
      </c>
      <c r="B21" s="10" t="s">
        <v>12</v>
      </c>
      <c r="C21" s="98">
        <v>8242</v>
      </c>
      <c r="D21" s="98">
        <v>8410.2999999999993</v>
      </c>
      <c r="E21" s="85">
        <f t="shared" si="0"/>
        <v>102.04198010191701</v>
      </c>
    </row>
    <row r="22" spans="1:8" s="120" customFormat="1" ht="30" customHeight="1" x14ac:dyDescent="0.25">
      <c r="A22" s="8">
        <v>16</v>
      </c>
      <c r="B22" s="12" t="s">
        <v>13</v>
      </c>
      <c r="C22" s="99">
        <v>50000</v>
      </c>
      <c r="D22" s="100">
        <v>50414.58</v>
      </c>
      <c r="E22" s="46">
        <f t="shared" si="0"/>
        <v>100.82916</v>
      </c>
    </row>
    <row r="23" spans="1:8" s="15" customFormat="1" ht="18" customHeight="1" x14ac:dyDescent="0.25">
      <c r="A23" s="13">
        <v>17</v>
      </c>
      <c r="B23" s="14" t="s">
        <v>15</v>
      </c>
      <c r="C23" s="101">
        <f>SUM(C7:C22)</f>
        <v>4563095.0000000009</v>
      </c>
      <c r="D23" s="101">
        <f>SUM(D7:D22)</f>
        <v>12681471.650000002</v>
      </c>
      <c r="E23" s="47">
        <f t="shared" si="0"/>
        <v>277.91382055381268</v>
      </c>
    </row>
    <row r="24" spans="1:8" s="16" customFormat="1" ht="15" customHeight="1" x14ac:dyDescent="0.2">
      <c r="A24" s="13">
        <v>18</v>
      </c>
      <c r="B24" s="48" t="s">
        <v>16</v>
      </c>
      <c r="C24" s="102">
        <v>-8240</v>
      </c>
      <c r="D24" s="103">
        <v>-8408.2999999999993</v>
      </c>
      <c r="E24" s="49">
        <f t="shared" si="0"/>
        <v>102.04247572815532</v>
      </c>
    </row>
    <row r="25" spans="1:8" ht="30" customHeight="1" thickBot="1" x14ac:dyDescent="0.3">
      <c r="A25" s="65">
        <v>19</v>
      </c>
      <c r="B25" s="50" t="s">
        <v>23</v>
      </c>
      <c r="C25" s="104">
        <f>SUM(C23:C24)</f>
        <v>4554855.0000000009</v>
      </c>
      <c r="D25" s="104">
        <f>SUM(D23:D24)</f>
        <v>12673063.350000001</v>
      </c>
      <c r="E25" s="51">
        <f t="shared" si="0"/>
        <v>278.23198213774089</v>
      </c>
      <c r="G25" s="92">
        <f>C25+C46+C47</f>
        <v>4874949.0000000009</v>
      </c>
      <c r="H25" s="92">
        <f>D25+D46+D47</f>
        <v>13735637.950000001</v>
      </c>
    </row>
    <row r="26" spans="1:8" ht="16.5" thickTop="1" x14ac:dyDescent="0.25">
      <c r="B26" s="18"/>
      <c r="C26" s="18"/>
    </row>
    <row r="27" spans="1:8" ht="15.75" x14ac:dyDescent="0.25">
      <c r="C27" s="2"/>
    </row>
    <row r="28" spans="1:8" ht="18" customHeight="1" thickBot="1" x14ac:dyDescent="0.3">
      <c r="A28" s="20" t="s">
        <v>144</v>
      </c>
      <c r="B28" s="23"/>
      <c r="E28" s="3" t="s">
        <v>0</v>
      </c>
    </row>
    <row r="29" spans="1:8" s="24" customFormat="1" ht="30" customHeight="1" thickTop="1" thickBot="1" x14ac:dyDescent="0.25">
      <c r="A29" s="44" t="s">
        <v>1</v>
      </c>
      <c r="B29" s="33" t="s">
        <v>17</v>
      </c>
      <c r="C29" s="38" t="s">
        <v>141</v>
      </c>
      <c r="D29" s="38" t="s">
        <v>142</v>
      </c>
      <c r="E29" s="34" t="s">
        <v>2</v>
      </c>
    </row>
    <row r="30" spans="1:8" s="4" customFormat="1" ht="12.75" thickTop="1" thickBot="1" x14ac:dyDescent="0.25">
      <c r="A30" s="39">
        <v>1</v>
      </c>
      <c r="B30" s="40">
        <v>2</v>
      </c>
      <c r="C30" s="41">
        <v>3</v>
      </c>
      <c r="D30" s="42">
        <v>4</v>
      </c>
      <c r="E30" s="43" t="s">
        <v>22</v>
      </c>
    </row>
    <row r="31" spans="1:8" ht="15" customHeight="1" thickTop="1" x14ac:dyDescent="0.25">
      <c r="A31" s="5">
        <v>1</v>
      </c>
      <c r="B31" s="25" t="s">
        <v>139</v>
      </c>
      <c r="C31" s="122">
        <v>686314</v>
      </c>
      <c r="D31" s="123">
        <v>9173449</v>
      </c>
      <c r="E31" s="7">
        <f t="shared" ref="E31:E40" si="1">D31/C31*100</f>
        <v>1336.6256553122914</v>
      </c>
      <c r="G31" s="19"/>
      <c r="H31" s="19"/>
    </row>
    <row r="32" spans="1:8" ht="15" customHeight="1" x14ac:dyDescent="0.25">
      <c r="A32" s="8">
        <v>2</v>
      </c>
      <c r="B32" s="6" t="s">
        <v>148</v>
      </c>
      <c r="C32" s="95">
        <v>289230</v>
      </c>
      <c r="D32" s="123">
        <v>370661.17</v>
      </c>
      <c r="E32" s="7">
        <f t="shared" si="1"/>
        <v>128.154468761885</v>
      </c>
      <c r="G32" s="19"/>
      <c r="H32" s="19"/>
    </row>
    <row r="33" spans="1:8" ht="15" customHeight="1" x14ac:dyDescent="0.25">
      <c r="A33" s="8">
        <v>3</v>
      </c>
      <c r="B33" s="9" t="s">
        <v>18</v>
      </c>
      <c r="C33" s="105">
        <v>2496931</v>
      </c>
      <c r="D33" s="111">
        <v>2584375.56</v>
      </c>
      <c r="E33" s="7">
        <f t="shared" si="1"/>
        <v>103.5020815553173</v>
      </c>
      <c r="G33" s="19"/>
    </row>
    <row r="34" spans="1:8" ht="15" customHeight="1" x14ac:dyDescent="0.25">
      <c r="A34" s="8">
        <v>4</v>
      </c>
      <c r="B34" s="9" t="s">
        <v>19</v>
      </c>
      <c r="C34" s="105">
        <v>8242</v>
      </c>
      <c r="D34" s="26">
        <v>9520.3799999999992</v>
      </c>
      <c r="E34" s="7">
        <f t="shared" si="1"/>
        <v>115.51055569036642</v>
      </c>
      <c r="G34" s="19"/>
    </row>
    <row r="35" spans="1:8" s="11" customFormat="1" ht="30" customHeight="1" x14ac:dyDescent="0.2">
      <c r="A35" s="8">
        <v>5</v>
      </c>
      <c r="B35" s="10" t="s">
        <v>13</v>
      </c>
      <c r="C35" s="106">
        <v>50000</v>
      </c>
      <c r="D35" s="89">
        <v>74155.27</v>
      </c>
      <c r="E35" s="115">
        <f t="shared" si="1"/>
        <v>148.31054</v>
      </c>
      <c r="G35" s="87"/>
    </row>
    <row r="36" spans="1:8" s="120" customFormat="1" ht="15" customHeight="1" x14ac:dyDescent="0.25">
      <c r="A36" s="8">
        <v>6</v>
      </c>
      <c r="B36" s="27" t="s">
        <v>20</v>
      </c>
      <c r="C36" s="97">
        <v>17458</v>
      </c>
      <c r="D36" s="89">
        <v>481367.03</v>
      </c>
      <c r="E36" s="7">
        <f t="shared" si="1"/>
        <v>2757.2862298086839</v>
      </c>
    </row>
    <row r="37" spans="1:8" s="120" customFormat="1" ht="15" customHeight="1" x14ac:dyDescent="0.25">
      <c r="A37" s="8">
        <v>7</v>
      </c>
      <c r="B37" s="27" t="s">
        <v>150</v>
      </c>
      <c r="C37" s="106">
        <f>1057091+24764</f>
        <v>1081855</v>
      </c>
      <c r="D37" s="26">
        <f>738541.02+27263</f>
        <v>765804.02</v>
      </c>
      <c r="E37" s="7">
        <f t="shared" si="1"/>
        <v>70.78619778066377</v>
      </c>
      <c r="F37" s="28"/>
      <c r="G37" s="28">
        <f>SUM(C37:C37)</f>
        <v>1081855</v>
      </c>
      <c r="H37" s="28">
        <f>SUM(D37:D37)</f>
        <v>765804.02</v>
      </c>
    </row>
    <row r="38" spans="1:8" ht="18" customHeight="1" x14ac:dyDescent="0.25">
      <c r="A38" s="13">
        <v>8</v>
      </c>
      <c r="B38" s="29" t="s">
        <v>21</v>
      </c>
      <c r="C38" s="107">
        <f>SUM(C31:C37)</f>
        <v>4630030</v>
      </c>
      <c r="D38" s="30">
        <f>SUM(D31:D37)</f>
        <v>13459332.43</v>
      </c>
      <c r="E38" s="31">
        <f t="shared" si="1"/>
        <v>290.6964410597771</v>
      </c>
      <c r="F38" s="88"/>
      <c r="G38" s="19"/>
      <c r="H38" s="19"/>
    </row>
    <row r="39" spans="1:8" s="16" customFormat="1" ht="14.25" x14ac:dyDescent="0.2">
      <c r="A39" s="13">
        <v>9</v>
      </c>
      <c r="B39" s="32" t="s">
        <v>16</v>
      </c>
      <c r="C39" s="108">
        <v>-8240</v>
      </c>
      <c r="D39" s="110">
        <v>-8408</v>
      </c>
      <c r="E39" s="17">
        <f t="shared" si="1"/>
        <v>102.03883495145631</v>
      </c>
      <c r="F39" s="86"/>
    </row>
    <row r="40" spans="1:8" ht="30" customHeight="1" thickBot="1" x14ac:dyDescent="0.3">
      <c r="A40" s="61">
        <v>10</v>
      </c>
      <c r="B40" s="62" t="s">
        <v>136</v>
      </c>
      <c r="C40" s="109">
        <f>SUM(C38:C39)</f>
        <v>4621790</v>
      </c>
      <c r="D40" s="63">
        <f>SUM(D38:D39)</f>
        <v>13450924.43</v>
      </c>
      <c r="E40" s="64">
        <f t="shared" si="1"/>
        <v>291.03279097492532</v>
      </c>
      <c r="F40" s="88"/>
      <c r="G40" s="92">
        <f>C40-C48</f>
        <v>4874949</v>
      </c>
      <c r="H40" s="92">
        <f>D40-D48</f>
        <v>13735639.43</v>
      </c>
    </row>
    <row r="41" spans="1:8" ht="15" customHeight="1" thickTop="1" x14ac:dyDescent="0.25">
      <c r="D41" s="19"/>
    </row>
    <row r="42" spans="1:8" ht="15" customHeight="1" x14ac:dyDescent="0.25">
      <c r="B42" s="21"/>
      <c r="C42" s="22"/>
      <c r="H42" s="19">
        <f>+H40-H25</f>
        <v>1.4799999985843897</v>
      </c>
    </row>
    <row r="43" spans="1:8" ht="18" customHeight="1" thickBot="1" x14ac:dyDescent="0.3">
      <c r="A43" s="20" t="s">
        <v>24</v>
      </c>
      <c r="B43" s="23"/>
      <c r="E43" s="3" t="s">
        <v>0</v>
      </c>
    </row>
    <row r="44" spans="1:8" s="24" customFormat="1" ht="30" customHeight="1" thickTop="1" thickBot="1" x14ac:dyDescent="0.25">
      <c r="A44" s="44" t="s">
        <v>1</v>
      </c>
      <c r="B44" s="33" t="s">
        <v>17</v>
      </c>
      <c r="C44" s="38" t="s">
        <v>141</v>
      </c>
      <c r="D44" s="38" t="s">
        <v>142</v>
      </c>
      <c r="E44" s="34" t="s">
        <v>2</v>
      </c>
    </row>
    <row r="45" spans="1:8" s="4" customFormat="1" ht="12.75" thickTop="1" thickBot="1" x14ac:dyDescent="0.25">
      <c r="A45" s="39">
        <v>1</v>
      </c>
      <c r="B45" s="40">
        <v>2</v>
      </c>
      <c r="C45" s="41">
        <v>3</v>
      </c>
      <c r="D45" s="42">
        <v>4</v>
      </c>
      <c r="E45" s="43" t="s">
        <v>22</v>
      </c>
    </row>
    <row r="46" spans="1:8" s="53" customFormat="1" ht="30" customHeight="1" thickTop="1" x14ac:dyDescent="0.2">
      <c r="A46" s="112">
        <v>1</v>
      </c>
      <c r="B46" s="56" t="s">
        <v>26</v>
      </c>
      <c r="C46" s="116">
        <v>247878</v>
      </c>
      <c r="D46" s="116">
        <v>878741.32</v>
      </c>
      <c r="E46" s="117">
        <f>D46/C46*100</f>
        <v>354.50557128910185</v>
      </c>
    </row>
    <row r="47" spans="1:8" s="53" customFormat="1" ht="15" customHeight="1" x14ac:dyDescent="0.2">
      <c r="A47" s="113">
        <v>2</v>
      </c>
      <c r="B47" s="91" t="s">
        <v>138</v>
      </c>
      <c r="C47" s="118">
        <v>72216</v>
      </c>
      <c r="D47" s="118">
        <v>183833.28</v>
      </c>
      <c r="E47" s="119">
        <f>D47/C47*100</f>
        <v>254.56031904287138</v>
      </c>
      <c r="G47" s="124">
        <f>SUM(D46:D47)</f>
        <v>1062574.5999999999</v>
      </c>
    </row>
    <row r="48" spans="1:8" s="53" customFormat="1" ht="15" customHeight="1" x14ac:dyDescent="0.2">
      <c r="A48" s="114">
        <v>3</v>
      </c>
      <c r="B48" s="55" t="s">
        <v>25</v>
      </c>
      <c r="C48" s="100">
        <v>-253159</v>
      </c>
      <c r="D48" s="100">
        <f>-26000-72223-186492</f>
        <v>-284715</v>
      </c>
      <c r="E48" s="59">
        <f>D48/C48*100</f>
        <v>112.46489360441461</v>
      </c>
    </row>
    <row r="49" spans="1:76" s="58" customFormat="1" ht="30" customHeight="1" thickBot="1" x14ac:dyDescent="0.3">
      <c r="A49" s="121">
        <v>4</v>
      </c>
      <c r="B49" s="57" t="s">
        <v>27</v>
      </c>
      <c r="C49" s="109">
        <f>SUM(C46:C48)</f>
        <v>66935</v>
      </c>
      <c r="D49" s="109">
        <f>SUM(D46:D48)</f>
        <v>777859.59999999986</v>
      </c>
      <c r="E49" s="60">
        <f>D49/C49*100</f>
        <v>1162.1118996040932</v>
      </c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3"/>
      <c r="BQ49" s="93"/>
      <c r="BR49" s="93"/>
      <c r="BS49" s="93"/>
      <c r="BT49" s="93"/>
      <c r="BU49" s="93"/>
      <c r="BV49" s="93"/>
      <c r="BW49" s="93"/>
      <c r="BX49" s="93"/>
    </row>
    <row r="50" spans="1:76" s="53" customFormat="1" thickTop="1" x14ac:dyDescent="0.2">
      <c r="C50" s="54"/>
      <c r="D50" s="54"/>
    </row>
    <row r="51" spans="1:76" s="53" customFormat="1" ht="14.25" x14ac:dyDescent="0.2">
      <c r="C51" s="66"/>
      <c r="D51" s="66"/>
      <c r="E51" s="67"/>
    </row>
    <row r="52" spans="1:76" s="53" customFormat="1" ht="14.25" x14ac:dyDescent="0.2">
      <c r="C52" s="66"/>
      <c r="D52" s="66"/>
      <c r="E52" s="67"/>
    </row>
    <row r="53" spans="1:76" s="53" customFormat="1" ht="14.25" x14ac:dyDescent="0.2">
      <c r="C53" s="66"/>
      <c r="D53" s="66"/>
      <c r="E53" s="67"/>
    </row>
    <row r="54" spans="1:76" s="53" customFormat="1" ht="14.25" x14ac:dyDescent="0.2">
      <c r="C54" s="66"/>
      <c r="D54" s="66"/>
      <c r="E54" s="67"/>
    </row>
    <row r="55" spans="1:76" s="53" customFormat="1" ht="14.25" x14ac:dyDescent="0.2">
      <c r="C55" s="66"/>
      <c r="D55" s="66"/>
      <c r="E55" s="67"/>
    </row>
    <row r="56" spans="1:76" x14ac:dyDescent="0.25">
      <c r="C56" s="19"/>
      <c r="D56" s="19"/>
    </row>
    <row r="57" spans="1:76" x14ac:dyDescent="0.25">
      <c r="C57" s="19"/>
      <c r="D57" s="19"/>
    </row>
  </sheetData>
  <pageMargins left="0.70866141732283472" right="0.70866141732283472" top="0.78740157480314965" bottom="0.78740157480314965" header="0.31496062992125984" footer="0.31496062992125984"/>
  <pageSetup paperSize="9" scale="78" firstPageNumber="264" orientation="portrait" useFirstPageNumber="1" r:id="rId1"/>
  <headerFooter>
    <oddFooter>&amp;L&amp;"-,Kurzíva"Zastupitelstvo Olomouckého kraje 25.6.2018
5. - Rozpočet Olomouckého kraje 2017 - závěrečný účet
Příloha č. 13.: Plnění závazných ukazatelů rozpočtu Olomouckého kraje za rok 2017&amp;R&amp;"-,Kurzíva"Strana &amp;P (celkem 478)</oddFooter>
  </headerFooter>
  <ignoredErrors>
    <ignoredError sqref="G37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stránky</vt:lpstr>
      <vt:lpstr>bilance 2017</vt:lpstr>
      <vt:lpstr>'bilance 2017'!Oblast_tisku</vt:lpstr>
      <vt:lpstr>stránky!Oblast_tisku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Balabuch Petr</cp:lastModifiedBy>
  <cp:lastPrinted>2018-05-28T12:11:41Z</cp:lastPrinted>
  <dcterms:created xsi:type="dcterms:W3CDTF">2012-11-29T09:19:31Z</dcterms:created>
  <dcterms:modified xsi:type="dcterms:W3CDTF">2018-05-30T11:58:37Z</dcterms:modified>
</cp:coreProperties>
</file>