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6" yWindow="188" windowWidth="18194" windowHeight="11695" firstSheet="1" activeTab="1"/>
  </bookViews>
  <sheets>
    <sheet name="List1" sheetId="1" state="hidden" r:id="rId1"/>
    <sheet name="Příloha č. 2" sheetId="2" r:id="rId2"/>
  </sheets>
  <definedNames>
    <definedName name="_xlnm.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Titles" localSheetId="1">'Příloha č. 2'!$1:$3</definedName>
  </definedNames>
  <calcPr calcId="145621"/>
</workbook>
</file>

<file path=xl/calcChain.xml><?xml version="1.0" encoding="utf-8"?>
<calcChain xmlns="http://schemas.openxmlformats.org/spreadsheetml/2006/main">
  <c r="W11" i="1" l="1"/>
  <c r="W16" i="1"/>
  <c r="W18" i="1"/>
  <c r="W17" i="1"/>
  <c r="W15" i="1"/>
  <c r="W14" i="1"/>
  <c r="W13" i="1"/>
  <c r="W12" i="1"/>
  <c r="B4" i="2"/>
  <c r="E4" i="2" s="1"/>
  <c r="A6" i="2"/>
  <c r="B7" i="2"/>
  <c r="H7" i="2" s="1"/>
  <c r="A9" i="2"/>
  <c r="B10" i="2" s="1"/>
  <c r="A12" i="2"/>
  <c r="B13" i="2" s="1"/>
  <c r="A15" i="2"/>
  <c r="B16" i="2"/>
  <c r="G16" i="2" s="1"/>
  <c r="A18" i="2"/>
  <c r="B19" i="2"/>
  <c r="D19" i="2" s="1"/>
  <c r="A21" i="2"/>
  <c r="B22" i="2" s="1"/>
  <c r="A24" i="2"/>
  <c r="B25" i="2" s="1"/>
  <c r="A27" i="2"/>
  <c r="B28" i="2"/>
  <c r="D28" i="2" s="1"/>
  <c r="H4" i="2"/>
  <c r="I16" i="2"/>
  <c r="G7" i="2"/>
  <c r="F16" i="2"/>
  <c r="L4" i="2"/>
  <c r="K28" i="2"/>
  <c r="E16" i="2"/>
  <c r="C8" i="2"/>
  <c r="K19" i="2"/>
  <c r="C4" i="2"/>
  <c r="C6" i="2"/>
  <c r="C28" i="2"/>
  <c r="L7" i="2"/>
  <c r="C7" i="2"/>
  <c r="L19" i="2"/>
  <c r="F21" i="2"/>
  <c r="D21" i="2"/>
  <c r="E7" i="2"/>
  <c r="D8" i="2"/>
  <c r="D7" i="2"/>
  <c r="J7" i="2"/>
  <c r="J19" i="2"/>
  <c r="D16" i="2"/>
  <c r="F4" i="2"/>
  <c r="C21" i="2"/>
  <c r="D4" i="2"/>
  <c r="G4" i="2"/>
  <c r="C19" i="2"/>
  <c r="K16" i="2"/>
  <c r="M28" i="2"/>
  <c r="K4" i="2"/>
  <c r="I19" i="2"/>
  <c r="F6" i="2"/>
  <c r="C5" i="2"/>
  <c r="K7" i="2"/>
  <c r="D29" i="2"/>
  <c r="I4" i="2"/>
  <c r="M4" i="2"/>
  <c r="I28" i="2"/>
  <c r="F19" i="2"/>
  <c r="F28" i="2"/>
  <c r="C18" i="2" l="1"/>
  <c r="D20" i="2"/>
  <c r="H19" i="2"/>
  <c r="C22" i="2"/>
  <c r="C23" i="2"/>
  <c r="F24" i="2"/>
  <c r="C24" i="2"/>
  <c r="D22" i="2"/>
  <c r="M22" i="2"/>
  <c r="D23" i="2"/>
  <c r="G22" i="2"/>
  <c r="F22" i="2"/>
  <c r="I22" i="2"/>
  <c r="L22" i="2"/>
  <c r="E22" i="2"/>
  <c r="D24" i="2"/>
  <c r="H22" i="2"/>
  <c r="J22" i="2"/>
  <c r="K22" i="2"/>
  <c r="D12" i="2"/>
  <c r="L10" i="2"/>
  <c r="F12" i="2"/>
  <c r="H10" i="2"/>
  <c r="E10" i="2"/>
  <c r="D11" i="2"/>
  <c r="I10" i="2"/>
  <c r="M10" i="2"/>
  <c r="C10" i="2"/>
  <c r="G10" i="2"/>
  <c r="J10" i="2"/>
  <c r="F10" i="2"/>
  <c r="C12" i="2"/>
  <c r="D10" i="2"/>
  <c r="C11" i="2"/>
  <c r="K10" i="2"/>
  <c r="J25" i="2"/>
  <c r="M25" i="2"/>
  <c r="C25" i="2"/>
  <c r="C27" i="2"/>
  <c r="K25" i="2"/>
  <c r="D26" i="2"/>
  <c r="H25" i="2"/>
  <c r="I25" i="2"/>
  <c r="D27" i="2"/>
  <c r="G25" i="2"/>
  <c r="C26" i="2"/>
  <c r="F25" i="2"/>
  <c r="E25" i="2"/>
  <c r="F27" i="2"/>
  <c r="D25" i="2"/>
  <c r="L25" i="2"/>
  <c r="I13" i="2"/>
  <c r="J13" i="2"/>
  <c r="F15" i="2"/>
  <c r="C13" i="2"/>
  <c r="M13" i="2"/>
  <c r="D14" i="2"/>
  <c r="G13" i="2"/>
  <c r="D15" i="2"/>
  <c r="H13" i="2"/>
  <c r="L13" i="2"/>
  <c r="E13" i="2"/>
  <c r="F13" i="2"/>
  <c r="C15" i="2"/>
  <c r="C14" i="2"/>
  <c r="K13" i="2"/>
  <c r="D13" i="2"/>
  <c r="M16" i="2"/>
  <c r="G28" i="2"/>
  <c r="H28" i="2"/>
  <c r="D18" i="2"/>
  <c r="C17" i="2"/>
  <c r="F18" i="2"/>
  <c r="L28" i="2"/>
  <c r="D9" i="2"/>
  <c r="F9" i="2"/>
  <c r="F7" i="2"/>
  <c r="G19" i="2"/>
  <c r="M7" i="2"/>
  <c r="C20" i="2"/>
  <c r="J4" i="2"/>
  <c r="H16" i="2"/>
  <c r="J16" i="2"/>
  <c r="C29" i="2"/>
  <c r="I7" i="2"/>
  <c r="C9" i="2"/>
  <c r="E28" i="2"/>
  <c r="D17" i="2"/>
  <c r="J28" i="2"/>
  <c r="L16" i="2"/>
  <c r="M19" i="2"/>
  <c r="D5" i="2"/>
  <c r="D6" i="2"/>
  <c r="C16" i="2"/>
  <c r="E19" i="2"/>
</calcChain>
</file>

<file path=xl/sharedStrings.xml><?xml version="1.0" encoding="utf-8"?>
<sst xmlns="http://schemas.openxmlformats.org/spreadsheetml/2006/main" count="173" uniqueCount="102">
  <si>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</si>
  <si>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</si>
  <si>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</si>
  <si>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</si>
  <si>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</si>
  <si>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</si>
  <si>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</si>
  <si>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</si>
  <si>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</si>
  <si>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</si>
  <si>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</si>
  <si>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</si>
  <si>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</si>
  <si>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</si>
  <si>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</si>
  <si>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</si>
  <si>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</si>
  <si>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</si>
  <si>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</si>
  <si>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</si>
  <si>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</si>
  <si>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</si>
  <si>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</si>
  <si>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</si>
  <si>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</si>
  <si>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</si>
  <si>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</si>
  <si>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</si>
  <si>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</si>
  <si>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</si>
  <si>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</si>
  <si>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</si>
  <si>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</si>
  <si>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</si>
  <si>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</si>
  <si>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</si>
  <si>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</si>
  <si>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</si>
  <si>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</si>
  <si>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Sportovní klub při Hasičském záchranném sboru Olomouckého kraje, z. s.</t>
  </si>
  <si>
    <t>Olomouc</t>
  </si>
  <si>
    <t>Spolek</t>
  </si>
  <si>
    <t>26536706</t>
  </si>
  <si>
    <t>Činnost a projekty Sportovního klubu při Hasičském záchranném sboru Olomouckého kraje</t>
  </si>
  <si>
    <t>Žádáme o dotaci na pořádání soutěží hasičů ve výši 80.000,- Kč a na úhradu nákladů na přípravu reprezentace SK při HZS Olomouckého kraje, z.s., ve výši 50.000,- Kč.</t>
  </si>
  <si>
    <t>výdaje soutěží (poháry, medaile, věcné ceny, pitný režim a poskytnutí stravy při soutěži, pronájem sportovišť) a na zabezpečení výdajů na reprezentaci SK při HZS OK (ubytování, strava a další)</t>
  </si>
  <si>
    <t>1/2019</t>
  </si>
  <si>
    <t>11/2019</t>
  </si>
  <si>
    <t>13.12.2019</t>
  </si>
  <si>
    <t>2</t>
  </si>
  <si>
    <t>SH ČMS - Krajské sdružení hasičů Olomouckého kraje</t>
  </si>
  <si>
    <t>Pobočný spolek</t>
  </si>
  <si>
    <t>71164952</t>
  </si>
  <si>
    <t>Zajištění celoroční činnosti SH ČMS - KSH Olomouckého kraje</t>
  </si>
  <si>
    <t>Žádáme o dotaci na mzdy ve výši 100.000 Kč a dále na činnost spojenou s organizací sportovních a kulturních akcí ve výši 180.000 Kč.</t>
  </si>
  <si>
    <t>mzdy, odvody, poháry, medaile, ceny, diplomy, propag. materiály, vybavení pro PS, materiálně-technické vybavení a zajištění, pitný režim pro soutěžící, rozhodčí a pořadatele, stravu, výdaje na činnost a rezprezentaci</t>
  </si>
  <si>
    <t>12/2019</t>
  </si>
  <si>
    <t>15.01.2020</t>
  </si>
  <si>
    <t>3</t>
  </si>
  <si>
    <t>SH ČMS - Okresní sdružení hasičů Olomouc</t>
  </si>
  <si>
    <t>65890132</t>
  </si>
  <si>
    <t>Zajištění celoroční činnosti SH ČMS - OSH Olomouc</t>
  </si>
  <si>
    <t>Žádáme o dotaci na mzdy ve výši 160.000 Kč a dále na činnost spojenou s organizací sportovních a kulturních akcí ve výši 120.000 Kč.</t>
  </si>
  <si>
    <t>mzdy a odvody, poháry, medaile, věcné ceny, diplomy, propagační materiály, materiálně-technické vybavení a zajištění, vybavení pro PS, pitný režim pro soutěžící, rozhodčí a pořadatele, stravu, výdaje na činnost a na organizaci sportovních a kultur. akcí</t>
  </si>
  <si>
    <t>4</t>
  </si>
  <si>
    <t>SH ČMS - Okresní sdružení hasičů Jeseník</t>
  </si>
  <si>
    <t>Jeseník</t>
  </si>
  <si>
    <t>64095525</t>
  </si>
  <si>
    <t>Zajištění celoroční činnosti  SH ČMS - OSH Jeseník</t>
  </si>
  <si>
    <t>Dotaci žádáme na činnost související s přípravou a realizaci sportovních a kulturních akcí s mládeže  a dospělých ve výši 40.000,.-Kč. Dále na realizaci mezd souvisejících s odvody pracovníků sekretariát 240.000,- Kč</t>
  </si>
  <si>
    <t>přípravu a realizaci okresních kol, na setkání zasloužilých hasičů a seniorů nad 60 let, dále na zabezpečení činnosti OSH (sekretariát, mzdy, činnost spojenou s organizací sportovních a kulturních akcí)</t>
  </si>
  <si>
    <t>5</t>
  </si>
  <si>
    <t>SH ČMS - Okresní sdružení hasičů Prostějov</t>
  </si>
  <si>
    <t>Prostějov</t>
  </si>
  <si>
    <t>62859781</t>
  </si>
  <si>
    <t>Zajištění celoroční činnosti SH ČMS - OSH Prostějov</t>
  </si>
  <si>
    <t>mzdy a odvody, výdaje na kancelář, poštovné, internetové a telefonní služby, občerstvení, ubytování a stravu pro reprezentaci na MČR,  výdaje spojené s činností OSH a organizací kulturně společenských akcí</t>
  </si>
  <si>
    <t>6</t>
  </si>
  <si>
    <t>Moravská hasičská jednota - okres Přerov</t>
  </si>
  <si>
    <t>Přerov</t>
  </si>
  <si>
    <t>64989330</t>
  </si>
  <si>
    <t>Zajištění celoroční činnosti MHJ - okres Přerov</t>
  </si>
  <si>
    <t>Žádáme o dotaci na činnost a výdaje spojené s organizací kulturních a sportovních akcí, které pořádá Moravská hasičská jednota - okres Přerov, a to v roce 2019.</t>
  </si>
  <si>
    <t>částečné zajištění chodu akcí a nákup pomůcek, materiálně-technické zajištění soutěží, věcné ceny do soutěží, poháry, diplomy, pronájem prostor, výdaje na činnosti MHJ a výdaje spojené s realizací kulturních a sportovních akcí</t>
  </si>
  <si>
    <t>7</t>
  </si>
  <si>
    <t>SH ČMS - Okresní sdružení hasičů Přerov</t>
  </si>
  <si>
    <t>64601641</t>
  </si>
  <si>
    <t>Zajištění celoroční činnosti SH ČMS - OSH Přerov</t>
  </si>
  <si>
    <t>mzdy a odvody, nákup materiálu a služeb pro provoz, výdaje na reprezentaci, činnost kanceláře, výdaje na setkání zasloužilých hasičů, výdaje na přípr. a realizací kult. a sport. akcí, materiálně technické zabezpečení a vybavení</t>
  </si>
  <si>
    <t>8</t>
  </si>
  <si>
    <t>SH ČMS - Okresní sdružení hasičů Šumperk</t>
  </si>
  <si>
    <t>Šumperk</t>
  </si>
  <si>
    <t>62353284</t>
  </si>
  <si>
    <t>Zajištění celoroční činnosti SH ČMS - OSH Šumperk</t>
  </si>
  <si>
    <t>mzdy a odvody pracovníka sekretariátu, činnost sekretariátu, mat.-tech. vybavení, medaile, poháry, ceny, občerstvení pro zasloužilé hasiče, ubytování, stravu, vybavení pro reprezentaci, propagaci, vybavení pro požární sport, pitný režim atd.</t>
  </si>
  <si>
    <t>Podkladový materiál pro jednání Rady Olomouckého kraje dne: 04.02.2019</t>
  </si>
  <si>
    <t>Dotace na činnost spolků a pobočných spolků hasičů Olomouckého kraje 2019</t>
  </si>
  <si>
    <t>krajský dotační titul</t>
  </si>
  <si>
    <t>Žádáme o dotaci na mzdy ve výši 190.000,- a dále na činnost spojenou s organizací sportovních a kulturních akcí ve výši 90.000,-.</t>
  </si>
  <si>
    <t>Žádáme o dotaci na mzdy ve výši 170.000,-Kč a dále na činnost spojenou s organizací sportovních a kulturních akcí ve výši 110.000,-Kč.</t>
  </si>
  <si>
    <t>Žádáme o dotaci na mzdy ve výši 170.000 Kč a dále na činnost spojenou s organizací sportovních a kulturních akcí a reprezentaci na MČR a olympiádě ve výši 110.000 Kč.</t>
  </si>
  <si>
    <t>- 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</si>
</sst>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3" fillId="0" borderId="16" xfId="0" applyFont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Continuous" vertical="top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3" xfId="0" applyFont="1" applyFill="1" applyBorder="1" applyAlignment="1">
      <alignment horizontal="centerContinuous" vertical="top" wrapText="1"/>
    </xf>
    <xf numFmtId="0" fontId="1" fillId="0" borderId="13" xfId="0" applyFont="1" applyFill="1" applyBorder="1" applyAlignment="1">
      <alignment horizontal="centerContinuous" vertical="top" wrapText="1"/>
    </xf>
    <xf numFmtId="3" fontId="3" fillId="0" borderId="20" xfId="0" applyNumberFormat="1" applyFont="1" applyBorder="1" applyAlignment="1">
      <alignment horizontal="right" vertical="top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6" xfId="0" applyFont="1" applyBorder="1" applyAlignment="1">
      <alignment horizontal="centerContinuous" vertical="center"/>
    </xf>
    <xf numFmtId="0" fontId="1" fillId="0" borderId="2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/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6" xfId="0" applyFont="1" applyBorder="1"/>
    <xf numFmtId="165" fontId="4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8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2" workbookViewId="0">
      <selection activeCell="K14" sqref="K14"/>
    </sheetView>
  </sheetViews>
  <sheetFormatPr defaultColWidth="9.109375" defaultRowHeight="15.05" x14ac:dyDescent="0.3"/>
  <cols>
    <col min="1" max="1" width="4.5546875" customWidth="1"/>
    <col min="2" max="2" width="3.109375" customWidth="1"/>
    <col min="3" max="3" width="50.21875" customWidth="1"/>
    <col min="4" max="10" width="14.44140625" customWidth="1"/>
    <col min="11" max="11" width="17.88671875" customWidth="1"/>
    <col min="12" max="12" width="30.5546875" customWidth="1"/>
    <col min="13" max="13" width="49.109375" customWidth="1"/>
    <col min="14" max="14" width="62.88671875" customWidth="1"/>
    <col min="15" max="15" width="13.33203125" customWidth="1"/>
    <col min="16" max="16" width="13.6640625" customWidth="1"/>
    <col min="17" max="17" width="12.33203125" customWidth="1"/>
    <col min="18" max="19" width="9.109375" customWidth="1"/>
    <col min="23" max="23" width="19.6640625" customWidth="1"/>
  </cols>
  <sheetData>
    <row r="1" spans="2:24" s="17" customFormat="1" ht="10.5" customHeight="1" x14ac:dyDescent="0.2"/>
    <row r="2" spans="2:24" s="17" customFormat="1" ht="10.5" customHeight="1" x14ac:dyDescent="0.2"/>
    <row r="3" spans="2:24" s="17" customFormat="1" ht="10.5" customHeight="1" x14ac:dyDescent="0.2"/>
    <row r="4" spans="2:24" s="17" customFormat="1" ht="10.5" customHeight="1" x14ac:dyDescent="0.2"/>
    <row r="5" spans="2:24" s="17" customFormat="1" ht="10.5" customHeight="1" x14ac:dyDescent="0.2"/>
    <row r="6" spans="2:24" s="17" customFormat="1" ht="10.5" customHeight="1" x14ac:dyDescent="0.2"/>
    <row r="7" spans="2:24" s="17" customFormat="1" ht="10.5" customHeight="1" thickBot="1" x14ac:dyDescent="0.25"/>
    <row r="8" spans="2:24" s="21" customFormat="1" ht="53.25" customHeight="1" thickBot="1" x14ac:dyDescent="0.25">
      <c r="B8" s="12" t="s">
        <v>0</v>
      </c>
      <c r="C8" s="60" t="s">
        <v>1</v>
      </c>
      <c r="D8" s="18"/>
      <c r="E8" s="18"/>
      <c r="F8" s="18"/>
      <c r="G8" s="18"/>
      <c r="H8" s="18"/>
      <c r="I8" s="18"/>
      <c r="J8" s="18"/>
      <c r="K8" s="19"/>
      <c r="L8" s="14" t="s">
        <v>30</v>
      </c>
      <c r="M8" s="20" t="s">
        <v>31</v>
      </c>
      <c r="N8" s="14" t="s">
        <v>2</v>
      </c>
      <c r="O8" s="10" t="s">
        <v>3</v>
      </c>
      <c r="P8" s="15" t="s">
        <v>4</v>
      </c>
      <c r="Q8" s="20"/>
      <c r="R8" s="15" t="s">
        <v>5</v>
      </c>
      <c r="S8" s="9" t="s">
        <v>6</v>
      </c>
      <c r="T8" s="47" t="s">
        <v>7</v>
      </c>
      <c r="U8" s="48"/>
      <c r="V8" s="48"/>
      <c r="W8" s="46"/>
      <c r="X8" s="14" t="s">
        <v>8</v>
      </c>
    </row>
    <row r="9" spans="2:24" s="21" customFormat="1" ht="13.5" customHeight="1" x14ac:dyDescent="0.25">
      <c r="B9" s="13"/>
      <c r="C9" s="61" t="s">
        <v>9</v>
      </c>
      <c r="D9" s="22"/>
      <c r="E9" s="22"/>
      <c r="F9" s="22"/>
      <c r="G9" s="52"/>
      <c r="H9" s="51"/>
      <c r="I9" s="23"/>
      <c r="J9" s="23"/>
      <c r="K9" s="62"/>
      <c r="L9" s="11"/>
      <c r="M9" s="24"/>
      <c r="N9" s="11"/>
      <c r="O9" s="11"/>
      <c r="P9" s="25"/>
      <c r="Q9" s="26"/>
      <c r="R9" s="25"/>
      <c r="S9" s="45"/>
      <c r="T9" s="27" t="s">
        <v>10</v>
      </c>
      <c r="U9" s="27" t="s">
        <v>11</v>
      </c>
      <c r="V9" s="28" t="s">
        <v>12</v>
      </c>
      <c r="W9" s="10" t="s">
        <v>13</v>
      </c>
      <c r="X9" s="11"/>
    </row>
    <row r="10" spans="2:24" s="21" customFormat="1" ht="13.8" thickBot="1" x14ac:dyDescent="0.3">
      <c r="B10" s="29"/>
      <c r="C10" s="63" t="s">
        <v>14</v>
      </c>
      <c r="D10" s="64" t="s">
        <v>15</v>
      </c>
      <c r="E10" s="64" t="s">
        <v>16</v>
      </c>
      <c r="F10" s="64" t="s">
        <v>17</v>
      </c>
      <c r="G10" s="65" t="s">
        <v>18</v>
      </c>
      <c r="H10" s="66" t="s">
        <v>19</v>
      </c>
      <c r="I10" s="67" t="s">
        <v>20</v>
      </c>
      <c r="J10" s="67" t="s">
        <v>21</v>
      </c>
      <c r="K10" s="68" t="s">
        <v>22</v>
      </c>
      <c r="L10" s="30"/>
      <c r="M10" s="31"/>
      <c r="N10" s="30"/>
      <c r="O10" s="30"/>
      <c r="P10" s="32" t="s">
        <v>23</v>
      </c>
      <c r="Q10" s="33" t="s">
        <v>24</v>
      </c>
      <c r="R10" s="32"/>
      <c r="S10" s="34"/>
      <c r="T10" s="33"/>
      <c r="U10" s="33"/>
      <c r="V10" s="35" t="s">
        <v>25</v>
      </c>
      <c r="W10" s="30"/>
      <c r="X10" s="30"/>
    </row>
    <row r="11" spans="2:24" s="38" customFormat="1" ht="38.35" customHeight="1" x14ac:dyDescent="0.3">
      <c r="B11" s="36" t="s">
        <v>38</v>
      </c>
      <c r="C11" s="73" t="s">
        <v>39</v>
      </c>
      <c r="D11" s="73" t="s">
        <v>101</v>
      </c>
      <c r="E11" s="73" t="s">
        <v>101</v>
      </c>
      <c r="F11" s="73" t="s">
        <v>101</v>
      </c>
      <c r="G11" s="73" t="s">
        <v>40</v>
      </c>
      <c r="H11" s="73" t="s">
        <v>41</v>
      </c>
      <c r="I11" s="74" t="s">
        <v>42</v>
      </c>
      <c r="J11" s="73" t="s">
        <v>101</v>
      </c>
      <c r="K11" s="74"/>
      <c r="L11" s="37" t="s">
        <v>43</v>
      </c>
      <c r="M11" s="37" t="s">
        <v>44</v>
      </c>
      <c r="N11" s="37" t="s">
        <v>45</v>
      </c>
      <c r="O11" s="76">
        <v>170000</v>
      </c>
      <c r="P11" s="75" t="s">
        <v>46</v>
      </c>
      <c r="Q11" s="75" t="s">
        <v>47</v>
      </c>
      <c r="R11" s="76">
        <v>130000</v>
      </c>
      <c r="S11" s="76" t="s">
        <v>48</v>
      </c>
      <c r="T11" s="76">
        <v>125</v>
      </c>
      <c r="U11" s="76">
        <v>120</v>
      </c>
      <c r="V11" s="76">
        <v>100</v>
      </c>
      <c r="W11" s="76">
        <f t="shared" ref="W11:W18" si="0">SUM(T11:V11)</f>
        <v>345</v>
      </c>
      <c r="X11" s="59">
        <v>130000</v>
      </c>
    </row>
    <row r="12" spans="2:24" s="38" customFormat="1" ht="38.35" customHeight="1" x14ac:dyDescent="0.3">
      <c r="B12" s="36" t="s">
        <v>49</v>
      </c>
      <c r="C12" s="73" t="s">
        <v>50</v>
      </c>
      <c r="D12" s="73" t="s">
        <v>101</v>
      </c>
      <c r="E12" s="73" t="s">
        <v>101</v>
      </c>
      <c r="F12" s="73" t="s">
        <v>101</v>
      </c>
      <c r="G12" s="73" t="s">
        <v>40</v>
      </c>
      <c r="H12" s="73" t="s">
        <v>51</v>
      </c>
      <c r="I12" s="74" t="s">
        <v>52</v>
      </c>
      <c r="J12" s="73" t="s">
        <v>101</v>
      </c>
      <c r="K12" s="74"/>
      <c r="L12" s="37" t="s">
        <v>53</v>
      </c>
      <c r="M12" s="37" t="s">
        <v>54</v>
      </c>
      <c r="N12" s="37" t="s">
        <v>55</v>
      </c>
      <c r="O12" s="76">
        <v>450000</v>
      </c>
      <c r="P12" s="75" t="s">
        <v>46</v>
      </c>
      <c r="Q12" s="75" t="s">
        <v>56</v>
      </c>
      <c r="R12" s="76">
        <v>280000</v>
      </c>
      <c r="S12" s="76" t="s">
        <v>57</v>
      </c>
      <c r="T12" s="76">
        <v>200</v>
      </c>
      <c r="U12" s="76">
        <v>200</v>
      </c>
      <c r="V12" s="76">
        <v>100</v>
      </c>
      <c r="W12" s="76">
        <f t="shared" si="0"/>
        <v>500</v>
      </c>
      <c r="X12" s="59">
        <v>280000</v>
      </c>
    </row>
    <row r="13" spans="2:24" s="38" customFormat="1" ht="38.35" customHeight="1" x14ac:dyDescent="0.3">
      <c r="B13" s="36" t="s">
        <v>58</v>
      </c>
      <c r="C13" s="73" t="s">
        <v>59</v>
      </c>
      <c r="D13" s="73" t="s">
        <v>101</v>
      </c>
      <c r="E13" s="73" t="s">
        <v>101</v>
      </c>
      <c r="F13" s="73" t="s">
        <v>101</v>
      </c>
      <c r="G13" s="73" t="s">
        <v>40</v>
      </c>
      <c r="H13" s="73" t="s">
        <v>51</v>
      </c>
      <c r="I13" s="74" t="s">
        <v>60</v>
      </c>
      <c r="J13" s="73" t="s">
        <v>101</v>
      </c>
      <c r="K13" s="74"/>
      <c r="L13" s="37" t="s">
        <v>61</v>
      </c>
      <c r="M13" s="37" t="s">
        <v>62</v>
      </c>
      <c r="N13" s="37" t="s">
        <v>63</v>
      </c>
      <c r="O13" s="76">
        <v>460000</v>
      </c>
      <c r="P13" s="75" t="s">
        <v>46</v>
      </c>
      <c r="Q13" s="75" t="s">
        <v>56</v>
      </c>
      <c r="R13" s="76">
        <v>280000</v>
      </c>
      <c r="S13" s="76" t="s">
        <v>57</v>
      </c>
      <c r="T13" s="76">
        <v>150</v>
      </c>
      <c r="U13" s="76">
        <v>110</v>
      </c>
      <c r="V13" s="76">
        <v>50</v>
      </c>
      <c r="W13" s="76">
        <f t="shared" si="0"/>
        <v>310</v>
      </c>
      <c r="X13" s="59">
        <v>260000</v>
      </c>
    </row>
    <row r="14" spans="2:24" s="38" customFormat="1" ht="38.35" customHeight="1" x14ac:dyDescent="0.3">
      <c r="B14" s="36" t="s">
        <v>64</v>
      </c>
      <c r="C14" s="73" t="s">
        <v>65</v>
      </c>
      <c r="D14" s="73" t="s">
        <v>101</v>
      </c>
      <c r="E14" s="73" t="s">
        <v>101</v>
      </c>
      <c r="F14" s="73" t="s">
        <v>101</v>
      </c>
      <c r="G14" s="73" t="s">
        <v>66</v>
      </c>
      <c r="H14" s="73" t="s">
        <v>51</v>
      </c>
      <c r="I14" s="74" t="s">
        <v>67</v>
      </c>
      <c r="J14" s="73" t="s">
        <v>101</v>
      </c>
      <c r="K14" s="74"/>
      <c r="L14" s="37" t="s">
        <v>68</v>
      </c>
      <c r="M14" s="37" t="s">
        <v>69</v>
      </c>
      <c r="N14" s="37" t="s">
        <v>70</v>
      </c>
      <c r="O14" s="76">
        <v>501900</v>
      </c>
      <c r="P14" s="75" t="s">
        <v>46</v>
      </c>
      <c r="Q14" s="75" t="s">
        <v>56</v>
      </c>
      <c r="R14" s="76">
        <v>280000</v>
      </c>
      <c r="S14" s="76" t="s">
        <v>57</v>
      </c>
      <c r="T14" s="76">
        <v>120</v>
      </c>
      <c r="U14" s="76">
        <v>80</v>
      </c>
      <c r="V14" s="76">
        <v>50</v>
      </c>
      <c r="W14" s="76">
        <f t="shared" si="0"/>
        <v>250</v>
      </c>
      <c r="X14" s="59">
        <v>210000</v>
      </c>
    </row>
    <row r="15" spans="2:24" s="38" customFormat="1" ht="38.35" customHeight="1" x14ac:dyDescent="0.3">
      <c r="B15" s="36" t="s">
        <v>71</v>
      </c>
      <c r="C15" s="73" t="s">
        <v>72</v>
      </c>
      <c r="D15" s="73" t="s">
        <v>101</v>
      </c>
      <c r="E15" s="73" t="s">
        <v>101</v>
      </c>
      <c r="F15" s="73" t="s">
        <v>101</v>
      </c>
      <c r="G15" s="73" t="s">
        <v>73</v>
      </c>
      <c r="H15" s="73" t="s">
        <v>51</v>
      </c>
      <c r="I15" s="74" t="s">
        <v>74</v>
      </c>
      <c r="J15" s="73" t="s">
        <v>101</v>
      </c>
      <c r="K15" s="74"/>
      <c r="L15" s="37" t="s">
        <v>75</v>
      </c>
      <c r="M15" s="37" t="s">
        <v>98</v>
      </c>
      <c r="N15" s="37" t="s">
        <v>76</v>
      </c>
      <c r="O15" s="76">
        <v>720000</v>
      </c>
      <c r="P15" s="75" t="s">
        <v>46</v>
      </c>
      <c r="Q15" s="75" t="s">
        <v>56</v>
      </c>
      <c r="R15" s="76">
        <v>280000</v>
      </c>
      <c r="S15" s="76" t="s">
        <v>57</v>
      </c>
      <c r="T15" s="76">
        <v>150</v>
      </c>
      <c r="U15" s="76">
        <v>150</v>
      </c>
      <c r="V15" s="76">
        <v>50</v>
      </c>
      <c r="W15" s="76">
        <f t="shared" si="0"/>
        <v>350</v>
      </c>
      <c r="X15" s="59">
        <v>260000</v>
      </c>
    </row>
    <row r="16" spans="2:24" s="38" customFormat="1" ht="38.35" customHeight="1" x14ac:dyDescent="0.3">
      <c r="B16" s="36" t="s">
        <v>77</v>
      </c>
      <c r="C16" s="73" t="s">
        <v>78</v>
      </c>
      <c r="D16" s="73" t="s">
        <v>101</v>
      </c>
      <c r="E16" s="73" t="s">
        <v>101</v>
      </c>
      <c r="F16" s="73" t="s">
        <v>101</v>
      </c>
      <c r="G16" s="73" t="s">
        <v>79</v>
      </c>
      <c r="H16" s="73" t="s">
        <v>51</v>
      </c>
      <c r="I16" s="74" t="s">
        <v>80</v>
      </c>
      <c r="J16" s="73" t="s">
        <v>101</v>
      </c>
      <c r="K16" s="74"/>
      <c r="L16" s="37" t="s">
        <v>81</v>
      </c>
      <c r="M16" s="37" t="s">
        <v>82</v>
      </c>
      <c r="N16" s="37" t="s">
        <v>83</v>
      </c>
      <c r="O16" s="76">
        <v>120000</v>
      </c>
      <c r="P16" s="75" t="s">
        <v>46</v>
      </c>
      <c r="Q16" s="75" t="s">
        <v>56</v>
      </c>
      <c r="R16" s="76">
        <v>90000</v>
      </c>
      <c r="S16" s="76" t="s">
        <v>57</v>
      </c>
      <c r="T16" s="76">
        <v>150</v>
      </c>
      <c r="U16" s="76">
        <v>100</v>
      </c>
      <c r="V16" s="76">
        <v>50</v>
      </c>
      <c r="W16" s="76">
        <f t="shared" si="0"/>
        <v>300</v>
      </c>
      <c r="X16" s="59">
        <v>90000</v>
      </c>
    </row>
    <row r="17" spans="1:24" s="38" customFormat="1" ht="38.35" customHeight="1" x14ac:dyDescent="0.3">
      <c r="B17" s="36" t="s">
        <v>84</v>
      </c>
      <c r="C17" s="73" t="s">
        <v>85</v>
      </c>
      <c r="D17" s="73" t="s">
        <v>101</v>
      </c>
      <c r="E17" s="73" t="s">
        <v>101</v>
      </c>
      <c r="F17" s="73" t="s">
        <v>101</v>
      </c>
      <c r="G17" s="73" t="s">
        <v>79</v>
      </c>
      <c r="H17" s="73" t="s">
        <v>51</v>
      </c>
      <c r="I17" s="74" t="s">
        <v>86</v>
      </c>
      <c r="J17" s="73" t="s">
        <v>101</v>
      </c>
      <c r="K17" s="74"/>
      <c r="L17" s="37" t="s">
        <v>87</v>
      </c>
      <c r="M17" s="37" t="s">
        <v>99</v>
      </c>
      <c r="N17" s="37" t="s">
        <v>88</v>
      </c>
      <c r="O17" s="76">
        <v>880000</v>
      </c>
      <c r="P17" s="75" t="s">
        <v>46</v>
      </c>
      <c r="Q17" s="75" t="s">
        <v>56</v>
      </c>
      <c r="R17" s="76">
        <v>280000</v>
      </c>
      <c r="S17" s="76" t="s">
        <v>57</v>
      </c>
      <c r="T17" s="76">
        <v>150</v>
      </c>
      <c r="U17" s="76">
        <v>150</v>
      </c>
      <c r="V17" s="76">
        <v>50</v>
      </c>
      <c r="W17" s="76">
        <f t="shared" si="0"/>
        <v>350</v>
      </c>
      <c r="X17" s="59">
        <v>240000</v>
      </c>
    </row>
    <row r="18" spans="1:24" s="38" customFormat="1" ht="38.35" customHeight="1" thickBot="1" x14ac:dyDescent="0.35">
      <c r="B18" s="36" t="s">
        <v>89</v>
      </c>
      <c r="C18" s="73" t="s">
        <v>90</v>
      </c>
      <c r="D18" s="73" t="s">
        <v>101</v>
      </c>
      <c r="E18" s="73" t="s">
        <v>101</v>
      </c>
      <c r="F18" s="73" t="s">
        <v>101</v>
      </c>
      <c r="G18" s="73" t="s">
        <v>91</v>
      </c>
      <c r="H18" s="73" t="s">
        <v>51</v>
      </c>
      <c r="I18" s="74" t="s">
        <v>92</v>
      </c>
      <c r="J18" s="73" t="s">
        <v>101</v>
      </c>
      <c r="K18" s="74"/>
      <c r="L18" s="37" t="s">
        <v>93</v>
      </c>
      <c r="M18" s="37" t="s">
        <v>100</v>
      </c>
      <c r="N18" s="37" t="s">
        <v>94</v>
      </c>
      <c r="O18" s="76">
        <v>780000</v>
      </c>
      <c r="P18" s="75" t="s">
        <v>46</v>
      </c>
      <c r="Q18" s="75" t="s">
        <v>56</v>
      </c>
      <c r="R18" s="76">
        <v>280000</v>
      </c>
      <c r="S18" s="76" t="s">
        <v>57</v>
      </c>
      <c r="T18" s="76">
        <v>120</v>
      </c>
      <c r="U18" s="76">
        <v>110</v>
      </c>
      <c r="V18" s="76">
        <v>50</v>
      </c>
      <c r="W18" s="76">
        <f t="shared" si="0"/>
        <v>280</v>
      </c>
      <c r="X18" s="59">
        <v>230000</v>
      </c>
    </row>
    <row r="19" spans="1:24" s="50" customFormat="1" x14ac:dyDescent="0.3">
      <c r="A19" s="4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  <c r="O19" s="71"/>
      <c r="P19" s="71"/>
      <c r="Q19" s="70"/>
      <c r="R19" s="72"/>
      <c r="S19" s="72"/>
      <c r="T19" s="72"/>
      <c r="U19" s="72"/>
      <c r="V19" s="69"/>
      <c r="W19" s="70"/>
      <c r="X19" s="69"/>
    </row>
    <row r="20" spans="1:24" s="39" customFormat="1" ht="10.65" x14ac:dyDescent="0.2"/>
    <row r="21" spans="1:24" s="39" customFormat="1" x14ac:dyDescent="0.3">
      <c r="A21" s="40" t="s">
        <v>95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T21" s="41"/>
      <c r="U21"/>
    </row>
    <row r="22" spans="1:24" s="39" customFormat="1" ht="10.65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2" t="s">
        <v>96</v>
      </c>
      <c r="L22" s="42"/>
      <c r="M22" s="42"/>
    </row>
    <row r="23" spans="1:24" s="39" customFormat="1" ht="10.65" x14ac:dyDescent="0.2">
      <c r="A23" s="40" t="s">
        <v>27</v>
      </c>
      <c r="B23" s="40"/>
      <c r="C23" s="40"/>
      <c r="D23" s="40"/>
      <c r="E23" s="40"/>
      <c r="F23" s="40"/>
      <c r="G23" s="40"/>
      <c r="H23" s="40"/>
      <c r="I23" s="40"/>
      <c r="J23" s="40"/>
      <c r="K23" s="42" t="s">
        <v>97</v>
      </c>
      <c r="L23" s="42"/>
      <c r="M23" s="42"/>
    </row>
    <row r="24" spans="1:24" s="39" customFormat="1" ht="10.65" x14ac:dyDescent="0.2"/>
    <row r="25" spans="1:24" s="39" customFormat="1" ht="10.65" x14ac:dyDescent="0.2"/>
    <row r="26" spans="1:24" s="39" customFormat="1" ht="10.65" x14ac:dyDescent="0.2">
      <c r="T26" s="43" t="s">
        <v>28</v>
      </c>
      <c r="U26" s="44" t="s">
        <v>38</v>
      </c>
      <c r="V26" s="43" t="s">
        <v>29</v>
      </c>
      <c r="W26" s="44" t="s">
        <v>38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zoomScale="60" zoomScaleNormal="80" zoomScalePageLayoutView="60" workbookViewId="0">
      <selection activeCell="D10" sqref="D10"/>
    </sheetView>
  </sheetViews>
  <sheetFormatPr defaultRowHeight="15.05" x14ac:dyDescent="0.3"/>
  <cols>
    <col min="1" max="1" width="4.109375" style="56" customWidth="1"/>
    <col min="2" max="2" width="5.33203125" style="2" customWidth="1"/>
    <col min="3" max="3" width="22.109375" style="4" customWidth="1"/>
    <col min="4" max="4" width="78.109375" style="6" customWidth="1"/>
    <col min="5" max="5" width="17.6640625" style="8" customWidth="1"/>
    <col min="6" max="6" width="12.109375" style="55" customWidth="1"/>
    <col min="7" max="7" width="19.109375" style="7" customWidth="1"/>
    <col min="8" max="8" width="10" customWidth="1"/>
    <col min="13" max="13" width="13.44140625" style="7" customWidth="1"/>
  </cols>
  <sheetData>
    <row r="1" spans="1:13" ht="22.25" customHeight="1" thickBot="1" x14ac:dyDescent="0.35">
      <c r="B1" s="12" t="s">
        <v>0</v>
      </c>
      <c r="C1" s="12" t="s">
        <v>1</v>
      </c>
      <c r="D1" s="1" t="s">
        <v>32</v>
      </c>
      <c r="E1" s="84" t="s">
        <v>35</v>
      </c>
      <c r="F1" s="87" t="s">
        <v>37</v>
      </c>
      <c r="G1" s="84" t="s">
        <v>5</v>
      </c>
      <c r="H1" s="87" t="s">
        <v>6</v>
      </c>
      <c r="I1" s="47" t="s">
        <v>7</v>
      </c>
      <c r="J1" s="48"/>
      <c r="K1" s="48"/>
      <c r="L1" s="46"/>
      <c r="M1" s="84" t="s">
        <v>36</v>
      </c>
    </row>
    <row r="2" spans="1:13" ht="15.65" thickBot="1" x14ac:dyDescent="0.35">
      <c r="B2" s="13"/>
      <c r="C2" s="13"/>
      <c r="D2" s="1" t="s">
        <v>33</v>
      </c>
      <c r="E2" s="85"/>
      <c r="F2" s="88"/>
      <c r="G2" s="85"/>
      <c r="H2" s="88"/>
      <c r="I2" s="57" t="s">
        <v>10</v>
      </c>
      <c r="J2" s="57" t="s">
        <v>11</v>
      </c>
      <c r="K2" s="16" t="s">
        <v>12</v>
      </c>
      <c r="L2" s="11" t="s">
        <v>13</v>
      </c>
      <c r="M2" s="85"/>
    </row>
    <row r="3" spans="1:13" ht="15.65" thickBot="1" x14ac:dyDescent="0.35">
      <c r="B3" s="29"/>
      <c r="C3" s="29"/>
      <c r="D3" s="1" t="s">
        <v>34</v>
      </c>
      <c r="E3" s="86"/>
      <c r="F3" s="89"/>
      <c r="G3" s="86"/>
      <c r="H3" s="89"/>
      <c r="I3" s="58"/>
      <c r="J3" s="58"/>
      <c r="K3" s="35" t="s">
        <v>25</v>
      </c>
      <c r="L3" s="30"/>
      <c r="M3" s="86"/>
    </row>
    <row r="4" spans="1:13" ht="105.2" hidden="1" x14ac:dyDescent="0.3">
      <c r="A4" s="77"/>
      <c r="B4" s="80" t="str">
        <f ca="1">IF(OFFSET(List1!B$11,'Příloha č. 2'!A3,0)&gt;0,OFFSET(List1!B$11,'Příloha č. 2'!A3,0),"")</f>
        <v>1</v>
      </c>
      <c r="C4" s="3" t="str">
        <f ca="1">IF(B4="","",CONCATENATE(OFFSET(List1!C$11,'Příloha č. 2'!A3,0),"
",OFFSET(List1!D$11,'Příloha č. 2'!A3,0),"
",OFFSET(List1!E$11,'Příloha č. 2'!A3,0),"
",OFFSET(List1!F$11,'Příloha č. 2'!A3,0)))</f>
        <v>Sportovní klub při Hasičském záchranném sboru Olomouckého kraje, z. s.
- anonymizováno
- anonymizováno
- anonymizováno</v>
      </c>
      <c r="D4" s="78" t="str">
        <f ca="1">IF(B4="","",OFFSET(List1!L$11,'Příloha č. 2'!A3,0))</f>
        <v>Činnost a projekty Sportovního klubu při Hasičském záchranném sboru Olomouckého kraje</v>
      </c>
      <c r="E4" s="82">
        <f ca="1">IF(B4="","",OFFSET(List1!O$11,'Příloha č. 2'!A3,0))</f>
        <v>170000</v>
      </c>
      <c r="F4" s="54" t="str">
        <f ca="1">IF(B4="","",OFFSET(List1!P$11,'Příloha č. 2'!A3,0))</f>
        <v>1/2019</v>
      </c>
      <c r="G4" s="81">
        <f ca="1">IF(B4="","",OFFSET(List1!R$11,'Příloha č. 2'!A3,0))</f>
        <v>130000</v>
      </c>
      <c r="H4" s="83" t="str">
        <f ca="1">IF(B4="","",OFFSET(List1!S$11,'Příloha č. 2'!A3,0))</f>
        <v>13.12.2019</v>
      </c>
      <c r="I4" s="80">
        <f ca="1">IF(B4="","",OFFSET(List1!T$11,'Příloha č. 2'!A3,0))</f>
        <v>125</v>
      </c>
      <c r="J4" s="80">
        <f ca="1">IF(B4="","",OFFSET(List1!U$11,'Příloha č. 2'!A3,0))</f>
        <v>120</v>
      </c>
      <c r="K4" s="80">
        <f ca="1">IF(B4="","",OFFSET(List1!V$11,'Příloha č. 2'!A3,0))</f>
        <v>100</v>
      </c>
      <c r="L4" s="80">
        <f ca="1">IF(B4="","",OFFSET(List1!W$11,'Příloha č. 2'!A3,0))</f>
        <v>345</v>
      </c>
      <c r="M4" s="81">
        <f ca="1">IF(B4="","",OFFSET(List1!X$11,'Příloha č. 2'!A3,0))</f>
        <v>130000</v>
      </c>
    </row>
    <row r="5" spans="1:13" ht="75" hidden="1" customHeight="1" x14ac:dyDescent="0.3">
      <c r="A5" s="77"/>
      <c r="B5" s="80"/>
      <c r="C5" s="3" t="str">
        <f ca="1">IF(B4="","",CONCATENATE("Okres ",OFFSET(List1!G$11,'Příloha č. 2'!A3,0),"
","Právní forma","
",OFFSET(List1!H$11,'Příloha č. 2'!A3,0),"
","IČO ",OFFSET(List1!I$11,'Příloha č. 2'!A3,0),"
 ","B.Ú. ",OFFSET(List1!J$11,'Příloha č. 2'!A3,0)))</f>
        <v>Okres Olomouc
Právní forma
Spolek
IČO 26536706
 B.Ú. - anonymizováno</v>
      </c>
      <c r="D5" s="5" t="str">
        <f ca="1">IF(B4="","",OFFSET(List1!M$11,'Příloha č. 2'!A3,0))</f>
        <v>Žádáme o dotaci na pořádání soutěží hasičů ve výši 80.000,- Kč a na úhradu nákladů na přípravu reprezentace SK při HZS Olomouckého kraje, z.s., ve výši 50.000,- Kč.</v>
      </c>
      <c r="E5" s="82"/>
      <c r="F5" s="53"/>
      <c r="G5" s="81"/>
      <c r="H5" s="83"/>
      <c r="I5" s="80"/>
      <c r="J5" s="80"/>
      <c r="K5" s="80"/>
      <c r="L5" s="80"/>
      <c r="M5" s="81"/>
    </row>
    <row r="6" spans="1:13" ht="60.1" hidden="1" x14ac:dyDescent="0.3">
      <c r="A6" s="77">
        <f>ROW()/3-1</f>
        <v>1</v>
      </c>
      <c r="B6" s="80"/>
      <c r="C6" s="3" t="str">
        <f ca="1">IF(B4="","",CONCATENATE("Zástupce","
",OFFSET(List1!K$11,'Příloha č. 2'!A3,0)))</f>
        <v xml:space="preserve">Zástupce
</v>
      </c>
      <c r="D6" s="79" t="str">
        <f ca="1">IF(B4="","",CONCATENATE("Dotace bude použita na:","
",OFFSET(List1!N$11,'Příloha č. 2'!A3,0)))</f>
        <v>Dotace bude použita na:
výdaje soutěží (poháry, medaile, věcné ceny, pitný režim a poskytnutí stravy při soutěži, pronájem sportovišť) a na zabezpečení výdajů na reprezentaci SK při HZS OK (ubytování, strava a další)</v>
      </c>
      <c r="E6" s="82"/>
      <c r="F6" s="54" t="str">
        <f ca="1">IF(B4="","",OFFSET(List1!Q$11,'Příloha č. 2'!A3,0))</f>
        <v>11/2019</v>
      </c>
      <c r="G6" s="81"/>
      <c r="H6" s="83"/>
      <c r="I6" s="80"/>
      <c r="J6" s="80"/>
      <c r="K6" s="80"/>
      <c r="L6" s="80"/>
      <c r="M6" s="81"/>
    </row>
    <row r="7" spans="1:13" ht="90.2" x14ac:dyDescent="0.3">
      <c r="A7" s="77"/>
      <c r="B7" s="80" t="str">
        <f ca="1">IF(OFFSET(List1!B$11,'Příloha č. 2'!A6,0)&gt;0,OFFSET(List1!B$11,'Příloha č. 2'!A6,0),"")</f>
        <v>2</v>
      </c>
      <c r="C7" s="3" t="str">
        <f ca="1">IF(B7="","",CONCATENATE(OFFSET(List1!C$11,'Příloha č. 2'!A6,0),"
",OFFSET(List1!D$11,'Příloha č. 2'!A6,0),"
",OFFSET(List1!E$11,'Příloha č. 2'!A6,0),"
",OFFSET(List1!F$11,'Příloha č. 2'!A6,0)))</f>
        <v>SH ČMS - Krajské sdružení hasičů Olomouckého kraje
- anonymizováno
- anonymizováno
- anonymizováno</v>
      </c>
      <c r="D7" s="78" t="str">
        <f ca="1">IF(B7="","",OFFSET(List1!L$11,'Příloha č. 2'!A6,0))</f>
        <v>Zajištění celoroční činnosti SH ČMS - KSH Olomouckého kraje</v>
      </c>
      <c r="E7" s="82">
        <f ca="1">IF(B7="","",OFFSET(List1!O$11,'Příloha č. 2'!A6,0))</f>
        <v>450000</v>
      </c>
      <c r="F7" s="54" t="str">
        <f ca="1">IF(B7="","",OFFSET(List1!P$11,'Příloha č. 2'!A6,0))</f>
        <v>1/2019</v>
      </c>
      <c r="G7" s="81">
        <f ca="1">IF(B7="","",OFFSET(List1!R$11,'Příloha č. 2'!A6,0))</f>
        <v>280000</v>
      </c>
      <c r="H7" s="83" t="str">
        <f ca="1">IF(B7="","",OFFSET(List1!S$11,'Příloha č. 2'!A6,0))</f>
        <v>15.01.2020</v>
      </c>
      <c r="I7" s="80">
        <f ca="1">IF(B7="","",OFFSET(List1!T$11,'Příloha č. 2'!A6,0))</f>
        <v>200</v>
      </c>
      <c r="J7" s="80">
        <f ca="1">IF(B7="","",OFFSET(List1!U$11,'Příloha č. 2'!A6,0))</f>
        <v>200</v>
      </c>
      <c r="K7" s="80">
        <f ca="1">IF(B7="","",OFFSET(List1!V$11,'Příloha č. 2'!A6,0))</f>
        <v>100</v>
      </c>
      <c r="L7" s="80">
        <f ca="1">IF(B7="","",OFFSET(List1!W$11,'Příloha č. 2'!A6,0))</f>
        <v>500</v>
      </c>
      <c r="M7" s="81">
        <f ca="1">IF(B7="","",OFFSET(List1!X$11,'Příloha č. 2'!A6,0))</f>
        <v>280000</v>
      </c>
    </row>
    <row r="8" spans="1:13" ht="75.150000000000006" x14ac:dyDescent="0.3">
      <c r="A8" s="77"/>
      <c r="B8" s="80"/>
      <c r="C8" s="3" t="str">
        <f ca="1">IF(B7="","",CONCATENATE("Okres ",OFFSET(List1!G$11,'Příloha č. 2'!A6,0),"
","Právní forma","
",OFFSET(List1!H$11,'Příloha č. 2'!A6,0),"
","IČO ",OFFSET(List1!I$11,'Příloha č. 2'!A6,0),"
 ","B.Ú. ",OFFSET(List1!J$11,'Příloha č. 2'!A6,0)))</f>
        <v>Okres Olomouc
Právní forma
Pobočný spolek
IČO 71164952
 B.Ú. - anonymizováno</v>
      </c>
      <c r="D8" s="5" t="str">
        <f ca="1">IF(B7="","",OFFSET(List1!M$11,'Příloha č. 2'!A6,0))</f>
        <v>Žádáme o dotaci na mzdy ve výši 100.000 Kč a dále na činnost spojenou s organizací sportovních a kulturních akcí ve výši 180.000 Kč.</v>
      </c>
      <c r="E8" s="82"/>
      <c r="F8" s="53"/>
      <c r="G8" s="81"/>
      <c r="H8" s="83"/>
      <c r="I8" s="80"/>
      <c r="J8" s="80"/>
      <c r="K8" s="80"/>
      <c r="L8" s="80"/>
      <c r="M8" s="81"/>
    </row>
    <row r="9" spans="1:13" ht="45.1" x14ac:dyDescent="0.3">
      <c r="A9" s="77">
        <f>ROW()/3-1</f>
        <v>2</v>
      </c>
      <c r="B9" s="80"/>
      <c r="C9" s="3" t="str">
        <f ca="1">IF(B7="","",CONCATENATE("Zástupce","
",OFFSET(List1!K$11,'Příloha č. 2'!A6,0)))</f>
        <v xml:space="preserve">Zástupce
</v>
      </c>
      <c r="D9" s="5" t="str">
        <f ca="1">IF(B7="","",CONCATENATE("Dotace bude použita na:",OFFSET(List1!N$11,'Příloha č. 2'!A6,0)))</f>
        <v>Dotace bude použita na:mzdy, odvody, poháry, medaile, ceny, diplomy, propag. materiály, vybavení pro PS, materiálně-technické vybavení a zajištění, pitný režim pro soutěžící, rozhodčí a pořadatele, stravu, výdaje na činnost a rezprezentaci</v>
      </c>
      <c r="E9" s="82"/>
      <c r="F9" s="54" t="str">
        <f ca="1">IF(B7="","",OFFSET(List1!Q$11,'Příloha č. 2'!A6,0))</f>
        <v>12/2019</v>
      </c>
      <c r="G9" s="81"/>
      <c r="H9" s="83"/>
      <c r="I9" s="80"/>
      <c r="J9" s="80"/>
      <c r="K9" s="80"/>
      <c r="L9" s="80"/>
      <c r="M9" s="81"/>
    </row>
    <row r="10" spans="1:13" ht="88.3" customHeight="1" x14ac:dyDescent="0.3">
      <c r="A10" s="77"/>
      <c r="B10" s="80" t="str">
        <f ca="1">IF(OFFSET(List1!B$11,'Příloha č. 2'!A9,0)&gt;0,OFFSET(List1!B$11,'Příloha č. 2'!A9,0),"")</f>
        <v>3</v>
      </c>
      <c r="C10" s="3" t="str">
        <f ca="1">IF(B10="","",CONCATENATE(OFFSET(List1!C$11,'Příloha č. 2'!A9,0),"
",OFFSET(List1!D$11,'Příloha č. 2'!A9,0),"
",OFFSET(List1!E$11,'Příloha č. 2'!A9,0),"
",OFFSET(List1!F$11,'Příloha č. 2'!A9,0)))</f>
        <v>SH ČMS - Okresní sdružení hasičů Olomouc
- anonymizováno
- anonymizováno
- anonymizováno</v>
      </c>
      <c r="D10" s="78" t="str">
        <f ca="1">IF(B10="","",OFFSET(List1!L$11,'Příloha č. 2'!A9,0))</f>
        <v>Zajištění celoroční činnosti SH ČMS - OSH Olomouc</v>
      </c>
      <c r="E10" s="82">
        <f ca="1">IF(B10="","",OFFSET(List1!O$11,'Příloha č. 2'!A9,0))</f>
        <v>460000</v>
      </c>
      <c r="F10" s="54" t="str">
        <f ca="1">IF(B10="","",OFFSET(List1!P$11,'Příloha č. 2'!A9,0))</f>
        <v>1/2019</v>
      </c>
      <c r="G10" s="81">
        <f ca="1">IF(B10="","",OFFSET(List1!R$11,'Příloha č. 2'!A9,0))</f>
        <v>280000</v>
      </c>
      <c r="H10" s="83" t="str">
        <f ca="1">IF(B10="","",OFFSET(List1!S$11,'Příloha č. 2'!A9,0))</f>
        <v>15.01.2020</v>
      </c>
      <c r="I10" s="80">
        <f ca="1">IF(B10="","",OFFSET(List1!T$11,'Příloha č. 2'!A9,0))</f>
        <v>150</v>
      </c>
      <c r="J10" s="80">
        <f ca="1">IF(B10="","",OFFSET(List1!U$11,'Příloha č. 2'!A9,0))</f>
        <v>110</v>
      </c>
      <c r="K10" s="80">
        <f ca="1">IF(B10="","",OFFSET(List1!V$11,'Příloha č. 2'!A9,0))</f>
        <v>50</v>
      </c>
      <c r="L10" s="80">
        <f ca="1">IF(B10="","",OFFSET(List1!W$11,'Příloha č. 2'!A9,0))</f>
        <v>310</v>
      </c>
      <c r="M10" s="81">
        <f ca="1">IF(B10="","",OFFSET(List1!X$11,'Příloha č. 2'!A9,0))</f>
        <v>260000</v>
      </c>
    </row>
    <row r="11" spans="1:13" ht="75.150000000000006" x14ac:dyDescent="0.3">
      <c r="A11" s="77"/>
      <c r="B11" s="80"/>
      <c r="C11" s="3" t="str">
        <f ca="1">IF(B10="","",CONCATENATE("Okres ",OFFSET(List1!G$11,'Příloha č. 2'!A9,0),"
","Právní forma","
",OFFSET(List1!H$11,'Příloha č. 2'!A9,0),"
","IČO ",OFFSET(List1!I$11,'Příloha č. 2'!A9,0),"
 ","B.Ú. ",OFFSET(List1!J$11,'Příloha č. 2'!A9,0)))</f>
        <v>Okres Olomouc
Právní forma
Pobočný spolek
IČO 65890132
 B.Ú. - anonymizováno</v>
      </c>
      <c r="D11" s="5" t="str">
        <f ca="1">IF(B10="","",OFFSET(List1!M$11,'Příloha č. 2'!A9,0))</f>
        <v>Žádáme o dotaci na mzdy ve výši 160.000 Kč a dále na činnost spojenou s organizací sportovních a kulturních akcí ve výši 120.000 Kč.</v>
      </c>
      <c r="E11" s="82"/>
      <c r="F11" s="53"/>
      <c r="G11" s="81"/>
      <c r="H11" s="83"/>
      <c r="I11" s="80"/>
      <c r="J11" s="80"/>
      <c r="K11" s="80"/>
      <c r="L11" s="80"/>
      <c r="M11" s="81"/>
    </row>
    <row r="12" spans="1:13" ht="60.1" x14ac:dyDescent="0.3">
      <c r="A12" s="77">
        <f>ROW()/3-1</f>
        <v>3</v>
      </c>
      <c r="B12" s="80"/>
      <c r="C12" s="3" t="str">
        <f ca="1">IF(B10="","",CONCATENATE("Zástupce","
",OFFSET(List1!K$11,'Příloha č. 2'!A9,0)))</f>
        <v xml:space="preserve">Zástupce
</v>
      </c>
      <c r="D12" s="5" t="str">
        <f ca="1">IF(B10="","",CONCATENATE("Dotace bude použita na:",OFFSET(List1!N$11,'Příloha č. 2'!A9,0)))</f>
        <v>Dotace bude použita na:mzdy a odvody, poháry, medaile, věcné ceny, diplomy, propagační materiály, materiálně-technické vybavení a zajištění, vybavení pro PS, pitný režim pro soutěžící, rozhodčí a pořadatele, stravu, výdaje na činnost a na organizaci sportovních a kultur. akcí</v>
      </c>
      <c r="E12" s="82"/>
      <c r="F12" s="54" t="str">
        <f ca="1">IF(B10="","",OFFSET(List1!Q$11,'Příloha č. 2'!A9,0))</f>
        <v>12/2019</v>
      </c>
      <c r="G12" s="81"/>
      <c r="H12" s="83"/>
      <c r="I12" s="80"/>
      <c r="J12" s="80"/>
      <c r="K12" s="80"/>
      <c r="L12" s="80"/>
      <c r="M12" s="81"/>
    </row>
    <row r="13" spans="1:13" ht="75" customHeight="1" x14ac:dyDescent="0.3">
      <c r="B13" s="80" t="str">
        <f ca="1">IF(OFFSET(List1!B$11,'Příloha č. 2'!A12,0)&gt;0,OFFSET(List1!B$11,'Příloha č. 2'!A12,0),"")</f>
        <v>4</v>
      </c>
      <c r="C13" s="3" t="str">
        <f ca="1">IF(B13="","",CONCATENATE(OFFSET(List1!C$11,'Příloha č. 2'!A12,0),"
",OFFSET(List1!D$11,'Příloha č. 2'!A12,0),"
",OFFSET(List1!E$11,'Příloha č. 2'!A12,0),"
",OFFSET(List1!F$11,'Příloha č. 2'!A12,0)))</f>
        <v>SH ČMS - Okresní sdružení hasičů Jeseník
- anonymizováno
- anonymizováno
- anonymizováno</v>
      </c>
      <c r="D13" s="78" t="str">
        <f ca="1">IF(B13="","",OFFSET(List1!L$11,'Příloha č. 2'!A12,0))</f>
        <v>Zajištění celoroční činnosti  SH ČMS - OSH Jeseník</v>
      </c>
      <c r="E13" s="82">
        <f ca="1">IF(B13="","",OFFSET(List1!O$11,'Příloha č. 2'!A12,0))</f>
        <v>501900</v>
      </c>
      <c r="F13" s="54" t="str">
        <f ca="1">IF(B13="","",OFFSET(List1!P$11,'Příloha č. 2'!A12,0))</f>
        <v>1/2019</v>
      </c>
      <c r="G13" s="81">
        <f ca="1">IF(B13="","",OFFSET(List1!R$11,'Příloha č. 2'!A12,0))</f>
        <v>280000</v>
      </c>
      <c r="H13" s="83" t="str">
        <f ca="1">IF(B13="","",OFFSET(List1!S$11,'Příloha č. 2'!A12,0))</f>
        <v>15.01.2020</v>
      </c>
      <c r="I13" s="80">
        <f ca="1">IF(B13="","",OFFSET(List1!T$11,'Příloha č. 2'!A12,0))</f>
        <v>120</v>
      </c>
      <c r="J13" s="80">
        <f ca="1">IF(B13="","",OFFSET(List1!U$11,'Příloha č. 2'!A12,0))</f>
        <v>80</v>
      </c>
      <c r="K13" s="80">
        <f ca="1">IF(B13="","",OFFSET(List1!V$11,'Příloha č. 2'!A12,0))</f>
        <v>50</v>
      </c>
      <c r="L13" s="80">
        <f ca="1">IF(B13="","",OFFSET(List1!W$11,'Příloha č. 2'!A12,0))</f>
        <v>250</v>
      </c>
      <c r="M13" s="81">
        <f ca="1">IF(B13="","",OFFSET(List1!X$11,'Příloha č. 2'!A12,0))</f>
        <v>210000</v>
      </c>
    </row>
    <row r="14" spans="1:13" ht="75" customHeight="1" x14ac:dyDescent="0.3">
      <c r="B14" s="80"/>
      <c r="C14" s="3" t="str">
        <f ca="1">IF(B13="","",CONCATENATE("Okres ",OFFSET(List1!G$11,'Příloha č. 2'!A12,0),"
","Právní forma","
",OFFSET(List1!H$11,'Příloha č. 2'!A12,0),"
","IČO ",OFFSET(List1!I$11,'Příloha č. 2'!A12,0),"
 ","B.Ú. ",OFFSET(List1!J$11,'Příloha č. 2'!A12,0)))</f>
        <v>Okres Jeseník
Právní forma
Pobočný spolek
IČO 64095525
 B.Ú. - anonymizováno</v>
      </c>
      <c r="D14" s="5" t="str">
        <f ca="1">IF(B13="","",OFFSET(List1!M$11,'Příloha č. 2'!A12,0))</f>
        <v>Dotaci žádáme na činnost související s přípravou a realizaci sportovních a kulturních akcí s mládeže  a dospělých ve výši 40.000,.-Kč. Dále na realizaci mezd souvisejících s odvody pracovníků sekretariát 240.000,- Kč</v>
      </c>
      <c r="E14" s="82"/>
      <c r="F14" s="53"/>
      <c r="G14" s="81"/>
      <c r="H14" s="83"/>
      <c r="I14" s="80"/>
      <c r="J14" s="80"/>
      <c r="K14" s="80"/>
      <c r="L14" s="80"/>
      <c r="M14" s="81"/>
    </row>
    <row r="15" spans="1:13" ht="49.8" customHeight="1" x14ac:dyDescent="0.3">
      <c r="A15" s="56">
        <f>ROW()/3-1</f>
        <v>4</v>
      </c>
      <c r="B15" s="80"/>
      <c r="C15" s="3" t="str">
        <f ca="1">IF(B13="","",CONCATENATE("Zástupce","
",OFFSET(List1!K$11,'Příloha č. 2'!A12,0)))</f>
        <v xml:space="preserve">Zástupce
</v>
      </c>
      <c r="D15" s="5" t="str">
        <f ca="1">IF(B13="","",CONCATENATE("Dotace bude použita na:",OFFSET(List1!N$11,'Příloha č. 2'!A12,0)))</f>
        <v>Dotace bude použita na:přípravu a realizaci okresních kol, na setkání zasloužilých hasičů a seniorů nad 60 let, dále na zabezpečení činnosti OSH (sekretariát, mzdy, činnost spojenou s organizací sportovních a kulturních akcí)</v>
      </c>
      <c r="E15" s="82"/>
      <c r="F15" s="54" t="str">
        <f ca="1">IF(B13="","",OFFSET(List1!Q$11,'Příloha č. 2'!A12,0))</f>
        <v>12/2019</v>
      </c>
      <c r="G15" s="81"/>
      <c r="H15" s="83"/>
      <c r="I15" s="80"/>
      <c r="J15" s="80"/>
      <c r="K15" s="80"/>
      <c r="L15" s="80"/>
      <c r="M15" s="81"/>
    </row>
    <row r="16" spans="1:13" ht="88.75" customHeight="1" x14ac:dyDescent="0.3">
      <c r="B16" s="80" t="str">
        <f ca="1">IF(OFFSET(List1!B$11,'Příloha č. 2'!A15,0)&gt;0,OFFSET(List1!B$11,'Příloha č. 2'!A15,0),"")</f>
        <v>5</v>
      </c>
      <c r="C16" s="3" t="str">
        <f ca="1">IF(B16="","",CONCATENATE(OFFSET(List1!C$11,'Příloha č. 2'!A15,0),"
",OFFSET(List1!D$11,'Příloha č. 2'!A15,0),"
",OFFSET(List1!E$11,'Příloha č. 2'!A15,0),"
",OFFSET(List1!F$11,'Příloha č. 2'!A15,0)))</f>
        <v>SH ČMS - Okresní sdružení hasičů Prostějov
- anonymizováno
- anonymizováno
- anonymizováno</v>
      </c>
      <c r="D16" s="78" t="str">
        <f ca="1">IF(B16="","",OFFSET(List1!L$11,'Příloha č. 2'!A15,0))</f>
        <v>Zajištění celoroční činnosti SH ČMS - OSH Prostějov</v>
      </c>
      <c r="E16" s="82">
        <f ca="1">IF(B16="","",OFFSET(List1!O$11,'Příloha č. 2'!A15,0))</f>
        <v>720000</v>
      </c>
      <c r="F16" s="54" t="str">
        <f ca="1">IF(B16="","",OFFSET(List1!P$11,'Příloha č. 2'!A15,0))</f>
        <v>1/2019</v>
      </c>
      <c r="G16" s="81">
        <f ca="1">IF(B16="","",OFFSET(List1!R$11,'Příloha č. 2'!A15,0))</f>
        <v>280000</v>
      </c>
      <c r="H16" s="83" t="str">
        <f ca="1">IF(B16="","",OFFSET(List1!S$11,'Příloha č. 2'!A15,0))</f>
        <v>15.01.2020</v>
      </c>
      <c r="I16" s="80">
        <f ca="1">IF(B16="","",OFFSET(List1!T$11,'Příloha č. 2'!A15,0))</f>
        <v>150</v>
      </c>
      <c r="J16" s="80">
        <f ca="1">IF(B16="","",OFFSET(List1!U$11,'Příloha č. 2'!A15,0))</f>
        <v>150</v>
      </c>
      <c r="K16" s="80">
        <f ca="1">IF(B16="","",OFFSET(List1!V$11,'Příloha č. 2'!A15,0))</f>
        <v>50</v>
      </c>
      <c r="L16" s="80">
        <f ca="1">IF(B16="","",OFFSET(List1!W$11,'Příloha č. 2'!A15,0))</f>
        <v>350</v>
      </c>
      <c r="M16" s="81">
        <f ca="1">IF(B16="","",OFFSET(List1!X$11,'Příloha č. 2'!A15,0))</f>
        <v>260000</v>
      </c>
    </row>
    <row r="17" spans="1:13" ht="75" customHeight="1" x14ac:dyDescent="0.3">
      <c r="B17" s="80"/>
      <c r="C17" s="3" t="str">
        <f ca="1">IF(B16="","",CONCATENATE("Okres ",OFFSET(List1!G$11,'Příloha č. 2'!A15,0),"
","Právní forma","
",OFFSET(List1!H$11,'Příloha č. 2'!A15,0),"
","IČO ",OFFSET(List1!I$11,'Příloha č. 2'!A15,0),"
 ","B.Ú. ",OFFSET(List1!J$11,'Příloha č. 2'!A15,0)))</f>
        <v>Okres Prostějov
Právní forma
Pobočný spolek
IČO 62859781
 B.Ú. - anonymizováno</v>
      </c>
      <c r="D17" s="5" t="str">
        <f ca="1">IF(B16="","",OFFSET(List1!M$11,'Příloha č. 2'!A15,0))</f>
        <v>Žádáme o dotaci na mzdy ve výši 190.000,- a dále na činnost spojenou s organizací sportovních a kulturních akcí ve výši 90.000,-.</v>
      </c>
      <c r="E17" s="82"/>
      <c r="F17" s="53"/>
      <c r="G17" s="81"/>
      <c r="H17" s="83"/>
      <c r="I17" s="80"/>
      <c r="J17" s="80"/>
      <c r="K17" s="80"/>
      <c r="L17" s="80"/>
      <c r="M17" s="81"/>
    </row>
    <row r="18" spans="1:13" ht="54" customHeight="1" x14ac:dyDescent="0.3">
      <c r="A18" s="56">
        <f>ROW()/3-1</f>
        <v>5</v>
      </c>
      <c r="B18" s="80"/>
      <c r="C18" s="3" t="str">
        <f ca="1">IF(B16="","",CONCATENATE("Zástupce","
",OFFSET(List1!K$11,'Příloha č. 2'!A15,0)))</f>
        <v xml:space="preserve">Zástupce
</v>
      </c>
      <c r="D18" s="5" t="str">
        <f ca="1">IF(B16="","",CONCATENATE("Dotace bude použita na:",OFFSET(List1!N$11,'Příloha č. 2'!A15,0)))</f>
        <v>Dotace bude použita na:mzdy a odvody, výdaje na kancelář, poštovné, internetové a telefonní služby, občerstvení, ubytování a stravu pro reprezentaci na MČR,  výdaje spojené s činností OSH a organizací kulturně společenských akcí</v>
      </c>
      <c r="E18" s="82"/>
      <c r="F18" s="54" t="str">
        <f ca="1">IF(B16="","",OFFSET(List1!Q$11,'Příloha č. 2'!A15,0))</f>
        <v>12/2019</v>
      </c>
      <c r="G18" s="81"/>
      <c r="H18" s="83"/>
      <c r="I18" s="80"/>
      <c r="J18" s="80"/>
      <c r="K18" s="80"/>
      <c r="L18" s="80"/>
      <c r="M18" s="81"/>
    </row>
    <row r="19" spans="1:13" s="2" customFormat="1" ht="75" hidden="1" customHeight="1" x14ac:dyDescent="0.3">
      <c r="A19" s="56"/>
      <c r="B19" s="80" t="str">
        <f ca="1">IF(OFFSET(List1!B$11,'Příloha č. 2'!A18,0)&gt;0,OFFSET(List1!B$11,'Příloha č. 2'!A18,0),"")</f>
        <v>6</v>
      </c>
      <c r="C19" s="3" t="str">
        <f ca="1">IF(B19="","",CONCATENATE(OFFSET(List1!C$11,'Příloha č. 2'!A18,0),"
",OFFSET(List1!D$11,'Příloha č. 2'!A18,0),"
",OFFSET(List1!E$11,'Příloha č. 2'!A18,0),"
",OFFSET(List1!F$11,'Příloha č. 2'!A18,0)))</f>
        <v>Moravská hasičská jednota - okres Přerov
- anonymizováno
- anonymizováno
- anonymizováno</v>
      </c>
      <c r="D19" s="78" t="str">
        <f ca="1">IF(B19="","",OFFSET(List1!L$11,'Příloha č. 2'!A18,0))</f>
        <v>Zajištění celoroční činnosti MHJ - okres Přerov</v>
      </c>
      <c r="E19" s="82">
        <f ca="1">IF(B19="","",OFFSET(List1!O$11,'Příloha č. 2'!A18,0))</f>
        <v>120000</v>
      </c>
      <c r="F19" s="54" t="str">
        <f ca="1">IF(B19="","",OFFSET(List1!P$11,'Příloha č. 2'!A18,0))</f>
        <v>1/2019</v>
      </c>
      <c r="G19" s="81">
        <f ca="1">IF(B19="","",OFFSET(List1!R$11,'Příloha č. 2'!A18,0))</f>
        <v>90000</v>
      </c>
      <c r="H19" s="83" t="str">
        <f ca="1">IF(B19="","",OFFSET(List1!S$11,'Příloha č. 2'!A18,0))</f>
        <v>15.01.2020</v>
      </c>
      <c r="I19" s="80">
        <f ca="1">IF(B19="","",OFFSET(List1!T$11,'Příloha č. 2'!A18,0))</f>
        <v>150</v>
      </c>
      <c r="J19" s="80">
        <f ca="1">IF(B19="","",OFFSET(List1!U$11,'Příloha č. 2'!A18,0))</f>
        <v>100</v>
      </c>
      <c r="K19" s="80">
        <f ca="1">IF(B19="","",OFFSET(List1!V$11,'Příloha č. 2'!A18,0))</f>
        <v>50</v>
      </c>
      <c r="L19" s="80">
        <f ca="1">IF(B19="","",OFFSET(List1!W$11,'Příloha č. 2'!A18,0))</f>
        <v>300</v>
      </c>
      <c r="M19" s="81">
        <f ca="1">IF(B19="","",OFFSET(List1!X$11,'Příloha č. 2'!A18,0))</f>
        <v>90000</v>
      </c>
    </row>
    <row r="20" spans="1:13" s="2" customFormat="1" ht="75" hidden="1" customHeight="1" x14ac:dyDescent="0.3">
      <c r="A20" s="56"/>
      <c r="B20" s="80"/>
      <c r="C20" s="3" t="str">
        <f ca="1">IF(B19="","",CONCATENATE("Okres ",OFFSET(List1!G$11,'Příloha č. 2'!A18,0),"
","Právní forma","
",OFFSET(List1!H$11,'Příloha č. 2'!A18,0),"
","IČO ",OFFSET(List1!I$11,'Příloha č. 2'!A18,0),"
 ","B.Ú. ",OFFSET(List1!J$11,'Příloha č. 2'!A18,0)))</f>
        <v>Okres Přerov
Právní forma
Pobočný spolek
IČO 64989330
 B.Ú. - anonymizováno</v>
      </c>
      <c r="D20" s="5" t="str">
        <f ca="1">IF(B19="","",OFFSET(List1!M$11,'Příloha č. 2'!A18,0))</f>
        <v>Žádáme o dotaci na činnost a výdaje spojené s organizací kulturních a sportovních akcí, které pořádá Moravská hasičská jednota - okres Přerov, a to v roce 2019.</v>
      </c>
      <c r="E20" s="82"/>
      <c r="F20" s="53"/>
      <c r="G20" s="81"/>
      <c r="H20" s="83"/>
      <c r="I20" s="80"/>
      <c r="J20" s="80"/>
      <c r="K20" s="80"/>
      <c r="L20" s="80"/>
      <c r="M20" s="81"/>
    </row>
    <row r="21" spans="1:13" s="2" customFormat="1" ht="48.7" hidden="1" customHeight="1" x14ac:dyDescent="0.3">
      <c r="A21" s="56">
        <f>ROW()/3-1</f>
        <v>6</v>
      </c>
      <c r="B21" s="80"/>
      <c r="C21" s="3" t="str">
        <f ca="1">IF(B19="","",CONCATENATE("Zástupce","
",OFFSET(List1!K$11,'Příloha č. 2'!A18,0)))</f>
        <v xml:space="preserve">Zástupce
</v>
      </c>
      <c r="D21" s="5" t="str">
        <f ca="1">IF(B19="","",CONCATENATE("Dotace bude použita na:",OFFSET(List1!N$11,'Příloha č. 2'!A18,0)))</f>
        <v>Dotace bude použita na:částečné zajištění chodu akcí a nákup pomůcek, materiálně-technické zajištění soutěží, věcné ceny do soutěží, poháry, diplomy, pronájem prostor, výdaje na činnosti MHJ a výdaje spojené s realizací kulturních a sportovních akcí</v>
      </c>
      <c r="E21" s="82"/>
      <c r="F21" s="54" t="str">
        <f ca="1">IF(B19="","",OFFSET(List1!Q$11,'Příloha č. 2'!A18,0))</f>
        <v>12/2019</v>
      </c>
      <c r="G21" s="81"/>
      <c r="H21" s="83"/>
      <c r="I21" s="80"/>
      <c r="J21" s="80"/>
      <c r="K21" s="80"/>
      <c r="L21" s="80"/>
      <c r="M21" s="81"/>
    </row>
    <row r="22" spans="1:13" s="2" customFormat="1" ht="75" customHeight="1" x14ac:dyDescent="0.3">
      <c r="A22" s="56"/>
      <c r="B22" s="80" t="str">
        <f ca="1">IF(OFFSET(List1!B$11,'Příloha č. 2'!A21,0)&gt;0,OFFSET(List1!B$11,'Příloha č. 2'!A21,0),"")</f>
        <v>7</v>
      </c>
      <c r="C22" s="3" t="str">
        <f ca="1">IF(B22="","",CONCATENATE(OFFSET(List1!C$11,'Příloha č. 2'!A21,0),"
",OFFSET(List1!D$11,'Příloha č. 2'!A21,0),"
",OFFSET(List1!E$11,'Příloha č. 2'!A21,0),"
",OFFSET(List1!F$11,'Příloha č. 2'!A21,0)))</f>
        <v>SH ČMS - Okresní sdružení hasičů Přerov
- anonymizováno
- anonymizováno
- anonymizováno</v>
      </c>
      <c r="D22" s="78" t="str">
        <f ca="1">IF(B22="","",OFFSET(List1!L$11,'Příloha č. 2'!A21,0))</f>
        <v>Zajištění celoroční činnosti SH ČMS - OSH Přerov</v>
      </c>
      <c r="E22" s="82">
        <f ca="1">IF(B22="","",OFFSET(List1!O$11,'Příloha č. 2'!A21,0))</f>
        <v>880000</v>
      </c>
      <c r="F22" s="54" t="str">
        <f ca="1">IF(B22="","",OFFSET(List1!P$11,'Příloha č. 2'!A21,0))</f>
        <v>1/2019</v>
      </c>
      <c r="G22" s="81">
        <f ca="1">IF(B22="","",OFFSET(List1!R$11,'Příloha č. 2'!A21,0))</f>
        <v>280000</v>
      </c>
      <c r="H22" s="83" t="str">
        <f ca="1">IF(B22="","",OFFSET(List1!S$11,'Příloha č. 2'!A21,0))</f>
        <v>15.01.2020</v>
      </c>
      <c r="I22" s="80">
        <f ca="1">IF(B22="","",OFFSET(List1!T$11,'Příloha č. 2'!A21,0))</f>
        <v>150</v>
      </c>
      <c r="J22" s="80">
        <f ca="1">IF(B22="","",OFFSET(List1!U$11,'Příloha č. 2'!A21,0))</f>
        <v>150</v>
      </c>
      <c r="K22" s="80">
        <f ca="1">IF(B22="","",OFFSET(List1!V$11,'Příloha č. 2'!A21,0))</f>
        <v>50</v>
      </c>
      <c r="L22" s="80">
        <f ca="1">IF(B22="","",OFFSET(List1!W$11,'Příloha č. 2'!A21,0))</f>
        <v>350</v>
      </c>
      <c r="M22" s="81">
        <f ca="1">IF(B22="","",OFFSET(List1!X$11,'Příloha č. 2'!A21,0))</f>
        <v>240000</v>
      </c>
    </row>
    <row r="23" spans="1:13" s="2" customFormat="1" ht="75" customHeight="1" x14ac:dyDescent="0.3">
      <c r="A23" s="56"/>
      <c r="B23" s="80"/>
      <c r="C23" s="3" t="str">
        <f ca="1">IF(B22="","",CONCATENATE("Okres ",OFFSET(List1!G$11,'Příloha č. 2'!A21,0),"
","Právní forma","
",OFFSET(List1!H$11,'Příloha č. 2'!A21,0),"
","IČO ",OFFSET(List1!I$11,'Příloha č. 2'!A21,0),"
 ","B.Ú. ",OFFSET(List1!J$11,'Příloha č. 2'!A21,0)))</f>
        <v>Okres Přerov
Právní forma
Pobočný spolek
IČO 64601641
 B.Ú. - anonymizováno</v>
      </c>
      <c r="D23" s="5" t="str">
        <f ca="1">IF(B22="","",OFFSET(List1!M$11,'Příloha č. 2'!A21,0))</f>
        <v>Žádáme o dotaci na mzdy ve výši 170.000,-Kč a dále na činnost spojenou s organizací sportovních a kulturních akcí ve výši 110.000,-Kč.</v>
      </c>
      <c r="E23" s="82"/>
      <c r="F23" s="53"/>
      <c r="G23" s="81"/>
      <c r="H23" s="83"/>
      <c r="I23" s="80"/>
      <c r="J23" s="80"/>
      <c r="K23" s="80"/>
      <c r="L23" s="80"/>
      <c r="M23" s="81"/>
    </row>
    <row r="24" spans="1:13" s="2" customFormat="1" ht="52.75" customHeight="1" x14ac:dyDescent="0.3">
      <c r="A24" s="56">
        <f>ROW()/3-1</f>
        <v>7</v>
      </c>
      <c r="B24" s="80"/>
      <c r="C24" s="3" t="str">
        <f ca="1">IF(B22="","",CONCATENATE("Zástupce","
",OFFSET(List1!K$11,'Příloha č. 2'!A21,0)))</f>
        <v xml:space="preserve">Zástupce
</v>
      </c>
      <c r="D24" s="5" t="str">
        <f ca="1">IF(B22="","",CONCATENATE("Dotace bude použita na:",OFFSET(List1!N$11,'Příloha č. 2'!A21,0)))</f>
        <v>Dotace bude použita na:mzdy a odvody, nákup materiálu a služeb pro provoz, výdaje na reprezentaci, činnost kanceláře, výdaje na setkání zasloužilých hasičů, výdaje na přípr. a realizací kult. a sport. akcí, materiálně technické zabezpečení a vybavení</v>
      </c>
      <c r="E24" s="82"/>
      <c r="F24" s="54" t="str">
        <f ca="1">IF(B22="","",OFFSET(List1!Q$11,'Příloha č. 2'!A21,0))</f>
        <v>12/2019</v>
      </c>
      <c r="G24" s="81"/>
      <c r="H24" s="83"/>
      <c r="I24" s="80"/>
      <c r="J24" s="80"/>
      <c r="K24" s="80"/>
      <c r="L24" s="80"/>
      <c r="M24" s="81"/>
    </row>
    <row r="25" spans="1:13" s="2" customFormat="1" ht="82.8" customHeight="1" x14ac:dyDescent="0.3">
      <c r="A25" s="56"/>
      <c r="B25" s="80" t="str">
        <f ca="1">IF(OFFSET(List1!B$11,'Příloha č. 2'!A24,0)&gt;0,OFFSET(List1!B$11,'Příloha č. 2'!A24,0),"")</f>
        <v>8</v>
      </c>
      <c r="C25" s="3" t="str">
        <f ca="1">IF(B25="","",CONCATENATE(OFFSET(List1!C$11,'Příloha č. 2'!A24,0),"
",OFFSET(List1!D$11,'Příloha č. 2'!A24,0),"
",OFFSET(List1!E$11,'Příloha č. 2'!A24,0),"
",OFFSET(List1!F$11,'Příloha č. 2'!A24,0)))</f>
        <v>SH ČMS - Okresní sdružení hasičů Šumperk
- anonymizováno
- anonymizováno
- anonymizováno</v>
      </c>
      <c r="D25" s="78" t="str">
        <f ca="1">IF(B25="","",OFFSET(List1!L$11,'Příloha č. 2'!A24,0))</f>
        <v>Zajištění celoroční činnosti SH ČMS - OSH Šumperk</v>
      </c>
      <c r="E25" s="82">
        <f ca="1">IF(B25="","",OFFSET(List1!O$11,'Příloha č. 2'!A24,0))</f>
        <v>780000</v>
      </c>
      <c r="F25" s="54" t="str">
        <f ca="1">IF(B25="","",OFFSET(List1!P$11,'Příloha č. 2'!A24,0))</f>
        <v>1/2019</v>
      </c>
      <c r="G25" s="81">
        <f ca="1">IF(B25="","",OFFSET(List1!R$11,'Příloha č. 2'!A24,0))</f>
        <v>280000</v>
      </c>
      <c r="H25" s="83" t="str">
        <f ca="1">IF(B25="","",OFFSET(List1!S$11,'Příloha č. 2'!A24,0))</f>
        <v>15.01.2020</v>
      </c>
      <c r="I25" s="80">
        <f ca="1">IF(B25="","",OFFSET(List1!T$11,'Příloha č. 2'!A24,0))</f>
        <v>120</v>
      </c>
      <c r="J25" s="80">
        <f ca="1">IF(B25="","",OFFSET(List1!U$11,'Příloha č. 2'!A24,0))</f>
        <v>110</v>
      </c>
      <c r="K25" s="80">
        <f ca="1">IF(B25="","",OFFSET(List1!V$11,'Příloha č. 2'!A24,0))</f>
        <v>50</v>
      </c>
      <c r="L25" s="80">
        <f ca="1">IF(B25="","",OFFSET(List1!W$11,'Příloha č. 2'!A24,0))</f>
        <v>280</v>
      </c>
      <c r="M25" s="81">
        <f ca="1">IF(B25="","",OFFSET(List1!X$11,'Příloha č. 2'!A24,0))</f>
        <v>230000</v>
      </c>
    </row>
    <row r="26" spans="1:13" s="2" customFormat="1" ht="75" customHeight="1" x14ac:dyDescent="0.3">
      <c r="A26" s="56"/>
      <c r="B26" s="80"/>
      <c r="C26" s="3" t="str">
        <f ca="1">IF(B25="","",CONCATENATE("Okres ",OFFSET(List1!G$11,'Příloha č. 2'!A24,0),"
","Právní forma","
",OFFSET(List1!H$11,'Příloha č. 2'!A24,0),"
","IČO ",OFFSET(List1!I$11,'Příloha č. 2'!A24,0),"
 ","B.Ú. ",OFFSET(List1!J$11,'Příloha č. 2'!A24,0)))</f>
        <v>Okres Šumperk
Právní forma
Pobočný spolek
IČO 62353284
 B.Ú. - anonymizováno</v>
      </c>
      <c r="D26" s="5" t="str">
        <f ca="1">IF(B25="","",OFFSET(List1!M$11,'Příloha č. 2'!A24,0))</f>
        <v>Žádáme o dotaci na mzdy ve výši 170.000 Kč a dále na činnost spojenou s organizací sportovních a kulturních akcí a reprezentaci na MČR a olympiádě ve výši 110.000 Kč.</v>
      </c>
      <c r="E26" s="82"/>
      <c r="F26" s="53"/>
      <c r="G26" s="81"/>
      <c r="H26" s="83"/>
      <c r="I26" s="80"/>
      <c r="J26" s="80"/>
      <c r="K26" s="80"/>
      <c r="L26" s="80"/>
      <c r="M26" s="81"/>
    </row>
    <row r="27" spans="1:13" s="2" customFormat="1" ht="59.5" customHeight="1" x14ac:dyDescent="0.3">
      <c r="A27" s="56">
        <f>ROW()/3-1</f>
        <v>8</v>
      </c>
      <c r="B27" s="80"/>
      <c r="C27" s="3" t="str">
        <f ca="1">IF(B25="","",CONCATENATE("Zástupce","
",OFFSET(List1!K$11,'Příloha č. 2'!A24,0)))</f>
        <v xml:space="preserve">Zástupce
</v>
      </c>
      <c r="D27" s="5" t="str">
        <f ca="1">IF(B25="","",CONCATENATE("Dotace bude použita na:",OFFSET(List1!N$11,'Příloha č. 2'!A24,0)))</f>
        <v>Dotace bude použita na:mzdy a odvody pracovníka sekretariátu, činnost sekretariátu, mat.-tech. vybavení, medaile, poháry, ceny, občerstvení pro zasloužilé hasiče, ubytování, stravu, vybavení pro reprezentaci, propagaci, vybavení pro požární sport, pitný režim atd.</v>
      </c>
      <c r="E27" s="82"/>
      <c r="F27" s="54" t="str">
        <f ca="1">IF(B25="","",OFFSET(List1!Q$11,'Příloha č. 2'!A24,0))</f>
        <v>12/2019</v>
      </c>
      <c r="G27" s="81"/>
      <c r="H27" s="83"/>
      <c r="I27" s="80"/>
      <c r="J27" s="80"/>
      <c r="K27" s="80"/>
      <c r="L27" s="80"/>
      <c r="M27" s="81"/>
    </row>
    <row r="28" spans="1:13" s="2" customFormat="1" ht="75" customHeight="1" x14ac:dyDescent="0.3">
      <c r="A28" s="56"/>
      <c r="B28" s="80" t="str">
        <f ca="1">IF(OFFSET(List1!B$11,'Příloha č. 2'!A27,0)&gt;0,OFFSET(List1!B$11,'Příloha č. 2'!A27,0),"")</f>
        <v/>
      </c>
      <c r="C28" s="3" t="str">
        <f ca="1">IF(B28="","",CONCATENATE(OFFSET(List1!C$11,'Příloha č. 2'!A27,0),"
",OFFSET(List1!D$11,'Příloha č. 2'!A27,0),"
",OFFSET(List1!E$11,'Příloha č. 2'!A27,0),"
",OFFSET(List1!F$11,'Příloha č. 2'!A27,0)))</f>
        <v/>
      </c>
      <c r="D28" s="78" t="str">
        <f ca="1">IF(B28="","",OFFSET(List1!L$11,'Příloha č. 2'!A27,0))</f>
        <v/>
      </c>
      <c r="E28" s="82" t="str">
        <f ca="1">IF(B28="","",OFFSET(List1!O$11,'Příloha č. 2'!A27,0))</f>
        <v/>
      </c>
      <c r="F28" s="54" t="str">
        <f ca="1">IF(B28="","",OFFSET(List1!P$11,'Příloha č. 2'!A27,0))</f>
        <v/>
      </c>
      <c r="G28" s="81" t="str">
        <f ca="1">IF(B28="","",OFFSET(List1!R$11,'Příloha č. 2'!A27,0))</f>
        <v/>
      </c>
      <c r="H28" s="83" t="str">
        <f ca="1">IF(B28="","",OFFSET(List1!S$11,'Příloha č. 2'!A27,0))</f>
        <v/>
      </c>
      <c r="I28" s="80" t="str">
        <f ca="1">IF(B28="","",OFFSET(List1!T$11,'Příloha č. 2'!A27,0))</f>
        <v/>
      </c>
      <c r="J28" s="80" t="str">
        <f ca="1">IF(B28="","",OFFSET(List1!U$11,'Příloha č. 2'!A27,0))</f>
        <v/>
      </c>
      <c r="K28" s="80" t="str">
        <f ca="1">IF(B28="","",OFFSET(List1!V$11,'Příloha č. 2'!A27,0))</f>
        <v/>
      </c>
      <c r="L28" s="80" t="str">
        <f ca="1">IF(B28="","",OFFSET(List1!W$11,'Příloha č. 2'!A27,0))</f>
        <v/>
      </c>
      <c r="M28" s="81" t="str">
        <f ca="1">IF(B28="","",OFFSET(List1!X$11,'Příloha č. 2'!A27,0))</f>
        <v/>
      </c>
    </row>
    <row r="29" spans="1:13" s="2" customFormat="1" ht="75" customHeight="1" x14ac:dyDescent="0.3">
      <c r="A29" s="56"/>
      <c r="B29" s="80"/>
      <c r="C29" s="3" t="str">
        <f ca="1">IF(B28="","",CONCATENATE("Okres ",OFFSET(List1!G$11,'Příloha č. 2'!A27,0),"
","Právní forma","
",OFFSET(List1!H$11,'Příloha č. 2'!A27,0),"
","IČO ",OFFSET(List1!I$11,'Příloha č. 2'!A27,0),"
 ","B.Ú. ",OFFSET(List1!J$11,'Příloha č. 2'!A27,0)))</f>
        <v/>
      </c>
      <c r="D29" s="5" t="str">
        <f ca="1">IF(B28="","",OFFSET(List1!M$11,'Příloha č. 2'!A27,0))</f>
        <v/>
      </c>
      <c r="E29" s="82"/>
      <c r="F29" s="53"/>
      <c r="G29" s="81"/>
      <c r="H29" s="83"/>
      <c r="I29" s="80"/>
      <c r="J29" s="80"/>
      <c r="K29" s="80"/>
      <c r="L29" s="80"/>
      <c r="M29" s="81"/>
    </row>
  </sheetData>
  <mergeCells count="86">
    <mergeCell ref="K28:K29"/>
    <mergeCell ref="L28:L29"/>
    <mergeCell ref="M28:M29"/>
    <mergeCell ref="E1:E3"/>
    <mergeCell ref="F1:F3"/>
    <mergeCell ref="G1:G3"/>
    <mergeCell ref="H1:H3"/>
    <mergeCell ref="M1:M3"/>
    <mergeCell ref="M22:M24"/>
    <mergeCell ref="K25:K27"/>
    <mergeCell ref="J28:J29"/>
    <mergeCell ref="J25:J27"/>
    <mergeCell ref="L25:L27"/>
    <mergeCell ref="M25:M27"/>
    <mergeCell ref="L19:L21"/>
    <mergeCell ref="M19:M21"/>
    <mergeCell ref="B28:B29"/>
    <mergeCell ref="E28:E29"/>
    <mergeCell ref="G28:G29"/>
    <mergeCell ref="H28:H29"/>
    <mergeCell ref="I28:I29"/>
    <mergeCell ref="B25:B27"/>
    <mergeCell ref="E25:E27"/>
    <mergeCell ref="G25:G27"/>
    <mergeCell ref="H25:H27"/>
    <mergeCell ref="I25:I27"/>
    <mergeCell ref="B22:B24"/>
    <mergeCell ref="E22:E24"/>
    <mergeCell ref="G22:G24"/>
    <mergeCell ref="H22:H24"/>
    <mergeCell ref="I22:I24"/>
    <mergeCell ref="J22:J24"/>
    <mergeCell ref="K22:K24"/>
    <mergeCell ref="L22:L24"/>
    <mergeCell ref="K16:K18"/>
    <mergeCell ref="L16:L18"/>
    <mergeCell ref="J19:J21"/>
    <mergeCell ref="K19:K21"/>
    <mergeCell ref="B16:B18"/>
    <mergeCell ref="E16:E18"/>
    <mergeCell ref="G16:G18"/>
    <mergeCell ref="H16:H18"/>
    <mergeCell ref="I16:I18"/>
    <mergeCell ref="J16:J18"/>
    <mergeCell ref="B19:B21"/>
    <mergeCell ref="E19:E21"/>
    <mergeCell ref="G19:G21"/>
    <mergeCell ref="H19:H21"/>
    <mergeCell ref="I19:I21"/>
    <mergeCell ref="J13:J15"/>
    <mergeCell ref="K13:K15"/>
    <mergeCell ref="L13:L15"/>
    <mergeCell ref="M13:M15"/>
    <mergeCell ref="M16:M18"/>
    <mergeCell ref="B13:B15"/>
    <mergeCell ref="E13:E15"/>
    <mergeCell ref="G13:G15"/>
    <mergeCell ref="H13:H15"/>
    <mergeCell ref="I13:I15"/>
    <mergeCell ref="L7:L9"/>
    <mergeCell ref="M7:M9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B4:B6"/>
    <mergeCell ref="E4:E6"/>
    <mergeCell ref="G4:G6"/>
    <mergeCell ref="H4:H6"/>
    <mergeCell ref="I4:I6"/>
    <mergeCell ref="J4:J6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L6">
    <cfRule type="notContainsBlanks" dxfId="12" priority="43" stopIfTrue="1">
      <formula>LEN(TRIM(G4))&gt;0</formula>
    </cfRule>
  </conditionalFormatting>
  <conditionalFormatting sqref="M4:M6">
    <cfRule type="notContainsBlanks" dxfId="11" priority="23" stopIfTrue="1">
      <formula>LEN(TRIM(M4))&gt;0</formula>
    </cfRule>
  </conditionalFormatting>
  <conditionalFormatting sqref="F9 F12 F15 F18 F21 F24 F27">
    <cfRule type="notContainsBlanks" dxfId="10" priority="9" stopIfTrue="1">
      <formula>LEN(TRIM(F9))&gt;0</formula>
    </cfRule>
  </conditionalFormatting>
  <conditionalFormatting sqref="D9 D12 D15 D18 D21 D24 D27">
    <cfRule type="notContainsBlanks" dxfId="9" priority="8" stopIfTrue="1">
      <formula>LEN(TRIM(D9))&gt;0</formula>
    </cfRule>
  </conditionalFormatting>
  <conditionalFormatting sqref="D8 D11 D14 D17 D20 D23 D26 D29">
    <cfRule type="notContainsBlanks" dxfId="8" priority="7" stopIfTrue="1">
      <formula>LEN(TRIM(D8))&gt;0</formula>
    </cfRule>
  </conditionalFormatting>
  <conditionalFormatting sqref="C9 C12 C15 C18 C21 C24 C27">
    <cfRule type="notContainsBlanks" dxfId="7" priority="6" stopIfTrue="1">
      <formula>LEN(TRIM(C9))&gt;0</formula>
    </cfRule>
  </conditionalFormatting>
  <conditionalFormatting sqref="B7:B29">
    <cfRule type="notContainsBlanks" dxfId="6" priority="11" stopIfTrue="1">
      <formula>LEN(TRIM(B7))&gt;0</formula>
    </cfRule>
  </conditionalFormatting>
  <conditionalFormatting sqref="D7 D10 D13 D16 D19 D22 D25 D28">
    <cfRule type="notContainsBlanks" dxfId="5" priority="5" stopIfTrue="1">
      <formula>LEN(TRIM(D7))&gt;0</formula>
    </cfRule>
  </conditionalFormatting>
  <conditionalFormatting sqref="C7 C10 C13 C16 C19 C22 C25 C28">
    <cfRule type="notContainsBlanks" dxfId="4" priority="4" stopIfTrue="1">
      <formula>LEN(TRIM(C7))&gt;0</formula>
    </cfRule>
  </conditionalFormatting>
  <conditionalFormatting sqref="E7:E29">
    <cfRule type="notContainsBlanks" dxfId="3" priority="3" stopIfTrue="1">
      <formula>LEN(TRIM(E7))&gt;0</formula>
    </cfRule>
  </conditionalFormatting>
  <conditionalFormatting sqref="F7 F10 F13 F16 F19 F22 F25 F28">
    <cfRule type="notContainsBlanks" dxfId="2" priority="2" stopIfTrue="1">
      <formula>LEN(TRIM(F7))&gt;0</formula>
    </cfRule>
  </conditionalFormatting>
  <conditionalFormatting sqref="G7:L29">
    <cfRule type="notContainsBlanks" dxfId="1" priority="10" stopIfTrue="1">
      <formula>LEN(TRIM(G7))&gt;0</formula>
    </cfRule>
  </conditionalFormatting>
  <conditionalFormatting sqref="M7:M29">
    <cfRule type="notContainsBlanks" dxfId="0" priority="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9" scale="60" firstPageNumber="6" fitToHeight="0" orientation="landscape" useFirstPageNumber="1" r:id="rId1"/>
  <headerFooter alignWithMargins="0">
    <oddHeader>&amp;L&amp;"Arial,Kurzíva"&amp;10Příloha č. 2 - Tabulka žadatelů</oddHeader>
    <oddFooter>&amp;L&amp;"Arial,Kurzíva"&amp;10Zastupitelstvo Olomouckého kraje 25. 2. 2019                           
34. – Dotace na činnost, akce a projekty hasičů OK 2019 - vyhodnocení DT 2
Příloha č. 2 - Tabulka žadatelů&amp;R&amp;"Arial,Kurzíva"&amp;10
Strana &amp;P (celkem 8)</oddFooter>
  </headerFooter>
  <rowBreaks count="2" manualBreakCount="2">
    <brk id="12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Příloha č. 2</vt:lpstr>
      <vt:lpstr>DZACATEK</vt:lpstr>
      <vt:lpstr>FZACATEK</vt:lpstr>
      <vt:lpstr>LZACATEK</vt:lpstr>
      <vt:lpstr>'Příloha č. 2'!Názvy_tisku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Calábková Lucie</dc:creator>
  <cp:lastModifiedBy>Procházková Blanka</cp:lastModifiedBy>
  <cp:lastPrinted>2017-01-27T11:11:41Z</cp:lastPrinted>
  <dcterms:created xsi:type="dcterms:W3CDTF">2016-08-30T11:35:03Z</dcterms:created>
  <dcterms:modified xsi:type="dcterms:W3CDTF">2019-02-06T07:59:46Z</dcterms:modified>
</cp:coreProperties>
</file>