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19\2019-2-25\Projekty spolufinancované z EF a NF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List1!$A$1:$K$40</definedName>
  </definedNames>
  <calcPr calcId="162913"/>
</workbook>
</file>

<file path=xl/calcChain.xml><?xml version="1.0" encoding="utf-8"?>
<calcChain xmlns="http://schemas.openxmlformats.org/spreadsheetml/2006/main">
  <c r="E36" i="1" l="1"/>
  <c r="D36" i="1"/>
  <c r="J26" i="1" l="1"/>
  <c r="F26" i="1"/>
  <c r="D26" i="1"/>
  <c r="H24" i="1"/>
  <c r="E24" i="1"/>
  <c r="G24" i="1" s="1"/>
  <c r="I24" i="1" l="1"/>
  <c r="E35" i="1"/>
  <c r="E34" i="1"/>
  <c r="G34" i="1" s="1"/>
  <c r="E33" i="1"/>
  <c r="G33" i="1" s="1"/>
  <c r="I33" i="1" s="1"/>
  <c r="J36" i="1"/>
  <c r="F36" i="1"/>
  <c r="G35" i="1"/>
  <c r="J30" i="1"/>
  <c r="F30" i="1"/>
  <c r="D30" i="1"/>
  <c r="H29" i="1"/>
  <c r="H30" i="1" s="1"/>
  <c r="I34" i="1" l="1"/>
  <c r="H36" i="1"/>
  <c r="G36" i="1"/>
  <c r="I35" i="1"/>
  <c r="I36" i="1" s="1"/>
  <c r="G29" i="1"/>
  <c r="E30" i="1"/>
  <c r="E26" i="1"/>
  <c r="F17" i="1"/>
  <c r="J21" i="1"/>
  <c r="F21" i="1"/>
  <c r="E21" i="1"/>
  <c r="D21" i="1"/>
  <c r="H20" i="1"/>
  <c r="H21" i="1" s="1"/>
  <c r="G20" i="1"/>
  <c r="G21" i="1" s="1"/>
  <c r="G25" i="1" l="1"/>
  <c r="G26" i="1" s="1"/>
  <c r="H25" i="1"/>
  <c r="H26" i="1" s="1"/>
  <c r="G30" i="1"/>
  <c r="I29" i="1"/>
  <c r="I30" i="1" s="1"/>
  <c r="I20" i="1"/>
  <c r="I21" i="1" s="1"/>
  <c r="J17" i="1"/>
  <c r="D17" i="1"/>
  <c r="I25" i="1" l="1"/>
  <c r="I26" i="1" s="1"/>
  <c r="E17" i="1"/>
  <c r="J9" i="1" l="1"/>
  <c r="E9" i="1"/>
  <c r="D9" i="1"/>
  <c r="H8" i="1"/>
  <c r="H9" i="1" s="1"/>
  <c r="F9" i="1"/>
  <c r="G8" i="1" l="1"/>
  <c r="G9" i="1" l="1"/>
  <c r="I9" i="1"/>
  <c r="H16" i="1" l="1"/>
  <c r="H17" i="1" s="1"/>
  <c r="G16" i="1"/>
  <c r="G17" i="1" s="1"/>
  <c r="I16" i="1" l="1"/>
  <c r="I17" i="1" s="1"/>
  <c r="H12" i="1" l="1"/>
  <c r="H13" i="1" s="1"/>
  <c r="H38" i="1" s="1"/>
  <c r="G12" i="1"/>
  <c r="G13" i="1" s="1"/>
  <c r="G38" i="1" s="1"/>
  <c r="D13" i="1"/>
  <c r="D38" i="1" s="1"/>
  <c r="E13" i="1"/>
  <c r="E38" i="1" s="1"/>
  <c r="F13" i="1"/>
  <c r="F38" i="1" s="1"/>
  <c r="J13" i="1"/>
  <c r="J38" i="1" s="1"/>
  <c r="I12" i="1" l="1"/>
  <c r="I13" i="1" s="1"/>
  <c r="I38" i="1" s="1"/>
</calcChain>
</file>

<file path=xl/sharedStrings.xml><?xml version="1.0" encoding="utf-8"?>
<sst xmlns="http://schemas.openxmlformats.org/spreadsheetml/2006/main" count="72" uniqueCount="56">
  <si>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</si>
  <si>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</si>
  <si>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</si>
  <si>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</si>
  <si>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</si>
  <si>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</si>
  <si>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</si>
  <si>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</si>
  <si>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</si>
  <si>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</si>
  <si>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</si>
  <si>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</si>
  <si>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</si>
  <si>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</si>
  <si>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</si>
  <si>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</si>
  <si>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</si>
  <si>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</si>
  <si>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</si>
  <si>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</si>
  <si>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</si>
  <si>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4.</t>
  </si>
  <si>
    <t>PO</t>
  </si>
  <si>
    <t>2.</t>
  </si>
  <si>
    <t>3.</t>
  </si>
  <si>
    <t>5.</t>
  </si>
  <si>
    <r>
      <t xml:space="preserve">Jak na to?                                                                                                                                                </t>
    </r>
    <r>
      <rPr>
        <sz val="12"/>
        <rFont val="Arial"/>
        <family val="2"/>
        <charset val="238"/>
      </rPr>
      <t>(Střední odborná škola a Střední odborné učiliště strojírenské a stavební, Jeseník, Dukelská 1240)</t>
    </r>
  </si>
  <si>
    <t>Projekt podaný do Fondu mikroprojektů Euroregion Praděd v rámci programu Interreg V-A Česká republika - Polsko</t>
  </si>
  <si>
    <t>Podpora biodiverzity v Olomouckém kraji - péče o vybrané evropsky významné lokality</t>
  </si>
  <si>
    <t>UR/57/33/2019</t>
  </si>
  <si>
    <r>
      <t xml:space="preserve">Využití digitálních technologií pro rozvoj a vzdělávání v oblasti cizích jazyků a technických a řemeslných oborů </t>
    </r>
    <r>
      <rPr>
        <sz val="12"/>
        <rFont val="Arial"/>
        <family val="2"/>
        <charset val="238"/>
      </rPr>
      <t>(Střední odborná škola a Střední odborné učiliště strojírenské a stavební, Jeseník, Dukelská 1240)</t>
    </r>
  </si>
  <si>
    <t>UR/57/36/2019</t>
  </si>
  <si>
    <t>Hospodaření se srážkovými vodami v intravilánu příspěvkových organizací Olomouckého kraje</t>
  </si>
  <si>
    <t>UR/55/24/2018</t>
  </si>
  <si>
    <t>ZŠ Šternberk, Olomoucká 76 - Green Class</t>
  </si>
  <si>
    <t>UR/57/14/2019</t>
  </si>
  <si>
    <t>6.</t>
  </si>
  <si>
    <t>Podpora rozvoje cestovního ruchu v Olomouckém kraji II</t>
  </si>
  <si>
    <r>
      <t xml:space="preserve">Projekt podaný do Národního programu podpory cestovního ruchu v regionech pro rok 2019 Ministerstva pro místní rozvoj ČR </t>
    </r>
    <r>
      <rPr>
        <sz val="12"/>
        <rFont val="Arial"/>
        <family val="2"/>
        <charset val="238"/>
      </rPr>
      <t>(podpogram Marketingové aktivity v cestovním ruchu, dotační titul č. 1 - Marketingové aktivity na úrovni krajů)</t>
    </r>
  </si>
  <si>
    <t>UR/53/16/2018</t>
  </si>
  <si>
    <t>7.</t>
  </si>
  <si>
    <t>8.</t>
  </si>
  <si>
    <t>9.</t>
  </si>
  <si>
    <r>
      <t xml:space="preserve">Projekt podaný do Operačního programu životní prostředí </t>
    </r>
    <r>
      <rPr>
        <sz val="12"/>
        <color theme="1"/>
        <rFont val="Arial"/>
        <family val="2"/>
        <charset val="238"/>
      </rPr>
      <t>(prioritní osa 1 Zlepšování kvality vod a snižování rizika povodní, specifický cíl 1.3 Zajistit povodňovou ochranu intravilánu)</t>
    </r>
  </si>
  <si>
    <r>
      <t xml:space="preserve">Projekt podaný do Integrovaného regionálního operačního programu - CLLD </t>
    </r>
    <r>
      <rPr>
        <sz val="12"/>
        <rFont val="Arial"/>
        <family val="2"/>
        <charset val="238"/>
      </rPr>
      <t>(komunitně vedený rozvoj), MAS Vincenze Priessnitze pro Jesenicko</t>
    </r>
  </si>
  <si>
    <r>
      <t xml:space="preserve">Projekt podaný do Operačního programu životní prostředí </t>
    </r>
    <r>
      <rPr>
        <sz val="12"/>
        <color theme="1"/>
        <rFont val="Arial"/>
        <family val="2"/>
        <charset val="238"/>
      </rPr>
      <t>(prioritní osa 4 Ochrana a péče o přírodu a krajinu, specifický cíl 4.1 Zajistit příznivý stav předmětu ochrany národně významných chráněných území)</t>
    </r>
  </si>
  <si>
    <r>
      <t>II/456 Žulová - křiž. II/457</t>
    </r>
    <r>
      <rPr>
        <sz val="12"/>
        <rFont val="Arial"/>
        <family val="2"/>
        <charset val="238"/>
      </rPr>
      <t xml:space="preserve">                                                             (Správa silnic Olomouckého kraje)</t>
    </r>
  </si>
  <si>
    <r>
      <t xml:space="preserve">II/449 Uničov - hr. okr. Bruntál                          </t>
    </r>
    <r>
      <rPr>
        <sz val="12"/>
        <rFont val="Arial"/>
        <family val="2"/>
        <charset val="238"/>
      </rPr>
      <t xml:space="preserve">                                         (Správa silnic Olomouckého kraje)</t>
    </r>
  </si>
  <si>
    <r>
      <t>II/448 Laškov - Kandia - hr. okr. Ol</t>
    </r>
    <r>
      <rPr>
        <sz val="12"/>
        <rFont val="Arial"/>
        <family val="2"/>
        <charset val="238"/>
      </rPr>
      <t xml:space="preserve">                                         (Správa silnic Olomouckého kraje)</t>
    </r>
  </si>
  <si>
    <t>SŠ, ZŠ a MŠ Prostějov, Komenského 10 - Bezbariérové užívání objektu ZŠ</t>
  </si>
  <si>
    <r>
      <t>Projekty podané do Integrovaného regionálního operačního programu</t>
    </r>
    <r>
      <rPr>
        <sz val="12"/>
        <rFont val="Arial"/>
        <family val="2"/>
        <charset val="238"/>
      </rPr>
      <t xml:space="preserve"> (specifický cíl 2.4 Zvýšení kvality a dostupnosti infrastruktury pro vzdělávání a celoživotní učení)</t>
    </r>
  </si>
  <si>
    <r>
      <t xml:space="preserve">Projekty podané do Integrovaného regionálního operačního programu </t>
    </r>
    <r>
      <rPr>
        <sz val="12"/>
        <rFont val="Arial"/>
        <family val="2"/>
        <charset val="238"/>
      </rPr>
      <t>(specifický cíl 1.1 Zvýšení regionální mobility prostřednictvím modernizace a rozvoje sítí regionální silniční infrastruktury navazující na síť TEN-T)</t>
    </r>
  </si>
  <si>
    <t>10.</t>
  </si>
  <si>
    <t>UR/58/33/2019</t>
  </si>
  <si>
    <t>UR/58/13/2019</t>
  </si>
  <si>
    <t>UR/58/35/2019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</si>
</sst>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2" fillId="5" borderId="13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164" fontId="5" fillId="5" borderId="13" xfId="0" applyNumberFormat="1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164" fontId="2" fillId="4" borderId="32" xfId="0" applyNumberFormat="1" applyFont="1" applyFill="1" applyBorder="1" applyAlignment="1">
      <alignment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 wrapText="1"/>
    </xf>
    <xf numFmtId="164" fontId="5" fillId="5" borderId="29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4" fontId="5" fillId="5" borderId="19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3"/>
  <sheetViews>
    <sheetView tabSelected="1" view="pageBreakPreview" topLeftCell="B1" zoomScale="70" zoomScaleNormal="80" zoomScaleSheetLayoutView="70" zoomScalePageLayoutView="75" workbookViewId="0">
      <pane ySplit="6" topLeftCell="A7" activePane="bottomLeft" state="frozen"/>
      <selection pane="bottomLeft" activeCell="I36" sqref="I36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27" customWidth="1"/>
    <col min="4" max="4" width="23.140625" customWidth="1"/>
    <col min="5" max="5" width="22.140625" customWidth="1"/>
    <col min="6" max="6" width="21" customWidth="1"/>
    <col min="7" max="7" width="20.42578125" customWidth="1"/>
    <col min="8" max="8" width="20.85546875" style="14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77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90" t="s">
        <v>1</v>
      </c>
      <c r="B3" s="79" t="s">
        <v>0</v>
      </c>
      <c r="C3" s="92" t="s">
        <v>14</v>
      </c>
      <c r="D3" s="81" t="s">
        <v>2</v>
      </c>
      <c r="E3" s="81" t="s">
        <v>3</v>
      </c>
      <c r="F3" s="81" t="s">
        <v>5</v>
      </c>
      <c r="G3" s="81" t="s">
        <v>6</v>
      </c>
      <c r="H3" s="83" t="s">
        <v>9</v>
      </c>
      <c r="I3" s="81" t="s">
        <v>4</v>
      </c>
      <c r="J3" s="81" t="s">
        <v>8</v>
      </c>
      <c r="K3" s="86" t="s">
        <v>20</v>
      </c>
    </row>
    <row r="4" spans="1:110" s="1" customFormat="1" ht="18.600000000000001" customHeight="1" x14ac:dyDescent="0.2">
      <c r="A4" s="91"/>
      <c r="B4" s="80"/>
      <c r="C4" s="93"/>
      <c r="D4" s="82"/>
      <c r="E4" s="82"/>
      <c r="F4" s="82"/>
      <c r="G4" s="82"/>
      <c r="H4" s="84"/>
      <c r="I4" s="82"/>
      <c r="J4" s="82"/>
      <c r="K4" s="87"/>
    </row>
    <row r="5" spans="1:110" s="1" customFormat="1" ht="17.25" customHeight="1" thickBot="1" x14ac:dyDescent="0.25">
      <c r="A5" s="20"/>
      <c r="B5" s="19"/>
      <c r="C5" s="94"/>
      <c r="D5" s="5" t="s">
        <v>11</v>
      </c>
      <c r="E5" s="5" t="s">
        <v>10</v>
      </c>
      <c r="F5" s="89"/>
      <c r="G5" s="89"/>
      <c r="H5" s="85"/>
      <c r="I5" s="5" t="s">
        <v>12</v>
      </c>
      <c r="J5" s="5" t="s">
        <v>13</v>
      </c>
      <c r="K5" s="88"/>
    </row>
    <row r="6" spans="1:110" s="1" customFormat="1" ht="21.4" customHeight="1" thickTop="1" thickBot="1" x14ac:dyDescent="0.25">
      <c r="A6" s="21">
        <v>1</v>
      </c>
      <c r="B6" s="22">
        <v>2</v>
      </c>
      <c r="C6" s="29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3">
        <v>10</v>
      </c>
      <c r="K6" s="24">
        <v>11</v>
      </c>
    </row>
    <row r="7" spans="1:110" s="37" customFormat="1" ht="61.5" customHeight="1" x14ac:dyDescent="0.2">
      <c r="A7" s="76" t="s">
        <v>27</v>
      </c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10" s="37" customFormat="1" ht="73.5" customHeight="1" thickBot="1" x14ac:dyDescent="0.25">
      <c r="A8" s="45" t="s">
        <v>19</v>
      </c>
      <c r="B8" s="15" t="s">
        <v>26</v>
      </c>
      <c r="C8" s="28" t="s">
        <v>22</v>
      </c>
      <c r="D8" s="16">
        <v>450000</v>
      </c>
      <c r="E8" s="16">
        <v>450000</v>
      </c>
      <c r="F8" s="16">
        <v>382500</v>
      </c>
      <c r="G8" s="16">
        <f>E8-F8</f>
        <v>67500</v>
      </c>
      <c r="H8" s="16">
        <f>D8-E8</f>
        <v>0</v>
      </c>
      <c r="I8" s="16">
        <v>67500</v>
      </c>
      <c r="J8" s="16">
        <v>0</v>
      </c>
      <c r="K8" s="11" t="s">
        <v>53</v>
      </c>
    </row>
    <row r="9" spans="1:110" s="37" customFormat="1" ht="27" customHeight="1" thickBot="1" x14ac:dyDescent="0.25">
      <c r="A9" s="70" t="s">
        <v>7</v>
      </c>
      <c r="B9" s="65"/>
      <c r="C9" s="66"/>
      <c r="D9" s="17">
        <f>SUM(D8)</f>
        <v>450000</v>
      </c>
      <c r="E9" s="17">
        <f t="shared" ref="E9:J9" si="0">SUM(E8)</f>
        <v>450000</v>
      </c>
      <c r="F9" s="17">
        <f t="shared" si="0"/>
        <v>382500</v>
      </c>
      <c r="G9" s="17">
        <f t="shared" si="0"/>
        <v>67500</v>
      </c>
      <c r="H9" s="17">
        <f t="shared" si="0"/>
        <v>0</v>
      </c>
      <c r="I9" s="17">
        <f t="shared" si="0"/>
        <v>67500</v>
      </c>
      <c r="J9" s="17">
        <f t="shared" si="0"/>
        <v>0</v>
      </c>
      <c r="K9" s="12"/>
    </row>
    <row r="10" spans="1:110" s="37" customFormat="1" ht="21.4" customHeight="1" thickBot="1" x14ac:dyDescent="0.25">
      <c r="A10" s="9"/>
      <c r="B10" s="2"/>
      <c r="C10" s="27"/>
      <c r="D10"/>
      <c r="E10"/>
      <c r="F10"/>
      <c r="G10"/>
      <c r="H10" s="14"/>
      <c r="I10"/>
      <c r="J10"/>
      <c r="K10" s="1"/>
    </row>
    <row r="11" spans="1:110" s="13" customFormat="1" ht="57.75" customHeight="1" x14ac:dyDescent="0.2">
      <c r="A11" s="67" t="s">
        <v>45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10" s="37" customFormat="1" ht="42" customHeight="1" thickBot="1" x14ac:dyDescent="0.25">
      <c r="A12" s="46" t="s">
        <v>23</v>
      </c>
      <c r="B12" s="15" t="s">
        <v>28</v>
      </c>
      <c r="C12" s="28" t="s">
        <v>15</v>
      </c>
      <c r="D12" s="38">
        <v>15154453.689999999</v>
      </c>
      <c r="E12" s="38">
        <v>14854453.689999999</v>
      </c>
      <c r="F12" s="38">
        <v>14854453.689999999</v>
      </c>
      <c r="G12" s="38">
        <f>E12-F12</f>
        <v>0</v>
      </c>
      <c r="H12" s="38">
        <f>D12-E12</f>
        <v>300000</v>
      </c>
      <c r="I12" s="38">
        <f>G12+H12</f>
        <v>300000</v>
      </c>
      <c r="J12" s="38">
        <v>0</v>
      </c>
      <c r="K12" s="39" t="s">
        <v>29</v>
      </c>
    </row>
    <row r="13" spans="1:110" s="4" customFormat="1" ht="22.5" customHeight="1" thickBot="1" x14ac:dyDescent="0.25">
      <c r="A13" s="70" t="s">
        <v>7</v>
      </c>
      <c r="B13" s="65"/>
      <c r="C13" s="66"/>
      <c r="D13" s="17">
        <f>SUM(D12)</f>
        <v>15154453.689999999</v>
      </c>
      <c r="E13" s="17">
        <f t="shared" ref="E13:J13" si="1">SUM(E12)</f>
        <v>14854453.689999999</v>
      </c>
      <c r="F13" s="17">
        <f t="shared" si="1"/>
        <v>14854453.689999999</v>
      </c>
      <c r="G13" s="17">
        <f t="shared" si="1"/>
        <v>0</v>
      </c>
      <c r="H13" s="17">
        <f t="shared" si="1"/>
        <v>300000</v>
      </c>
      <c r="I13" s="17">
        <f t="shared" si="1"/>
        <v>300000</v>
      </c>
      <c r="J13" s="17">
        <f t="shared" si="1"/>
        <v>0</v>
      </c>
      <c r="K13" s="1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3.5" thickBot="1" x14ac:dyDescent="0.25">
      <c r="A14" s="9"/>
    </row>
    <row r="15" spans="1:110" s="13" customFormat="1" ht="57.75" customHeight="1" thickBot="1" x14ac:dyDescent="0.25">
      <c r="A15" s="71" t="s">
        <v>44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</row>
    <row r="16" spans="1:110" s="37" customFormat="1" ht="69.75" customHeight="1" thickBot="1" x14ac:dyDescent="0.25">
      <c r="A16" s="40" t="s">
        <v>24</v>
      </c>
      <c r="B16" s="41" t="s">
        <v>30</v>
      </c>
      <c r="C16" s="42" t="s">
        <v>22</v>
      </c>
      <c r="D16" s="43">
        <v>600000</v>
      </c>
      <c r="E16" s="43">
        <v>600000</v>
      </c>
      <c r="F16" s="43">
        <v>570000</v>
      </c>
      <c r="G16" s="43">
        <f>E16-F16</f>
        <v>30000</v>
      </c>
      <c r="H16" s="43">
        <f>D16-E16</f>
        <v>0</v>
      </c>
      <c r="I16" s="43">
        <f>G16+H16</f>
        <v>30000</v>
      </c>
      <c r="J16" s="43">
        <v>0</v>
      </c>
      <c r="K16" s="44" t="s">
        <v>31</v>
      </c>
    </row>
    <row r="17" spans="1:110" s="4" customFormat="1" ht="22.5" customHeight="1" thickBot="1" x14ac:dyDescent="0.25">
      <c r="A17" s="64" t="s">
        <v>7</v>
      </c>
      <c r="B17" s="65"/>
      <c r="C17" s="66"/>
      <c r="D17" s="17">
        <f t="shared" ref="D17:J17" si="2">SUM(D16:D16)</f>
        <v>600000</v>
      </c>
      <c r="E17" s="17">
        <f t="shared" si="2"/>
        <v>600000</v>
      </c>
      <c r="F17" s="17">
        <f t="shared" si="2"/>
        <v>570000</v>
      </c>
      <c r="G17" s="17">
        <f t="shared" si="2"/>
        <v>30000</v>
      </c>
      <c r="H17" s="17">
        <f t="shared" si="2"/>
        <v>0</v>
      </c>
      <c r="I17" s="17">
        <f t="shared" si="2"/>
        <v>30000</v>
      </c>
      <c r="J17" s="17">
        <f t="shared" si="2"/>
        <v>0</v>
      </c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3.5" thickBot="1" x14ac:dyDescent="0.25">
      <c r="A18" s="9"/>
    </row>
    <row r="19" spans="1:110" s="13" customFormat="1" ht="57.75" customHeight="1" thickBot="1" x14ac:dyDescent="0.25">
      <c r="A19" s="67" t="s">
        <v>43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10" s="37" customFormat="1" ht="69.75" customHeight="1" thickBot="1" x14ac:dyDescent="0.25">
      <c r="A20" s="40" t="s">
        <v>21</v>
      </c>
      <c r="B20" s="41" t="s">
        <v>32</v>
      </c>
      <c r="C20" s="42" t="s">
        <v>15</v>
      </c>
      <c r="D20" s="43">
        <v>15109566</v>
      </c>
      <c r="E20" s="43">
        <v>15109566</v>
      </c>
      <c r="F20" s="43">
        <v>12843131</v>
      </c>
      <c r="G20" s="43">
        <f>E20-F20</f>
        <v>2266435</v>
      </c>
      <c r="H20" s="43">
        <f>D20-E20</f>
        <v>0</v>
      </c>
      <c r="I20" s="43">
        <f>G20+H20</f>
        <v>2266435</v>
      </c>
      <c r="J20" s="43">
        <v>0</v>
      </c>
      <c r="K20" s="44" t="s">
        <v>33</v>
      </c>
    </row>
    <row r="21" spans="1:110" s="4" customFormat="1" ht="22.5" customHeight="1" thickBot="1" x14ac:dyDescent="0.25">
      <c r="A21" s="64" t="s">
        <v>7</v>
      </c>
      <c r="B21" s="65"/>
      <c r="C21" s="66"/>
      <c r="D21" s="17">
        <f t="shared" ref="D21:J21" si="3">SUM(D20:D20)</f>
        <v>15109566</v>
      </c>
      <c r="E21" s="17">
        <f t="shared" si="3"/>
        <v>15109566</v>
      </c>
      <c r="F21" s="17">
        <f t="shared" si="3"/>
        <v>12843131</v>
      </c>
      <c r="G21" s="17">
        <f t="shared" si="3"/>
        <v>2266435</v>
      </c>
      <c r="H21" s="17">
        <f t="shared" si="3"/>
        <v>0</v>
      </c>
      <c r="I21" s="17">
        <f t="shared" si="3"/>
        <v>2266435</v>
      </c>
      <c r="J21" s="17">
        <f t="shared" si="3"/>
        <v>0</v>
      </c>
      <c r="K21" s="1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3.5" thickBot="1" x14ac:dyDescent="0.25">
      <c r="A22" s="9"/>
    </row>
    <row r="23" spans="1:110" s="13" customFormat="1" ht="57.75" customHeight="1" thickBot="1" x14ac:dyDescent="0.25">
      <c r="A23" s="71" t="s">
        <v>50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110" s="13" customFormat="1" ht="57.75" customHeight="1" thickBot="1" x14ac:dyDescent="0.25">
      <c r="A24" s="40" t="s">
        <v>25</v>
      </c>
      <c r="B24" s="41" t="s">
        <v>34</v>
      </c>
      <c r="C24" s="42" t="s">
        <v>15</v>
      </c>
      <c r="D24" s="43">
        <v>2010976.8</v>
      </c>
      <c r="E24" s="43">
        <f>D24-60500</f>
        <v>1950476.8</v>
      </c>
      <c r="F24" s="43">
        <v>1755429.12</v>
      </c>
      <c r="G24" s="43">
        <f>E24-F24</f>
        <v>195047.67999999993</v>
      </c>
      <c r="H24" s="43">
        <f>D24-E24</f>
        <v>60500</v>
      </c>
      <c r="I24" s="43">
        <f>G24+H24</f>
        <v>255547.67999999993</v>
      </c>
      <c r="J24" s="43">
        <v>0</v>
      </c>
      <c r="K24" s="44" t="s">
        <v>35</v>
      </c>
    </row>
    <row r="25" spans="1:110" s="37" customFormat="1" ht="69.75" customHeight="1" thickBot="1" x14ac:dyDescent="0.25">
      <c r="A25" s="40" t="s">
        <v>36</v>
      </c>
      <c r="B25" s="41" t="s">
        <v>49</v>
      </c>
      <c r="C25" s="42" t="s">
        <v>15</v>
      </c>
      <c r="D25" s="43">
        <v>12184845.640000001</v>
      </c>
      <c r="E25" s="43">
        <v>7530862.1900000004</v>
      </c>
      <c r="F25" s="43">
        <v>6777775.9699999997</v>
      </c>
      <c r="G25" s="43">
        <f>E25-F25</f>
        <v>753086.22000000067</v>
      </c>
      <c r="H25" s="43">
        <f>D25-E25</f>
        <v>4653983.45</v>
      </c>
      <c r="I25" s="43">
        <f>G25+H25</f>
        <v>5407069.6700000009</v>
      </c>
      <c r="J25" s="43">
        <v>0</v>
      </c>
      <c r="K25" s="44" t="s">
        <v>54</v>
      </c>
    </row>
    <row r="26" spans="1:110" s="4" customFormat="1" ht="22.5" customHeight="1" thickBot="1" x14ac:dyDescent="0.25">
      <c r="A26" s="64" t="s">
        <v>7</v>
      </c>
      <c r="B26" s="65"/>
      <c r="C26" s="66"/>
      <c r="D26" s="17">
        <f t="shared" ref="D26:J26" si="4">SUM(D24:D25)</f>
        <v>14195822.440000001</v>
      </c>
      <c r="E26" s="17">
        <f t="shared" si="4"/>
        <v>9481338.9900000002</v>
      </c>
      <c r="F26" s="17">
        <f t="shared" si="4"/>
        <v>8533205.0899999999</v>
      </c>
      <c r="G26" s="17">
        <f t="shared" si="4"/>
        <v>948133.90000000061</v>
      </c>
      <c r="H26" s="17">
        <f t="shared" si="4"/>
        <v>4714483.45</v>
      </c>
      <c r="I26" s="17">
        <f t="shared" si="4"/>
        <v>5662617.3500000006</v>
      </c>
      <c r="J26" s="17">
        <f t="shared" si="4"/>
        <v>0</v>
      </c>
      <c r="K26" s="1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3.5" thickBot="1" x14ac:dyDescent="0.25">
      <c r="A27" s="9"/>
    </row>
    <row r="28" spans="1:110" s="13" customFormat="1" ht="57.75" customHeight="1" thickBot="1" x14ac:dyDescent="0.25">
      <c r="A28" s="71" t="s">
        <v>38</v>
      </c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0" s="37" customFormat="1" ht="69.75" customHeight="1" thickBot="1" x14ac:dyDescent="0.25">
      <c r="A29" s="40" t="s">
        <v>40</v>
      </c>
      <c r="B29" s="41" t="s">
        <v>37</v>
      </c>
      <c r="C29" s="42" t="s">
        <v>15</v>
      </c>
      <c r="D29" s="43">
        <v>4850000</v>
      </c>
      <c r="E29" s="43">
        <v>4850000</v>
      </c>
      <c r="F29" s="43">
        <v>2425000</v>
      </c>
      <c r="G29" s="43">
        <f>E29-F29</f>
        <v>2425000</v>
      </c>
      <c r="H29" s="43">
        <f>D29-E29</f>
        <v>0</v>
      </c>
      <c r="I29" s="43">
        <f>G29+H29</f>
        <v>2425000</v>
      </c>
      <c r="J29" s="43">
        <v>0</v>
      </c>
      <c r="K29" s="44" t="s">
        <v>55</v>
      </c>
    </row>
    <row r="30" spans="1:110" s="4" customFormat="1" ht="22.5" customHeight="1" thickBot="1" x14ac:dyDescent="0.25">
      <c r="A30" s="64" t="s">
        <v>7</v>
      </c>
      <c r="B30" s="65"/>
      <c r="C30" s="66"/>
      <c r="D30" s="17">
        <f t="shared" ref="D30" si="5">SUM(D29:D29)</f>
        <v>4850000</v>
      </c>
      <c r="E30" s="17">
        <f t="shared" ref="E30" si="6">SUM(E29:E29)</f>
        <v>4850000</v>
      </c>
      <c r="F30" s="17">
        <f t="shared" ref="F30" si="7">SUM(F29:F29)</f>
        <v>2425000</v>
      </c>
      <c r="G30" s="17">
        <f t="shared" ref="G30" si="8">SUM(G29:G29)</f>
        <v>2425000</v>
      </c>
      <c r="H30" s="17">
        <f t="shared" ref="H30" si="9">SUM(H29:H29)</f>
        <v>0</v>
      </c>
      <c r="I30" s="17">
        <f t="shared" ref="I30" si="10">SUM(I29:I29)</f>
        <v>2425000</v>
      </c>
      <c r="J30" s="17">
        <f t="shared" ref="J30" si="11">SUM(J29:J29)</f>
        <v>0</v>
      </c>
      <c r="K30" s="1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3.5" thickBot="1" x14ac:dyDescent="0.25">
      <c r="A31" s="9"/>
    </row>
    <row r="32" spans="1:110" s="13" customFormat="1" ht="57.75" customHeight="1" thickBot="1" x14ac:dyDescent="0.25">
      <c r="A32" s="71" t="s">
        <v>51</v>
      </c>
      <c r="B32" s="72"/>
      <c r="C32" s="72"/>
      <c r="D32" s="72"/>
      <c r="E32" s="72"/>
      <c r="F32" s="72"/>
      <c r="G32" s="72"/>
      <c r="H32" s="72"/>
      <c r="I32" s="72"/>
      <c r="J32" s="72"/>
      <c r="K32" s="73"/>
    </row>
    <row r="33" spans="1:110" s="13" customFormat="1" ht="57.75" customHeight="1" x14ac:dyDescent="0.2">
      <c r="A33" s="58" t="s">
        <v>41</v>
      </c>
      <c r="B33" s="50" t="s">
        <v>48</v>
      </c>
      <c r="C33" s="60" t="s">
        <v>22</v>
      </c>
      <c r="D33" s="61">
        <v>41314996</v>
      </c>
      <c r="E33" s="61">
        <f>D33-H33</f>
        <v>40673696</v>
      </c>
      <c r="F33" s="61">
        <v>36606326</v>
      </c>
      <c r="G33" s="61">
        <f>E33-F33</f>
        <v>4067370</v>
      </c>
      <c r="H33" s="61">
        <v>641300</v>
      </c>
      <c r="I33" s="61">
        <f>G33+H33</f>
        <v>4708670</v>
      </c>
      <c r="J33" s="61">
        <v>0</v>
      </c>
      <c r="K33" s="54" t="s">
        <v>39</v>
      </c>
    </row>
    <row r="34" spans="1:110" s="13" customFormat="1" ht="57.75" customHeight="1" x14ac:dyDescent="0.2">
      <c r="A34" s="59" t="s">
        <v>42</v>
      </c>
      <c r="B34" s="49" t="s">
        <v>46</v>
      </c>
      <c r="C34" s="55" t="s">
        <v>22</v>
      </c>
      <c r="D34" s="38">
        <v>65710271</v>
      </c>
      <c r="E34" s="38">
        <f>D34-H34</f>
        <v>60066656</v>
      </c>
      <c r="F34" s="38">
        <v>54059990</v>
      </c>
      <c r="G34" s="38">
        <f>E34-F34</f>
        <v>6006666</v>
      </c>
      <c r="H34" s="38">
        <v>5643615</v>
      </c>
      <c r="I34" s="38">
        <f>G34+H34</f>
        <v>11650281</v>
      </c>
      <c r="J34" s="38">
        <v>0</v>
      </c>
      <c r="K34" s="56" t="s">
        <v>39</v>
      </c>
    </row>
    <row r="35" spans="1:110" s="37" customFormat="1" ht="69.75" customHeight="1" thickBot="1" x14ac:dyDescent="0.25">
      <c r="A35" s="51" t="s">
        <v>52</v>
      </c>
      <c r="B35" s="62" t="s">
        <v>47</v>
      </c>
      <c r="C35" s="52" t="s">
        <v>22</v>
      </c>
      <c r="D35" s="53">
        <v>54138942</v>
      </c>
      <c r="E35" s="53">
        <f>D35-H35</f>
        <v>51416724</v>
      </c>
      <c r="F35" s="53">
        <v>46275052</v>
      </c>
      <c r="G35" s="53">
        <f>E35-F35</f>
        <v>5141672</v>
      </c>
      <c r="H35" s="53">
        <v>2722218</v>
      </c>
      <c r="I35" s="53">
        <f>G35+H35</f>
        <v>7863890</v>
      </c>
      <c r="J35" s="53">
        <v>0</v>
      </c>
      <c r="K35" s="57" t="s">
        <v>39</v>
      </c>
    </row>
    <row r="36" spans="1:110" s="4" customFormat="1" ht="22.5" customHeight="1" thickBot="1" x14ac:dyDescent="0.25">
      <c r="A36" s="70" t="s">
        <v>7</v>
      </c>
      <c r="B36" s="74"/>
      <c r="C36" s="75"/>
      <c r="D36" s="47">
        <f>SUM(D33:D35)</f>
        <v>161164209</v>
      </c>
      <c r="E36" s="47">
        <f>SUM(E33:E35)</f>
        <v>152157076</v>
      </c>
      <c r="F36" s="47">
        <f t="shared" ref="D36:J36" si="12">SUM(F33:F35)</f>
        <v>136941368</v>
      </c>
      <c r="G36" s="47">
        <f t="shared" si="12"/>
        <v>15215708</v>
      </c>
      <c r="H36" s="47">
        <f t="shared" si="12"/>
        <v>9007133</v>
      </c>
      <c r="I36" s="47">
        <f t="shared" si="12"/>
        <v>24222841</v>
      </c>
      <c r="J36" s="47">
        <f t="shared" si="12"/>
        <v>0</v>
      </c>
      <c r="K36" s="4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s="3" customFormat="1" ht="42.75" customHeight="1" thickBot="1" x14ac:dyDescent="0.25">
      <c r="A37" s="33"/>
      <c r="B37" s="34"/>
      <c r="C37" s="34"/>
      <c r="D37" s="36"/>
      <c r="E37" s="36"/>
      <c r="F37" s="36"/>
      <c r="G37" s="36"/>
      <c r="H37" s="36"/>
      <c r="I37" s="36"/>
      <c r="J37" s="36"/>
      <c r="K37" s="35"/>
    </row>
    <row r="38" spans="1:110" s="4" customFormat="1" ht="34.5" customHeight="1" thickBot="1" x14ac:dyDescent="0.25">
      <c r="A38" s="64" t="s">
        <v>18</v>
      </c>
      <c r="B38" s="65"/>
      <c r="C38" s="66"/>
      <c r="D38" s="17">
        <f t="shared" ref="D38:J38" si="13">D9+D13+D17+D21+D26+D30+D36</f>
        <v>211524051.13</v>
      </c>
      <c r="E38" s="17">
        <f t="shared" si="13"/>
        <v>197502434.68000001</v>
      </c>
      <c r="F38" s="17">
        <f t="shared" si="13"/>
        <v>176549657.78</v>
      </c>
      <c r="G38" s="17">
        <f t="shared" si="13"/>
        <v>20952776.899999999</v>
      </c>
      <c r="H38" s="17">
        <f t="shared" si="13"/>
        <v>14021616.449999999</v>
      </c>
      <c r="I38" s="17">
        <f t="shared" si="13"/>
        <v>34974393.350000001</v>
      </c>
      <c r="J38" s="17">
        <f t="shared" si="13"/>
        <v>0</v>
      </c>
      <c r="K38" s="1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x14ac:dyDescent="0.2">
      <c r="A39" s="9"/>
    </row>
    <row r="40" spans="1:110" s="25" customFormat="1" ht="15" x14ac:dyDescent="0.25">
      <c r="A40" s="63" t="s">
        <v>16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0" x14ac:dyDescent="0.2">
      <c r="B41" s="7"/>
      <c r="C41" s="26"/>
    </row>
    <row r="42" spans="1:110" x14ac:dyDescent="0.2">
      <c r="B42" s="7"/>
      <c r="C42" s="26"/>
      <c r="G42" s="32"/>
    </row>
    <row r="50" spans="2:7" x14ac:dyDescent="0.2">
      <c r="B50" s="31"/>
      <c r="C50" s="30"/>
    </row>
    <row r="53" spans="2:7" x14ac:dyDescent="0.2">
      <c r="G53" s="18"/>
    </row>
  </sheetData>
  <mergeCells count="28">
    <mergeCell ref="A7:K7"/>
    <mergeCell ref="A9:C9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40:K40"/>
    <mergeCell ref="A38:C38"/>
    <mergeCell ref="A11:K11"/>
    <mergeCell ref="A13:C13"/>
    <mergeCell ref="A15:K15"/>
    <mergeCell ref="A17:C17"/>
    <mergeCell ref="A19:K19"/>
    <mergeCell ref="A21:C21"/>
    <mergeCell ref="A23:K23"/>
    <mergeCell ref="A26:C26"/>
    <mergeCell ref="A28:K28"/>
    <mergeCell ref="A30:C30"/>
    <mergeCell ref="A32:K32"/>
    <mergeCell ref="A36:C3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25. 2. 2019
31. Projekty spolufinancované z evropských a národních fondů ke schválení financování
Příloha č. 1 Podané žádosti o dotaci&amp;R&amp;"Arial,Kurzíva"Strana &amp;P (celkem 3)</oddFooter>
  </headerFooter>
  <rowBreaks count="1" manualBreakCount="1">
    <brk id="2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2019-02-04T14:25:38Z</cp:lastPrinted>
  <dcterms:created xsi:type="dcterms:W3CDTF">2010-05-05T13:52:59Z</dcterms:created>
  <dcterms:modified xsi:type="dcterms:W3CDTF">2019-02-04T14:25:43Z</dcterms:modified>
</cp:coreProperties>
</file>