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0" windowWidth="15465" windowHeight="7455" tabRatio="842"/>
  </bookViews>
  <sheets>
    <sheet name="Rekapitulace dle oblasti" sheetId="26" r:id="rId1"/>
    <sheet name="1021" sheetId="25" r:id="rId2"/>
    <sheet name="1022" sheetId="27" r:id="rId3"/>
    <sheet name="1024" sheetId="29" r:id="rId4"/>
    <sheet name="1040" sheetId="30" r:id="rId5"/>
    <sheet name="1041" sheetId="31" r:id="rId6"/>
    <sheet name="1111" sheetId="32" r:id="rId7"/>
    <sheet name="1112" sheetId="33" r:id="rId8"/>
    <sheet name="1135" sheetId="34" r:id="rId9"/>
    <sheet name="1136" sheetId="35" r:id="rId10"/>
    <sheet name="1137" sheetId="36" r:id="rId11"/>
    <sheet name="1138" sheetId="37" r:id="rId12"/>
    <sheet name="1140" sheetId="38" r:id="rId13"/>
    <sheet name="1153" sheetId="39" r:id="rId14"/>
    <sheet name="1154" sheetId="57" r:id="rId15"/>
    <sheet name="1163" sheetId="58" r:id="rId16"/>
    <sheet name="1174" sheetId="59" r:id="rId17"/>
    <sheet name="1222" sheetId="60" r:id="rId18"/>
    <sheet name="1223" sheetId="61" r:id="rId19"/>
    <sheet name="1311" sheetId="63" r:id="rId20"/>
    <sheet name="1312" sheetId="64" r:id="rId21"/>
    <sheet name="1313" sheetId="65" r:id="rId22"/>
    <sheet name="1354" sheetId="66" r:id="rId23"/>
  </sheets>
  <definedNames>
    <definedName name="A" localSheetId="1">#REF!</definedName>
    <definedName name="A" localSheetId="2">#REF!</definedName>
    <definedName name="A" localSheetId="0">'Rekapitulace dle oblasti'!$A$64583</definedName>
    <definedName name="A">#REF!</definedName>
    <definedName name="Makro1">#N/A</definedName>
    <definedName name="názvy.tisku" localSheetId="1">#REF!</definedName>
    <definedName name="názvy.tisku" localSheetId="2">#REF!</definedName>
    <definedName name="názvy.tisku" localSheetId="0">#REF!</definedName>
    <definedName name="názvy.tisku">#REF!</definedName>
    <definedName name="_xlnm.Print_Titles" localSheetId="0">'Rekapitulace dle oblasti'!$1:$10</definedName>
    <definedName name="_xlnm.Print_Area" localSheetId="1">'1021'!$A$1:$I$54</definedName>
    <definedName name="_xlnm.Print_Area" localSheetId="2">'1022'!$A$1:$I$54</definedName>
    <definedName name="_xlnm.Print_Area" localSheetId="3">'1024'!$A$1:$I$54</definedName>
    <definedName name="_xlnm.Print_Area" localSheetId="4">'1040'!$A$1:$I$54</definedName>
    <definedName name="_xlnm.Print_Area" localSheetId="5">'1041'!$A$1:$I$54</definedName>
    <definedName name="_xlnm.Print_Area" localSheetId="6">'1111'!$A$1:$I$54</definedName>
    <definedName name="_xlnm.Print_Area" localSheetId="7">'1112'!$A$1:$I$54</definedName>
    <definedName name="_xlnm.Print_Area" localSheetId="8">'1135'!$A$1:$I$54</definedName>
    <definedName name="_xlnm.Print_Area" localSheetId="9">'1136'!$A$1:$I$54</definedName>
    <definedName name="_xlnm.Print_Area" localSheetId="10">'1137'!$A$1:$I$54</definedName>
    <definedName name="_xlnm.Print_Area" localSheetId="11">'1138'!$A$1:$I$54</definedName>
    <definedName name="_xlnm.Print_Area" localSheetId="12">'1140'!$A$1:$I$54</definedName>
    <definedName name="_xlnm.Print_Area" localSheetId="13">'1153'!$A$1:$I$54</definedName>
    <definedName name="_xlnm.Print_Area" localSheetId="14">'1154'!$A$1:$I$54</definedName>
    <definedName name="_xlnm.Print_Area" localSheetId="15">'1163'!$A$1:$I$54</definedName>
    <definedName name="_xlnm.Print_Area" localSheetId="16">'1174'!$A$1:$I$54</definedName>
    <definedName name="_xlnm.Print_Area" localSheetId="17">'1222'!$A$1:$I$54</definedName>
    <definedName name="_xlnm.Print_Area" localSheetId="18">'1223'!$A$1:$I$54</definedName>
    <definedName name="_xlnm.Print_Area" localSheetId="19">'1311'!$A$1:$I$54</definedName>
    <definedName name="_xlnm.Print_Area" localSheetId="20">'1312'!$A$1:$I$54</definedName>
    <definedName name="_xlnm.Print_Area" localSheetId="21">'1313'!$A$1:$I$54</definedName>
    <definedName name="_xlnm.Print_Area" localSheetId="22">'1354'!$A$1:$I$54</definedName>
    <definedName name="_xlnm.Print_Area" localSheetId="0">'Rekapitulace dle oblasti'!$A$1:$N$45</definedName>
  </definedNames>
  <calcPr calcId="145621" calcMode="manual"/>
</workbook>
</file>

<file path=xl/calcChain.xml><?xml version="1.0" encoding="utf-8"?>
<calcChain xmlns="http://schemas.openxmlformats.org/spreadsheetml/2006/main">
  <c r="G31" i="66" l="1"/>
  <c r="G31" i="64"/>
  <c r="G31" i="63"/>
  <c r="G31" i="58"/>
  <c r="G31" i="39"/>
  <c r="G31" i="38"/>
  <c r="G31" i="36"/>
  <c r="G31" i="35"/>
  <c r="G31" i="34"/>
  <c r="G31" i="32"/>
  <c r="G31" i="33"/>
  <c r="G31" i="29"/>
  <c r="G31" i="25"/>
  <c r="I42" i="31" l="1"/>
  <c r="I41" i="31"/>
  <c r="I40" i="31"/>
  <c r="I37" i="31"/>
  <c r="I54" i="30" l="1"/>
  <c r="G54" i="30"/>
  <c r="F54" i="30"/>
  <c r="E54" i="30"/>
  <c r="I42" i="30"/>
  <c r="I40" i="30"/>
  <c r="I37" i="30"/>
  <c r="G54" i="29"/>
  <c r="F54" i="29"/>
  <c r="E54" i="29"/>
  <c r="I42" i="29"/>
  <c r="I37" i="29"/>
  <c r="I54" i="27"/>
  <c r="G54" i="27"/>
  <c r="F54" i="27"/>
  <c r="I42" i="27"/>
  <c r="I41" i="27"/>
  <c r="I40" i="27"/>
  <c r="I37" i="27"/>
  <c r="I54" i="58"/>
  <c r="G54" i="58"/>
  <c r="F54" i="58"/>
  <c r="E54" i="58"/>
  <c r="I42" i="58"/>
  <c r="I41" i="58"/>
  <c r="I40" i="58"/>
  <c r="I39" i="58"/>
  <c r="I38" i="58"/>
  <c r="I37" i="58"/>
  <c r="I54" i="59"/>
  <c r="G54" i="59"/>
  <c r="F54" i="59"/>
  <c r="E54" i="59"/>
  <c r="I42" i="59"/>
  <c r="I41" i="59"/>
  <c r="I40" i="59"/>
  <c r="I39" i="59"/>
  <c r="I38" i="59"/>
  <c r="I37" i="59"/>
  <c r="I54" i="60"/>
  <c r="G54" i="60"/>
  <c r="F54" i="60"/>
  <c r="E54" i="60"/>
  <c r="I42" i="60"/>
  <c r="I41" i="60"/>
  <c r="I40" i="60"/>
  <c r="I39" i="60"/>
  <c r="I38" i="60"/>
  <c r="I37" i="60"/>
  <c r="I54" i="61"/>
  <c r="G54" i="61"/>
  <c r="F54" i="61"/>
  <c r="E54" i="61"/>
  <c r="I42" i="61"/>
  <c r="I41" i="61"/>
  <c r="I40" i="61"/>
  <c r="I39" i="61"/>
  <c r="I38" i="61"/>
  <c r="I37" i="61"/>
  <c r="G26" i="61"/>
  <c r="G32" i="61" s="1"/>
  <c r="G22" i="61"/>
  <c r="H24" i="61"/>
  <c r="I54" i="63"/>
  <c r="G54" i="63"/>
  <c r="F54" i="63"/>
  <c r="E54" i="63"/>
  <c r="I42" i="63"/>
  <c r="I41" i="63"/>
  <c r="I40" i="63"/>
  <c r="I39" i="63"/>
  <c r="I38" i="63"/>
  <c r="I37" i="63"/>
  <c r="G26" i="63"/>
  <c r="G32" i="63" s="1"/>
  <c r="G22" i="63"/>
  <c r="H24" i="63"/>
  <c r="H53" i="64"/>
  <c r="H52" i="64"/>
  <c r="H51" i="64"/>
  <c r="I54" i="64"/>
  <c r="G54" i="64"/>
  <c r="F54" i="64"/>
  <c r="E54" i="64"/>
  <c r="I42" i="64"/>
  <c r="I41" i="64"/>
  <c r="I40" i="64"/>
  <c r="I39" i="64"/>
  <c r="I38" i="64"/>
  <c r="I37" i="64"/>
  <c r="G26" i="64"/>
  <c r="G32" i="64" s="1"/>
  <c r="G22" i="64"/>
  <c r="H24" i="64"/>
  <c r="H53" i="65"/>
  <c r="H52" i="65"/>
  <c r="I54" i="65"/>
  <c r="G54" i="65"/>
  <c r="F54" i="65"/>
  <c r="E54" i="65"/>
  <c r="I42" i="65"/>
  <c r="I41" i="65"/>
  <c r="I40" i="65"/>
  <c r="I39" i="65"/>
  <c r="I38" i="65"/>
  <c r="I37" i="65"/>
  <c r="G26" i="65"/>
  <c r="G32" i="65" s="1"/>
  <c r="G22" i="65"/>
  <c r="H24" i="65"/>
  <c r="H52" i="66"/>
  <c r="I54" i="66"/>
  <c r="G54" i="66"/>
  <c r="E54" i="66"/>
  <c r="I42" i="66"/>
  <c r="I41" i="66"/>
  <c r="I40" i="66"/>
  <c r="I39" i="66"/>
  <c r="I38" i="66"/>
  <c r="I37" i="66"/>
  <c r="H53" i="57"/>
  <c r="H51" i="57"/>
  <c r="I54" i="57"/>
  <c r="G54" i="57"/>
  <c r="F54" i="57"/>
  <c r="I42" i="57"/>
  <c r="I41" i="57"/>
  <c r="I40" i="57"/>
  <c r="I39" i="57"/>
  <c r="I38" i="57"/>
  <c r="I37" i="57"/>
  <c r="G26" i="57"/>
  <c r="G32" i="57" s="1"/>
  <c r="I54" i="29"/>
  <c r="I39" i="29"/>
  <c r="I38" i="29"/>
  <c r="I39" i="30"/>
  <c r="I38" i="30"/>
  <c r="I54" i="31"/>
  <c r="G54" i="31"/>
  <c r="F54" i="31"/>
  <c r="E54" i="31"/>
  <c r="I39" i="31"/>
  <c r="I38" i="31"/>
  <c r="G29" i="31"/>
  <c r="G26" i="31"/>
  <c r="G32" i="31" s="1"/>
  <c r="G22" i="31"/>
  <c r="I54" i="32"/>
  <c r="G54" i="32"/>
  <c r="F54" i="32"/>
  <c r="E54" i="32"/>
  <c r="I42" i="32"/>
  <c r="I41" i="32"/>
  <c r="I40" i="32"/>
  <c r="I39" i="32"/>
  <c r="I38" i="32"/>
  <c r="I37" i="32"/>
  <c r="I54" i="33"/>
  <c r="G54" i="33"/>
  <c r="F54" i="33"/>
  <c r="E54" i="33"/>
  <c r="I42" i="33"/>
  <c r="I41" i="33"/>
  <c r="I40" i="33"/>
  <c r="I39" i="33"/>
  <c r="I38" i="33"/>
  <c r="I37" i="33"/>
  <c r="G29" i="33"/>
  <c r="G26" i="33"/>
  <c r="G32" i="33" s="1"/>
  <c r="H53" i="34"/>
  <c r="H52" i="34"/>
  <c r="I54" i="34"/>
  <c r="G54" i="34"/>
  <c r="F54" i="34"/>
  <c r="E54" i="34"/>
  <c r="I42" i="34"/>
  <c r="I41" i="34"/>
  <c r="I40" i="34"/>
  <c r="I39" i="34"/>
  <c r="I38" i="34"/>
  <c r="I37" i="34"/>
  <c r="I54" i="35"/>
  <c r="G54" i="35"/>
  <c r="F54" i="35"/>
  <c r="E54" i="35"/>
  <c r="I42" i="35"/>
  <c r="I41" i="35"/>
  <c r="I40" i="35"/>
  <c r="I39" i="35"/>
  <c r="I38" i="35"/>
  <c r="I37" i="35"/>
  <c r="G26" i="35"/>
  <c r="G32" i="35" s="1"/>
  <c r="I54" i="36"/>
  <c r="G54" i="36"/>
  <c r="F54" i="36"/>
  <c r="E54" i="36"/>
  <c r="I42" i="36"/>
  <c r="I41" i="36"/>
  <c r="I40" i="36"/>
  <c r="I39" i="36"/>
  <c r="I38" i="36"/>
  <c r="I37" i="36"/>
  <c r="I24" i="36"/>
  <c r="H53" i="37"/>
  <c r="H51" i="37"/>
  <c r="I54" i="37"/>
  <c r="G54" i="37"/>
  <c r="F54" i="37"/>
  <c r="I42" i="37"/>
  <c r="I41" i="37"/>
  <c r="I40" i="37"/>
  <c r="I39" i="37"/>
  <c r="I38" i="37"/>
  <c r="I37" i="37"/>
  <c r="G29" i="37"/>
  <c r="G26" i="37"/>
  <c r="G32" i="37" s="1"/>
  <c r="I54" i="38"/>
  <c r="G54" i="38"/>
  <c r="F54" i="38"/>
  <c r="I42" i="38"/>
  <c r="I41" i="38"/>
  <c r="I40" i="38"/>
  <c r="I39" i="38"/>
  <c r="I38" i="38"/>
  <c r="I37" i="38"/>
  <c r="I24" i="38"/>
  <c r="H53" i="39"/>
  <c r="H51" i="39"/>
  <c r="I54" i="39"/>
  <c r="G54" i="39"/>
  <c r="F54" i="39"/>
  <c r="I42" i="39"/>
  <c r="I41" i="39"/>
  <c r="I40" i="39"/>
  <c r="I39" i="39"/>
  <c r="I38" i="39"/>
  <c r="I37" i="39"/>
  <c r="G29" i="39"/>
  <c r="G26" i="39"/>
  <c r="G32" i="39" s="1"/>
  <c r="I39" i="27"/>
  <c r="I38" i="27"/>
  <c r="I42" i="25"/>
  <c r="I41" i="25"/>
  <c r="I40" i="25"/>
  <c r="I37" i="25"/>
  <c r="G29" i="29" l="1"/>
  <c r="G26" i="30"/>
  <c r="G32" i="30" s="1"/>
  <c r="H24" i="30"/>
  <c r="H51" i="30"/>
  <c r="G26" i="27"/>
  <c r="G32" i="27" s="1"/>
  <c r="H53" i="27"/>
  <c r="H52" i="29"/>
  <c r="I24" i="30"/>
  <c r="G29" i="30"/>
  <c r="I41" i="30"/>
  <c r="H52" i="30"/>
  <c r="H53" i="30"/>
  <c r="G29" i="27"/>
  <c r="G22" i="30"/>
  <c r="G24" i="30" s="1"/>
  <c r="G25" i="30" s="1"/>
  <c r="H24" i="29"/>
  <c r="G22" i="29"/>
  <c r="G24" i="29" s="1"/>
  <c r="G26" i="29"/>
  <c r="G32" i="29" s="1"/>
  <c r="H51" i="29"/>
  <c r="H53" i="29"/>
  <c r="I24" i="27"/>
  <c r="G22" i="27"/>
  <c r="G24" i="27" s="1"/>
  <c r="G25" i="27" s="1"/>
  <c r="H51" i="27"/>
  <c r="H52" i="27"/>
  <c r="H50" i="27"/>
  <c r="H24" i="27"/>
  <c r="I24" i="29"/>
  <c r="I40" i="29"/>
  <c r="I41" i="29"/>
  <c r="H52" i="63"/>
  <c r="H53" i="63"/>
  <c r="H51" i="61"/>
  <c r="H52" i="61"/>
  <c r="H53" i="61"/>
  <c r="G26" i="60"/>
  <c r="G32" i="60" s="1"/>
  <c r="G29" i="60"/>
  <c r="G22" i="58"/>
  <c r="G24" i="58" s="1"/>
  <c r="G29" i="58"/>
  <c r="G29" i="59"/>
  <c r="I24" i="59"/>
  <c r="G29" i="36"/>
  <c r="I24" i="39"/>
  <c r="G26" i="38"/>
  <c r="G32" i="38" s="1"/>
  <c r="G29" i="38"/>
  <c r="H51" i="38"/>
  <c r="H53" i="38"/>
  <c r="I24" i="37"/>
  <c r="G22" i="36"/>
  <c r="G24" i="36" s="1"/>
  <c r="G26" i="36"/>
  <c r="G32" i="36" s="1"/>
  <c r="H51" i="36"/>
  <c r="H52" i="36"/>
  <c r="H53" i="36"/>
  <c r="H24" i="35"/>
  <c r="G22" i="35"/>
  <c r="G24" i="35" s="1"/>
  <c r="G25" i="35" s="1"/>
  <c r="H51" i="35"/>
  <c r="H52" i="35"/>
  <c r="H53" i="35"/>
  <c r="G26" i="34"/>
  <c r="G32" i="34" s="1"/>
  <c r="G29" i="34"/>
  <c r="H52" i="33"/>
  <c r="H53" i="33"/>
  <c r="G26" i="32"/>
  <c r="G32" i="32" s="1"/>
  <c r="G29" i="32"/>
  <c r="H51" i="31"/>
  <c r="H52" i="31"/>
  <c r="H53" i="31"/>
  <c r="I24" i="57"/>
  <c r="G22" i="66"/>
  <c r="G24" i="66" s="1"/>
  <c r="G26" i="66"/>
  <c r="G32" i="66" s="1"/>
  <c r="G29" i="66"/>
  <c r="G22" i="59"/>
  <c r="G26" i="59"/>
  <c r="G32" i="59" s="1"/>
  <c r="H51" i="59"/>
  <c r="H52" i="59"/>
  <c r="H53" i="59"/>
  <c r="H51" i="58"/>
  <c r="H52" i="58"/>
  <c r="H53" i="58"/>
  <c r="H24" i="34"/>
  <c r="G22" i="34"/>
  <c r="G24" i="34" s="1"/>
  <c r="H24" i="33"/>
  <c r="G22" i="33"/>
  <c r="G24" i="33" s="1"/>
  <c r="G25" i="33" s="1"/>
  <c r="H24" i="32"/>
  <c r="G22" i="32"/>
  <c r="G24" i="32" s="1"/>
  <c r="H51" i="32"/>
  <c r="H52" i="32"/>
  <c r="H53" i="32"/>
  <c r="H24" i="31"/>
  <c r="I24" i="66"/>
  <c r="H51" i="66"/>
  <c r="H53" i="66"/>
  <c r="I24" i="65"/>
  <c r="G29" i="65"/>
  <c r="H51" i="65"/>
  <c r="I24" i="64"/>
  <c r="G29" i="64"/>
  <c r="I24" i="63"/>
  <c r="G29" i="63"/>
  <c r="H51" i="63"/>
  <c r="I24" i="61"/>
  <c r="G29" i="61"/>
  <c r="I24" i="60"/>
  <c r="G24" i="59"/>
  <c r="H24" i="58"/>
  <c r="H24" i="39"/>
  <c r="G22" i="39"/>
  <c r="G24" i="39" s="1"/>
  <c r="G25" i="39" s="1"/>
  <c r="H50" i="39"/>
  <c r="H52" i="39"/>
  <c r="H24" i="38"/>
  <c r="G22" i="38"/>
  <c r="G24" i="38" s="1"/>
  <c r="H50" i="38"/>
  <c r="H52" i="38"/>
  <c r="H24" i="37"/>
  <c r="G22" i="37"/>
  <c r="G24" i="37" s="1"/>
  <c r="G25" i="37" s="1"/>
  <c r="H50" i="37"/>
  <c r="H52" i="37"/>
  <c r="H24" i="36"/>
  <c r="I24" i="35"/>
  <c r="G29" i="35"/>
  <c r="I24" i="34"/>
  <c r="H51" i="34"/>
  <c r="I24" i="33"/>
  <c r="H51" i="33"/>
  <c r="I24" i="32"/>
  <c r="G24" i="31"/>
  <c r="G25" i="31" s="1"/>
  <c r="I24" i="31"/>
  <c r="H24" i="57"/>
  <c r="G22" i="57"/>
  <c r="G24" i="57" s="1"/>
  <c r="G25" i="57" s="1"/>
  <c r="G31" i="57" s="1"/>
  <c r="G29" i="57" s="1"/>
  <c r="H50" i="57"/>
  <c r="H52" i="57"/>
  <c r="H24" i="66"/>
  <c r="H24" i="60"/>
  <c r="G22" i="60"/>
  <c r="G24" i="60" s="1"/>
  <c r="G25" i="60" s="1"/>
  <c r="H51" i="60"/>
  <c r="H52" i="60"/>
  <c r="H53" i="60"/>
  <c r="H24" i="59"/>
  <c r="I24" i="58"/>
  <c r="G26" i="58"/>
  <c r="G32" i="58" s="1"/>
  <c r="E54" i="57"/>
  <c r="F54" i="66"/>
  <c r="H50" i="66"/>
  <c r="G24" i="65"/>
  <c r="G25" i="65" s="1"/>
  <c r="G24" i="64"/>
  <c r="G25" i="64" s="1"/>
  <c r="G24" i="63"/>
  <c r="G25" i="63" s="1"/>
  <c r="G24" i="61"/>
  <c r="G25" i="61" s="1"/>
  <c r="H50" i="65"/>
  <c r="H50" i="64"/>
  <c r="H54" i="64" s="1"/>
  <c r="H50" i="63"/>
  <c r="H50" i="61"/>
  <c r="H50" i="60"/>
  <c r="H50" i="59"/>
  <c r="H50" i="58"/>
  <c r="E54" i="27"/>
  <c r="E54" i="39"/>
  <c r="E54" i="38"/>
  <c r="E54" i="37"/>
  <c r="H50" i="36"/>
  <c r="H50" i="35"/>
  <c r="H50" i="34"/>
  <c r="H50" i="33"/>
  <c r="H50" i="32"/>
  <c r="H50" i="31"/>
  <c r="H50" i="30"/>
  <c r="H50" i="29"/>
  <c r="H54" i="30" l="1"/>
  <c r="H54" i="34"/>
  <c r="H54" i="59"/>
  <c r="G25" i="29"/>
  <c r="H54" i="63"/>
  <c r="H54" i="66"/>
  <c r="H54" i="65"/>
  <c r="G25" i="32"/>
  <c r="G25" i="34"/>
  <c r="G25" i="66"/>
  <c r="G25" i="36"/>
  <c r="H54" i="27"/>
  <c r="H54" i="38"/>
  <c r="G25" i="59"/>
  <c r="H54" i="36"/>
  <c r="H54" i="35"/>
  <c r="H54" i="37"/>
  <c r="H54" i="29"/>
  <c r="G25" i="38"/>
  <c r="H54" i="39"/>
  <c r="H54" i="61"/>
  <c r="H54" i="58"/>
  <c r="H54" i="33"/>
  <c r="H54" i="32"/>
  <c r="H54" i="60"/>
  <c r="H54" i="31"/>
  <c r="H54" i="57"/>
  <c r="G25" i="58"/>
  <c r="N33" i="26" l="1"/>
  <c r="M24" i="26"/>
  <c r="L24" i="26"/>
  <c r="F24" i="26"/>
  <c r="E24" i="26"/>
  <c r="A24" i="26"/>
  <c r="C24" i="26"/>
  <c r="B24" i="26"/>
  <c r="M25" i="26"/>
  <c r="F25" i="26"/>
  <c r="E25" i="26"/>
  <c r="A25" i="26"/>
  <c r="C25" i="26"/>
  <c r="B25" i="26"/>
  <c r="M26" i="26"/>
  <c r="F26" i="26"/>
  <c r="E26" i="26"/>
  <c r="A26" i="26"/>
  <c r="C26" i="26"/>
  <c r="B26" i="26"/>
  <c r="M27" i="26"/>
  <c r="F27" i="26"/>
  <c r="E27" i="26"/>
  <c r="A27" i="26"/>
  <c r="C27" i="26"/>
  <c r="B27" i="26"/>
  <c r="M28" i="26"/>
  <c r="F28" i="26"/>
  <c r="E28" i="26"/>
  <c r="A28" i="26"/>
  <c r="C28" i="26"/>
  <c r="B28" i="26"/>
  <c r="M29" i="26"/>
  <c r="L29" i="26"/>
  <c r="G29" i="26"/>
  <c r="F29" i="26"/>
  <c r="E29" i="26"/>
  <c r="A29" i="26"/>
  <c r="C29" i="26"/>
  <c r="B29" i="26"/>
  <c r="M30" i="26"/>
  <c r="L30" i="26"/>
  <c r="G30" i="26"/>
  <c r="E30" i="26"/>
  <c r="A30" i="26"/>
  <c r="C30" i="26"/>
  <c r="B30" i="26"/>
  <c r="M31" i="26"/>
  <c r="L31" i="26"/>
  <c r="G31" i="26"/>
  <c r="F31" i="26"/>
  <c r="E31" i="26"/>
  <c r="A31" i="26"/>
  <c r="C31" i="26"/>
  <c r="B31" i="26"/>
  <c r="M32" i="26"/>
  <c r="L32" i="26"/>
  <c r="G32" i="26"/>
  <c r="E32" i="26"/>
  <c r="A32" i="26"/>
  <c r="C32" i="26"/>
  <c r="B32" i="26"/>
  <c r="I26" i="26" l="1"/>
  <c r="I28" i="26"/>
  <c r="I32" i="26"/>
  <c r="I31" i="26"/>
  <c r="F30" i="26"/>
  <c r="L28" i="26"/>
  <c r="G27" i="26"/>
  <c r="I27" i="26"/>
  <c r="L26" i="26"/>
  <c r="G25" i="26"/>
  <c r="I25" i="26"/>
  <c r="F32" i="26"/>
  <c r="L27" i="26"/>
  <c r="L25" i="26"/>
  <c r="G24" i="26"/>
  <c r="I24" i="26"/>
  <c r="H27" i="26" l="1"/>
  <c r="H29" i="26"/>
  <c r="H31" i="26"/>
  <c r="H24" i="26"/>
  <c r="G26" i="26"/>
  <c r="G28" i="26"/>
  <c r="I29" i="26"/>
  <c r="I30" i="26"/>
  <c r="H32" i="26"/>
  <c r="H25" i="26"/>
  <c r="H30" i="26"/>
  <c r="K29" i="26" l="1"/>
  <c r="K30" i="26"/>
  <c r="K32" i="26"/>
  <c r="K31" i="26"/>
  <c r="K27" i="26"/>
  <c r="K25" i="26"/>
  <c r="K24" i="26"/>
  <c r="J32" i="26"/>
  <c r="J24" i="26"/>
  <c r="J31" i="26"/>
  <c r="J29" i="26"/>
  <c r="J27" i="26"/>
  <c r="J30" i="26"/>
  <c r="J25" i="26"/>
  <c r="H28" i="26"/>
  <c r="H26" i="26"/>
  <c r="K28" i="26" l="1"/>
  <c r="K26" i="26"/>
  <c r="J26" i="26"/>
  <c r="J28" i="26"/>
  <c r="M14" i="26" l="1"/>
  <c r="L14" i="26"/>
  <c r="I14" i="26"/>
  <c r="F14" i="26"/>
  <c r="E14" i="26"/>
  <c r="C14" i="26"/>
  <c r="B14" i="26"/>
  <c r="A14" i="26"/>
  <c r="M13" i="26"/>
  <c r="L13" i="26"/>
  <c r="I13" i="26"/>
  <c r="F13" i="26"/>
  <c r="E13" i="26"/>
  <c r="C13" i="26"/>
  <c r="B13" i="26"/>
  <c r="A13" i="26"/>
  <c r="A12" i="26"/>
  <c r="B12" i="26"/>
  <c r="M12" i="26"/>
  <c r="L12" i="26"/>
  <c r="F12" i="26"/>
  <c r="E12" i="26"/>
  <c r="C12" i="26"/>
  <c r="G13" i="26"/>
  <c r="G14" i="26"/>
  <c r="M15" i="26"/>
  <c r="I15" i="26"/>
  <c r="G15" i="26"/>
  <c r="E15" i="26"/>
  <c r="A15" i="26"/>
  <c r="C15" i="26"/>
  <c r="B15" i="26"/>
  <c r="M16" i="26"/>
  <c r="E16" i="26"/>
  <c r="A16" i="26"/>
  <c r="C16" i="26"/>
  <c r="B16" i="26"/>
  <c r="M17" i="26"/>
  <c r="L17" i="26"/>
  <c r="E17" i="26"/>
  <c r="A17" i="26"/>
  <c r="C17" i="26"/>
  <c r="B17" i="26"/>
  <c r="M18" i="26"/>
  <c r="E18" i="26"/>
  <c r="A18" i="26"/>
  <c r="C18" i="26"/>
  <c r="B18" i="26"/>
  <c r="M19" i="26"/>
  <c r="L19" i="26"/>
  <c r="E19" i="26"/>
  <c r="A19" i="26"/>
  <c r="C19" i="26"/>
  <c r="B19" i="26"/>
  <c r="M20" i="26"/>
  <c r="L20" i="26"/>
  <c r="E20" i="26"/>
  <c r="A20" i="26"/>
  <c r="C20" i="26"/>
  <c r="B20" i="26"/>
  <c r="M21" i="26"/>
  <c r="L21" i="26"/>
  <c r="E21" i="26"/>
  <c r="A21" i="26"/>
  <c r="C21" i="26"/>
  <c r="B21" i="26"/>
  <c r="M22" i="26"/>
  <c r="L22" i="26"/>
  <c r="E22" i="26"/>
  <c r="A22" i="26"/>
  <c r="C22" i="26"/>
  <c r="B22" i="26"/>
  <c r="M23" i="26"/>
  <c r="L23" i="26"/>
  <c r="E23" i="26"/>
  <c r="A23" i="26"/>
  <c r="C23" i="26"/>
  <c r="B23" i="26"/>
  <c r="G12" i="26"/>
  <c r="H50" i="25"/>
  <c r="M11" i="26"/>
  <c r="L11" i="26"/>
  <c r="G26" i="25"/>
  <c r="I11" i="26" s="1"/>
  <c r="F11" i="26"/>
  <c r="E11" i="26"/>
  <c r="A11" i="26"/>
  <c r="C11" i="26"/>
  <c r="B11" i="26"/>
  <c r="E33" i="26" l="1"/>
  <c r="M33" i="26"/>
  <c r="H53" i="25"/>
  <c r="F23" i="26"/>
  <c r="F22" i="26"/>
  <c r="F21" i="26"/>
  <c r="F20" i="26"/>
  <c r="F19" i="26"/>
  <c r="F18" i="26"/>
  <c r="G23" i="26"/>
  <c r="G22" i="26"/>
  <c r="G21" i="26"/>
  <c r="G20" i="26"/>
  <c r="G19" i="26"/>
  <c r="L18" i="26"/>
  <c r="F16" i="26"/>
  <c r="L16" i="26"/>
  <c r="G18" i="26"/>
  <c r="G17" i="26"/>
  <c r="G16" i="26"/>
  <c r="F15" i="26"/>
  <c r="L15" i="26"/>
  <c r="F17" i="26"/>
  <c r="H14" i="26"/>
  <c r="H13" i="26"/>
  <c r="K13" i="26" l="1"/>
  <c r="J14" i="26"/>
  <c r="K14" i="26"/>
  <c r="F33" i="26"/>
  <c r="L33" i="26"/>
  <c r="N34" i="26" s="1"/>
  <c r="I16" i="26"/>
  <c r="I17" i="26"/>
  <c r="H15" i="26"/>
  <c r="I19" i="26"/>
  <c r="I20" i="26"/>
  <c r="I21" i="26"/>
  <c r="I23" i="26"/>
  <c r="J13" i="26"/>
  <c r="I12" i="26"/>
  <c r="I18" i="26"/>
  <c r="I22" i="26"/>
  <c r="H12" i="26"/>
  <c r="K15" i="26" l="1"/>
  <c r="K12" i="26"/>
  <c r="I33" i="26"/>
  <c r="H16" i="26"/>
  <c r="H23" i="26"/>
  <c r="H21" i="26"/>
  <c r="H19" i="26"/>
  <c r="J15" i="26"/>
  <c r="H22" i="26"/>
  <c r="H20" i="26"/>
  <c r="H18" i="26"/>
  <c r="H17" i="26"/>
  <c r="J12" i="26"/>
  <c r="K20" i="26" l="1"/>
  <c r="K16" i="26"/>
  <c r="K17" i="26"/>
  <c r="K21" i="26"/>
  <c r="K18" i="26"/>
  <c r="K22" i="26"/>
  <c r="K19" i="26"/>
  <c r="K23" i="26"/>
  <c r="J16" i="26"/>
  <c r="J17" i="26"/>
  <c r="J18" i="26"/>
  <c r="J20" i="26"/>
  <c r="J22" i="26"/>
  <c r="J19" i="26"/>
  <c r="J21" i="26"/>
  <c r="J23" i="26"/>
  <c r="I39" i="25" l="1"/>
  <c r="G32" i="25" l="1"/>
  <c r="G29" i="25"/>
  <c r="I24" i="25"/>
  <c r="H24" i="25"/>
  <c r="I38" i="25"/>
  <c r="G54" i="25" l="1"/>
  <c r="F54" i="25"/>
  <c r="E54" i="25"/>
  <c r="H52" i="25"/>
  <c r="H51" i="25"/>
  <c r="G22" i="25"/>
  <c r="G11" i="26" s="1"/>
  <c r="G33" i="26" l="1"/>
  <c r="G24" i="25"/>
  <c r="H11" i="26" s="1"/>
  <c r="H54" i="25"/>
  <c r="I54" i="25"/>
  <c r="K11" i="26" l="1"/>
  <c r="H38" i="26"/>
  <c r="H37" i="26"/>
  <c r="H33" i="26"/>
  <c r="J11" i="26"/>
  <c r="G25" i="25"/>
  <c r="H36" i="26" l="1"/>
  <c r="K33" i="26"/>
  <c r="H43" i="26"/>
  <c r="H42" i="26"/>
  <c r="J33" i="26"/>
  <c r="H41" i="26" l="1"/>
  <c r="K34" i="26"/>
</calcChain>
</file>

<file path=xl/comments1.xml><?xml version="1.0" encoding="utf-8"?>
<comments xmlns="http://schemas.openxmlformats.org/spreadsheetml/2006/main">
  <authors>
    <author>Balabuch Petr</author>
  </authors>
  <commentList>
    <comment ref="A43" authorId="0">
      <text>
        <r>
          <rPr>
            <sz val="9"/>
            <color indexed="81"/>
            <rFont val="Tahoma"/>
            <family val="2"/>
            <charset val="238"/>
          </rPr>
          <t>Zde se např. uvede z jakých zdrojů byly pokryty odpisy, které byly vynaloženy nad stanovený limit</t>
        </r>
      </text>
    </comment>
  </commentList>
</comments>
</file>

<file path=xl/comments2.xml><?xml version="1.0" encoding="utf-8"?>
<comments xmlns="http://schemas.openxmlformats.org/spreadsheetml/2006/main">
  <authors>
    <author>Balabuch Petr</author>
  </authors>
  <commentList>
    <comment ref="A43" authorId="0">
      <text>
        <r>
          <rPr>
            <sz val="9"/>
            <color indexed="81"/>
            <rFont val="Tahoma"/>
            <family val="2"/>
            <charset val="238"/>
          </rPr>
          <t>Zde se např. uvede z jakých zdrojů byly pokryty odpisy, které byly vynaloženy nad stanovený limit</t>
        </r>
      </text>
    </comment>
  </commentList>
</comments>
</file>

<file path=xl/sharedStrings.xml><?xml version="1.0" encoding="utf-8"?>
<sst xmlns="http://schemas.openxmlformats.org/spreadsheetml/2006/main" count="1485" uniqueCount="184">
  <si>
    <t>REKAPITULACE ZA ORGANIZACI :</t>
  </si>
  <si>
    <t>Název organizace :</t>
  </si>
  <si>
    <t>Adresa :</t>
  </si>
  <si>
    <t>ORG</t>
  </si>
  <si>
    <t xml:space="preserve">Schválený </t>
  </si>
  <si>
    <t>Upravený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</si>
  <si>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</si>
  <si>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</si>
  <si>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</si>
  <si>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</si>
  <si>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</si>
  <si>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</si>
  <si>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</si>
  <si>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</si>
  <si>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</si>
  <si>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>Doplňující údaje :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</si>
  <si>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</si>
  <si>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</si>
  <si>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</si>
  <si>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</si>
  <si>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</si>
  <si>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</si>
  <si>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</si>
  <si>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</si>
  <si>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</si>
  <si>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</si>
  <si>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</si>
  <si>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</si>
  <si>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</si>
  <si>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</si>
  <si>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</si>
  <si>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</si>
  <si>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</si>
  <si>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</si>
  <si>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Daň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</si>
  <si>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</si>
  <si>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</si>
  <si>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</si>
  <si>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</si>
  <si>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</si>
  <si>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</si>
  <si>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</si>
  <si>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</si>
  <si>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</si>
  <si>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</si>
  <si>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</si>
  <si>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</si>
  <si>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</si>
  <si>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</si>
  <si>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</si>
  <si>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</si>
  <si>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</si>
  <si>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</si>
  <si>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</si>
  <si>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</si>
  <si>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</si>
  <si>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</si>
  <si>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</si>
  <si>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Fornd odměn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</si>
  <si>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</si>
  <si>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</si>
  <si>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</si>
  <si>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</si>
  <si>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>b) Výsledek hospod. předcház. účet. období k 31.12.2015</t>
  </si>
  <si>
    <t xml:space="preserve">Pozn. </t>
  </si>
  <si>
    <t>Stav k 1.1.2015</t>
  </si>
  <si>
    <t>Odvody z fondu investic /odpisy/</t>
  </si>
  <si>
    <t>Odvody z fondu investic  /spolufin. akcí/</t>
  </si>
  <si>
    <t>Fond investic</t>
  </si>
  <si>
    <t>Průměrný přepočtený počet pracovníků</t>
  </si>
  <si>
    <t>Příspěvek na provoz /odpisy/</t>
  </si>
  <si>
    <t>Příspěvek na provoz /nájemné/</t>
  </si>
  <si>
    <t>Rezervní fond</t>
  </si>
  <si>
    <t>v Kč</t>
  </si>
  <si>
    <t>Kč</t>
  </si>
  <si>
    <t>ORJ - 19</t>
  </si>
  <si>
    <t>Rekapitulace hospodaření /výsledek hospodaření/ za  rok  2015</t>
  </si>
  <si>
    <t>1021</t>
  </si>
  <si>
    <t>1022</t>
  </si>
  <si>
    <t>1040</t>
  </si>
  <si>
    <t>1041</t>
  </si>
  <si>
    <t>1111</t>
  </si>
  <si>
    <t>1112</t>
  </si>
  <si>
    <t>1135</t>
  </si>
  <si>
    <t>1136</t>
  </si>
  <si>
    <t>1137</t>
  </si>
  <si>
    <t>1138</t>
  </si>
  <si>
    <t>1140</t>
  </si>
  <si>
    <t>1153</t>
  </si>
  <si>
    <t>1154</t>
  </si>
  <si>
    <t>1163</t>
  </si>
  <si>
    <t>1174</t>
  </si>
  <si>
    <t>1222</t>
  </si>
  <si>
    <t>1223</t>
  </si>
  <si>
    <t>1311</t>
  </si>
  <si>
    <t>1312</t>
  </si>
  <si>
    <t>1313</t>
  </si>
  <si>
    <t>1354</t>
  </si>
  <si>
    <t>70626596</t>
  </si>
  <si>
    <t>70626561</t>
  </si>
  <si>
    <t>60341777</t>
  </si>
  <si>
    <t>49589768</t>
  </si>
  <si>
    <t>49589725</t>
  </si>
  <si>
    <t>49589792</t>
  </si>
  <si>
    <t>00843113</t>
  </si>
  <si>
    <t>00577324</t>
  </si>
  <si>
    <t>00843105</t>
  </si>
  <si>
    <t>00852384</t>
  </si>
  <si>
    <t>00851167</t>
  </si>
  <si>
    <t>60045035</t>
  </si>
  <si>
    <t>49589679</t>
  </si>
  <si>
    <t>00851213</t>
  </si>
  <si>
    <t>00851205</t>
  </si>
  <si>
    <t>62353179</t>
  </si>
  <si>
    <t>00409014</t>
  </si>
  <si>
    <t>00851451</t>
  </si>
  <si>
    <t>00852333</t>
  </si>
  <si>
    <t>64095151</t>
  </si>
  <si>
    <t>00853020</t>
  </si>
  <si>
    <t>Základní škola a Mateřská škola při lázních, Bludov</t>
  </si>
  <si>
    <t>Lázeňská 573, Bludov 789 61</t>
  </si>
  <si>
    <t>Základní škola a Mateřská škola při lázních, Velké Losiny</t>
  </si>
  <si>
    <t>Lázeňská 240, 788 15 Velké Losiny</t>
  </si>
  <si>
    <t>Základní škola a Mateřská škola Mohelnice, Masarykova 4</t>
  </si>
  <si>
    <t>Masarykova 4, 789 85 Mohelnice</t>
  </si>
  <si>
    <t>1024</t>
  </si>
  <si>
    <t>Střední škola, Základní škola a Mateřská škola Šumperk, Hanácká 3</t>
  </si>
  <si>
    <t>Hanácká 3, 787 01 Šumperk</t>
  </si>
  <si>
    <t>Střední škola, Základní škola, Mateřská škola a Dětský domov Zábřeh</t>
  </si>
  <si>
    <t>Sušilova 40, 789 01 Zábřeh</t>
  </si>
  <si>
    <t>Gymnázium, Šumperk, Masarykovo náměstí 8</t>
  </si>
  <si>
    <t>Masarykovo náměstí 8, 787 58 Šumperk</t>
  </si>
  <si>
    <t>Gymnázium, Zábřeh, náměstí Osvobození 20</t>
  </si>
  <si>
    <t>789 01 Zábřeh, náměstí Osvobození 20</t>
  </si>
  <si>
    <t>495 89 687</t>
  </si>
  <si>
    <t>Vyšší odborná škola a Střední průmyslová škola, Šumperk, Gen. Krátkého 1</t>
  </si>
  <si>
    <t>Gen. Krátkého 1 , 787 29 Šumperk</t>
  </si>
  <si>
    <t>Vyšší odborná škola a Střední škola automobilní, Zábřeh, U Dráhy 6</t>
  </si>
  <si>
    <t>789 01  Zábřeh, U Dráhy 827/6</t>
  </si>
  <si>
    <t>Střední průmyslová škola elektrotechnická, Mohelnice, Gen.Svobody 2</t>
  </si>
  <si>
    <t>Gen.Svobody 2, 789 85 Mohelnice</t>
  </si>
  <si>
    <t>Střední odborná škola, Šumperk, Zemědělská 3</t>
  </si>
  <si>
    <t>Zemědělská 3, 787 01 Šumperk</t>
  </si>
  <si>
    <t>Střední škola železniční, technická a služeb, Šumperk</t>
  </si>
  <si>
    <t>Gen.Krátkého 30, 787 01 Šumperk</t>
  </si>
  <si>
    <t>Obchodní akademie, Mohelnice, Olomoucká 82</t>
  </si>
  <si>
    <t>Olomoucká 82, 789 85 Mohelnice</t>
  </si>
  <si>
    <t>Obchodní akademie a Jazyková škola  s právem státní jazykové zkoušky, Šumperk, Hlavní třída 31</t>
  </si>
  <si>
    <t>787 01 Šumperk, Hlavní třída 31</t>
  </si>
  <si>
    <t>Střední zdravotnická škola, Šumperk, Kladská 2</t>
  </si>
  <si>
    <t>Kladská 234/2</t>
  </si>
  <si>
    <t>Střední škola technická a zemědělská Mohelnice</t>
  </si>
  <si>
    <t>1. máje 667/2, 789 85  Mohelnice</t>
  </si>
  <si>
    <t>Odborné učiliště a Praktická škola, Mohelnice, Vodní 27</t>
  </si>
  <si>
    <t>Vodní 27, 789 85 Mohelnice</t>
  </si>
  <si>
    <t>Střední škola sociální péče a služeb, Zábřeh, nám. 8. května 2</t>
  </si>
  <si>
    <t>nám. 8. května 2</t>
  </si>
  <si>
    <t>Základní umělecká škola, Mohelnice, Náměstí Svobody 15</t>
  </si>
  <si>
    <t>náměstí Svobody 15, 789 85 Mohelnice</t>
  </si>
  <si>
    <t>Základní umělecká škola, Šumperk, Žerotínova 11</t>
  </si>
  <si>
    <t>Žerotínova 11</t>
  </si>
  <si>
    <t>Základní umělecká škola Zábřeh</t>
  </si>
  <si>
    <t>Školská 349/9, 789 01 Zábřeh</t>
  </si>
  <si>
    <t>Dům dětí a mládeže Magnet, Mohelnice</t>
  </si>
  <si>
    <t>Spartakiádní 8    789 85  Mohelnice</t>
  </si>
  <si>
    <t>Příspěvkové organizace v oblasti školství (Šumperk)</t>
  </si>
  <si>
    <t>Ing. Miroslava Březinová</t>
  </si>
  <si>
    <t xml:space="preserve"> - 19 organizací se zlepšeným výsledkem hospodaření  v celkové výši  </t>
  </si>
  <si>
    <t xml:space="preserve"> - 0 organizací s vyrovnaným výsledkem hospodaření</t>
  </si>
  <si>
    <t>Z celkového počtu 22 organizací v oblasti školství - Šumperk skončilo:</t>
  </si>
  <si>
    <t xml:space="preserve"> -  3 organizace se záporným výsledkem hospodaření v celkové výši </t>
  </si>
  <si>
    <t xml:space="preserve"> - 3 organizací se záporným  výsledkem hospodaření v celkové výši </t>
  </si>
  <si>
    <t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196,40 Kč.</t>
  </si>
  <si>
    <t>Příspěvková organizace skončila své hospodaření za rok 2015 ve ztrátě, a to ve výši 85 194,56 Kč. Tato ztráta bude pokryta z rezervního fondu příspěvkové organizace.</t>
  </si>
  <si>
    <t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65 141,52 Kč.</t>
  </si>
  <si>
    <t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42 579,49 Kč.</t>
  </si>
  <si>
    <t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405 576,21 Kč.</t>
  </si>
  <si>
    <t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90 131,75 Kč.</t>
  </si>
  <si>
    <t xml:space="preserve">Výše výsledku hospodaření za rok 2015 je ovlivněna transferovým podílem, což je pouze účetní zápis bez vazby na finanční prostředky. Po odečtení transferového podílu z výsledku hospodaření organizace skončila ve ztrátě, která činí 315 968,19 Kč. Ztráta bude pokryta z prostředků  rezervního fondu ( 179 443,80 Kč) a ze zlepšeného výsledku hospodaření v následujících letech (136 524,39 Kč). </t>
  </si>
  <si>
    <t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314 120,02 Kč.</t>
  </si>
  <si>
    <t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158 257,41 Kč.</t>
  </si>
  <si>
    <t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228 840,72 Kč.</t>
  </si>
  <si>
    <t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16 398,29 Kč.</t>
  </si>
  <si>
    <t>Příspěvková organizace skončila své hospodaření za rok 2015 ve ztrátě, a to ve výši 6 497,30 Kč. Tato ztráta bude pokryta z rezervního fondu příspěvkové organizace.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</si>
</sst>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  <numFmt numFmtId="172" formatCode="_-* #,##0.00\ [$€-1]_-;\-* #,##0.00\ [$€-1]_-;_-* &quot;-&quot;??\ [$€-1]_-"/>
  </numFmts>
  <fonts count="6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trike/>
      <sz val="8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8">
    <xf numFmtId="0" fontId="0" fillId="0" borderId="0"/>
    <xf numFmtId="0" fontId="3" fillId="0" borderId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8" fillId="0" borderId="0"/>
    <xf numFmtId="0" fontId="38" fillId="0" borderId="0"/>
    <xf numFmtId="44" fontId="38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9" fillId="0" borderId="0"/>
    <xf numFmtId="0" fontId="39" fillId="0" borderId="0"/>
    <xf numFmtId="0" fontId="5" fillId="0" borderId="0"/>
    <xf numFmtId="0" fontId="5" fillId="0" borderId="0"/>
    <xf numFmtId="166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6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44" fillId="0" borderId="0"/>
    <xf numFmtId="0" fontId="3" fillId="0" borderId="0"/>
    <xf numFmtId="0" fontId="45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47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47" fillId="6" borderId="0" applyNumberFormat="0" applyBorder="0" applyAlignment="0" applyProtection="0"/>
    <xf numFmtId="0" fontId="47" fillId="7" borderId="0" applyNumberFormat="0" applyBorder="0" applyAlignment="0" applyProtection="0"/>
    <xf numFmtId="0" fontId="47" fillId="8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1" borderId="0" applyNumberFormat="0" applyBorder="0" applyAlignment="0" applyProtection="0"/>
    <xf numFmtId="0" fontId="47" fillId="6" borderId="0" applyNumberFormat="0" applyBorder="0" applyAlignment="0" applyProtection="0"/>
    <xf numFmtId="0" fontId="47" fillId="9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20" borderId="0" applyNumberFormat="0" applyBorder="0" applyAlignment="0" applyProtection="0"/>
    <xf numFmtId="0" fontId="49" fillId="4" borderId="0" applyNumberFormat="0" applyBorder="0" applyAlignment="0" applyProtection="0"/>
    <xf numFmtId="0" fontId="50" fillId="21" borderId="55" applyNumberFormat="0" applyAlignment="0" applyProtection="0"/>
    <xf numFmtId="0" fontId="51" fillId="0" borderId="0" applyNumberFormat="0" applyFill="0" applyBorder="0" applyAlignment="0" applyProtection="0"/>
    <xf numFmtId="0" fontId="52" fillId="5" borderId="0" applyNumberFormat="0" applyBorder="0" applyAlignment="0" applyProtection="0"/>
    <xf numFmtId="0" fontId="43" fillId="0" borderId="0"/>
    <xf numFmtId="0" fontId="53" fillId="0" borderId="56" applyNumberFormat="0" applyFill="0" applyAlignment="0" applyProtection="0"/>
    <xf numFmtId="0" fontId="54" fillId="0" borderId="57" applyNumberFormat="0" applyFill="0" applyAlignment="0" applyProtection="0"/>
    <xf numFmtId="0" fontId="55" fillId="0" borderId="58" applyNumberFormat="0" applyFill="0" applyAlignment="0" applyProtection="0"/>
    <xf numFmtId="0" fontId="55" fillId="0" borderId="0" applyNumberFormat="0" applyFill="0" applyBorder="0" applyAlignment="0" applyProtection="0"/>
    <xf numFmtId="0" fontId="56" fillId="22" borderId="59" applyNumberFormat="0" applyAlignment="0" applyProtection="0"/>
    <xf numFmtId="0" fontId="57" fillId="8" borderId="55" applyNumberFormat="0" applyAlignment="0" applyProtection="0"/>
    <xf numFmtId="0" fontId="58" fillId="0" borderId="60" applyNumberFormat="0" applyFill="0" applyAlignment="0" applyProtection="0"/>
    <xf numFmtId="0" fontId="59" fillId="23" borderId="0" applyNumberFormat="0" applyBorder="0" applyAlignment="0" applyProtection="0"/>
    <xf numFmtId="0" fontId="3" fillId="24" borderId="61" applyNumberFormat="0" applyFont="0" applyAlignment="0" applyProtection="0"/>
    <xf numFmtId="0" fontId="60" fillId="21" borderId="62" applyNumberFormat="0" applyAlignment="0" applyProtection="0"/>
    <xf numFmtId="0" fontId="61" fillId="0" borderId="0" applyNumberFormat="0" applyFill="0" applyBorder="0" applyAlignment="0" applyProtection="0"/>
    <xf numFmtId="0" fontId="62" fillId="0" borderId="63" applyNumberFormat="0" applyFill="0" applyAlignment="0" applyProtection="0"/>
    <xf numFmtId="0" fontId="63" fillId="0" borderId="0" applyNumberFormat="0" applyFill="0" applyBorder="0" applyAlignment="0" applyProtection="0"/>
    <xf numFmtId="0" fontId="1" fillId="0" borderId="0"/>
  </cellStyleXfs>
  <cellXfs count="270">
    <xf numFmtId="0" fontId="0" fillId="0" borderId="0" xfId="0"/>
    <xf numFmtId="0" fontId="0" fillId="2" borderId="0" xfId="0" applyFill="1"/>
    <xf numFmtId="0" fontId="28" fillId="2" borderId="0" xfId="0" applyFont="1" applyFill="1" applyAlignment="1">
      <alignment horizontal="right"/>
    </xf>
    <xf numFmtId="0" fontId="0" fillId="2" borderId="0" xfId="0" applyFill="1" applyBorder="1"/>
    <xf numFmtId="0" fontId="42" fillId="2" borderId="0" xfId="0" applyFont="1" applyFill="1" applyBorder="1" applyAlignment="1">
      <alignment horizontal="right"/>
    </xf>
    <xf numFmtId="0" fontId="23" fillId="2" borderId="0" xfId="0" applyFont="1" applyFill="1" applyAlignment="1">
      <alignment horizontal="left"/>
    </xf>
    <xf numFmtId="0" fontId="27" fillId="2" borderId="0" xfId="0" applyFont="1" applyFill="1"/>
    <xf numFmtId="0" fontId="27" fillId="2" borderId="0" xfId="0" applyFont="1" applyFill="1" applyAlignment="1">
      <alignment horizontal="right"/>
    </xf>
    <xf numFmtId="0" fontId="3" fillId="2" borderId="0" xfId="0" applyFont="1" applyFill="1"/>
    <xf numFmtId="0" fontId="32" fillId="2" borderId="0" xfId="0" applyFont="1" applyFill="1"/>
    <xf numFmtId="4" fontId="0" fillId="2" borderId="0" xfId="0" applyNumberForma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9" fillId="2" borderId="4" xfId="0" applyFont="1" applyFill="1" applyBorder="1"/>
    <xf numFmtId="0" fontId="9" fillId="2" borderId="2" xfId="0" applyFont="1" applyFill="1" applyBorder="1"/>
    <xf numFmtId="0" fontId="9" fillId="2" borderId="45" xfId="0" applyFont="1" applyFill="1" applyBorder="1"/>
    <xf numFmtId="0" fontId="9" fillId="2" borderId="3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22" xfId="0" applyFont="1" applyFill="1" applyBorder="1"/>
    <xf numFmtId="0" fontId="8" fillId="2" borderId="0" xfId="0" applyFont="1" applyFill="1" applyBorder="1"/>
    <xf numFmtId="0" fontId="9" fillId="2" borderId="37" xfId="0" applyFont="1" applyFill="1" applyBorder="1"/>
    <xf numFmtId="0" fontId="30" fillId="2" borderId="21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36" fillId="2" borderId="26" xfId="0" applyFont="1" applyFill="1" applyBorder="1" applyAlignment="1">
      <alignment vertical="top" wrapText="1"/>
    </xf>
    <xf numFmtId="0" fontId="36" fillId="2" borderId="36" xfId="0" applyFont="1" applyFill="1" applyBorder="1" applyAlignment="1">
      <alignment vertical="top" wrapText="1" shrinkToFit="1"/>
    </xf>
    <xf numFmtId="0" fontId="36" fillId="2" borderId="36" xfId="0" applyFont="1" applyFill="1" applyBorder="1" applyAlignment="1">
      <alignment wrapText="1"/>
    </xf>
    <xf numFmtId="0" fontId="9" fillId="2" borderId="5" xfId="0" applyFont="1" applyFill="1" applyBorder="1"/>
    <xf numFmtId="0" fontId="8" fillId="2" borderId="8" xfId="0" applyFont="1" applyFill="1" applyBorder="1"/>
    <xf numFmtId="0" fontId="30" fillId="2" borderId="38" xfId="0" applyFont="1" applyFill="1" applyBorder="1"/>
    <xf numFmtId="0" fontId="30" fillId="2" borderId="6" xfId="0" applyFont="1" applyFill="1" applyBorder="1"/>
    <xf numFmtId="0" fontId="3" fillId="2" borderId="7" xfId="0" applyFont="1" applyFill="1" applyBorder="1"/>
    <xf numFmtId="0" fontId="3" fillId="2" borderId="43" xfId="0" applyFont="1" applyFill="1" applyBorder="1"/>
    <xf numFmtId="0" fontId="3" fillId="2" borderId="6" xfId="0" applyFont="1" applyFill="1" applyBorder="1"/>
    <xf numFmtId="0" fontId="4" fillId="2" borderId="3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49" fontId="3" fillId="2" borderId="54" xfId="0" applyNumberFormat="1" applyFont="1" applyFill="1" applyBorder="1" applyAlignment="1">
      <alignment horizontal="center" vertical="center"/>
    </xf>
    <xf numFmtId="0" fontId="3" fillId="2" borderId="48" xfId="0" applyNumberFormat="1" applyFont="1" applyFill="1" applyBorder="1" applyAlignment="1">
      <alignment vertical="center" wrapText="1"/>
    </xf>
    <xf numFmtId="4" fontId="4" fillId="2" borderId="54" xfId="0" applyNumberFormat="1" applyFont="1" applyFill="1" applyBorder="1"/>
    <xf numFmtId="4" fontId="4" fillId="2" borderId="13" xfId="0" applyNumberFormat="1" applyFont="1" applyFill="1" applyBorder="1"/>
    <xf numFmtId="4" fontId="4" fillId="2" borderId="49" xfId="0" applyNumberFormat="1" applyFont="1" applyFill="1" applyBorder="1"/>
    <xf numFmtId="4" fontId="4" fillId="2" borderId="48" xfId="0" applyNumberFormat="1" applyFont="1" applyFill="1" applyBorder="1" applyAlignment="1">
      <alignment horizontal="right"/>
    </xf>
    <xf numFmtId="4" fontId="4" fillId="2" borderId="48" xfId="0" applyNumberFormat="1" applyFont="1" applyFill="1" applyBorder="1"/>
    <xf numFmtId="4" fontId="4" fillId="2" borderId="49" xfId="0" applyNumberFormat="1" applyFont="1" applyFill="1" applyBorder="1" applyAlignment="1">
      <alignment horizontal="right"/>
    </xf>
    <xf numFmtId="49" fontId="3" fillId="2" borderId="52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vertical="center" wrapText="1"/>
    </xf>
    <xf numFmtId="4" fontId="4" fillId="2" borderId="15" xfId="0" applyNumberFormat="1" applyFont="1" applyFill="1" applyBorder="1"/>
    <xf numFmtId="4" fontId="4" fillId="2" borderId="44" xfId="0" applyNumberFormat="1" applyFont="1" applyFill="1" applyBorder="1"/>
    <xf numFmtId="4" fontId="4" fillId="2" borderId="53" xfId="0" applyNumberFormat="1" applyFont="1" applyFill="1" applyBorder="1"/>
    <xf numFmtId="4" fontId="4" fillId="2" borderId="17" xfId="0" applyNumberFormat="1" applyFont="1" applyFill="1" applyBorder="1"/>
    <xf numFmtId="4" fontId="4" fillId="2" borderId="17" xfId="0" applyNumberFormat="1" applyFont="1" applyFill="1" applyBorder="1" applyAlignment="1">
      <alignment horizontal="right"/>
    </xf>
    <xf numFmtId="4" fontId="4" fillId="2" borderId="16" xfId="0" applyNumberFormat="1" applyFont="1" applyFill="1" applyBorder="1"/>
    <xf numFmtId="4" fontId="4" fillId="2" borderId="53" xfId="0" applyNumberFormat="1" applyFont="1" applyFill="1" applyBorder="1" applyAlignment="1">
      <alignment horizontal="right"/>
    </xf>
    <xf numFmtId="4" fontId="64" fillId="2" borderId="53" xfId="0" applyNumberFormat="1" applyFont="1" applyFill="1" applyBorder="1" applyAlignment="1">
      <alignment horizontal="right"/>
    </xf>
    <xf numFmtId="0" fontId="15" fillId="2" borderId="10" xfId="0" applyFont="1" applyFill="1" applyBorder="1"/>
    <xf numFmtId="0" fontId="15" fillId="2" borderId="0" xfId="0" applyFont="1" applyFill="1" applyBorder="1"/>
    <xf numFmtId="0" fontId="30" fillId="2" borderId="0" xfId="0" applyFont="1" applyFill="1" applyBorder="1"/>
    <xf numFmtId="4" fontId="36" fillId="2" borderId="10" xfId="0" applyNumberFormat="1" applyFont="1" applyFill="1" applyBorder="1"/>
    <xf numFmtId="4" fontId="36" fillId="2" borderId="0" xfId="0" applyNumberFormat="1" applyFont="1" applyFill="1" applyBorder="1"/>
    <xf numFmtId="4" fontId="36" fillId="2" borderId="21" xfId="0" applyNumberFormat="1" applyFont="1" applyFill="1" applyBorder="1"/>
    <xf numFmtId="4" fontId="36" fillId="2" borderId="37" xfId="0" applyNumberFormat="1" applyFont="1" applyFill="1" applyBorder="1"/>
    <xf numFmtId="4" fontId="36" fillId="2" borderId="51" xfId="0" applyNumberFormat="1" applyFont="1" applyFill="1" applyBorder="1"/>
    <xf numFmtId="4" fontId="36" fillId="2" borderId="50" xfId="0" applyNumberFormat="1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27" fillId="2" borderId="8" xfId="0" applyFont="1" applyFill="1" applyBorder="1"/>
    <xf numFmtId="4" fontId="4" fillId="2" borderId="7" xfId="0" applyNumberFormat="1" applyFont="1" applyFill="1" applyBorder="1"/>
    <xf numFmtId="0" fontId="4" fillId="2" borderId="8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36" fillId="2" borderId="38" xfId="0" applyFont="1" applyFill="1" applyBorder="1" applyAlignment="1">
      <alignment horizontal="left"/>
    </xf>
    <xf numFmtId="4" fontId="36" fillId="2" borderId="8" xfId="0" applyNumberFormat="1" applyFont="1" applyFill="1" applyBorder="1"/>
    <xf numFmtId="2" fontId="36" fillId="2" borderId="46" xfId="0" applyNumberFormat="1" applyFont="1" applyFill="1" applyBorder="1"/>
    <xf numFmtId="2" fontId="4" fillId="2" borderId="47" xfId="0" applyNumberFormat="1" applyFont="1" applyFill="1" applyBorder="1"/>
    <xf numFmtId="4" fontId="36" fillId="2" borderId="6" xfId="0" applyNumberFormat="1" applyFont="1" applyFill="1" applyBorder="1"/>
    <xf numFmtId="0" fontId="3" fillId="2" borderId="0" xfId="0" applyFont="1" applyFill="1" applyBorder="1"/>
    <xf numFmtId="0" fontId="16" fillId="2" borderId="0" xfId="0" applyFont="1" applyFill="1" applyBorder="1"/>
    <xf numFmtId="0" fontId="27" fillId="2" borderId="0" xfId="0" applyFont="1" applyFill="1" applyBorder="1"/>
    <xf numFmtId="2" fontId="3" fillId="2" borderId="0" xfId="0" applyNumberFormat="1" applyFont="1" applyFill="1" applyBorder="1"/>
    <xf numFmtId="4" fontId="16" fillId="2" borderId="0" xfId="0" applyNumberFormat="1" applyFont="1" applyFill="1"/>
    <xf numFmtId="0" fontId="16" fillId="2" borderId="0" xfId="0" applyFont="1" applyFill="1"/>
    <xf numFmtId="4" fontId="3" fillId="2" borderId="0" xfId="32" applyNumberFormat="1" applyFill="1" applyAlignment="1">
      <alignment shrinkToFit="1"/>
    </xf>
    <xf numFmtId="0" fontId="3" fillId="2" borderId="0" xfId="32" applyFont="1" applyFill="1"/>
    <xf numFmtId="4" fontId="0" fillId="2" borderId="0" xfId="0" applyNumberFormat="1" applyFill="1" applyBorder="1"/>
    <xf numFmtId="0" fontId="3" fillId="2" borderId="0" xfId="0" applyFont="1" applyFill="1" applyBorder="1" applyAlignment="1">
      <alignment vertical="top"/>
    </xf>
    <xf numFmtId="4" fontId="4" fillId="2" borderId="0" xfId="0" applyNumberFormat="1" applyFont="1" applyFill="1" applyBorder="1" applyAlignment="1">
      <alignment vertical="top"/>
    </xf>
    <xf numFmtId="0" fontId="40" fillId="2" borderId="0" xfId="0" applyFont="1" applyFill="1" applyBorder="1"/>
    <xf numFmtId="0" fontId="40" fillId="2" borderId="0" xfId="0" applyFont="1" applyFill="1"/>
    <xf numFmtId="0" fontId="37" fillId="2" borderId="0" xfId="0" applyFont="1" applyFill="1" applyBorder="1"/>
    <xf numFmtId="4" fontId="4" fillId="2" borderId="0" xfId="0" applyNumberFormat="1" applyFont="1" applyFill="1"/>
    <xf numFmtId="2" fontId="3" fillId="2" borderId="0" xfId="0" applyNumberFormat="1" applyFont="1" applyFill="1"/>
    <xf numFmtId="0" fontId="5" fillId="2" borderId="0" xfId="0" applyFont="1" applyFill="1"/>
    <xf numFmtId="0" fontId="20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6" fillId="2" borderId="0" xfId="0" applyFont="1" applyFill="1" applyProtection="1">
      <protection hidden="1"/>
    </xf>
    <xf numFmtId="0" fontId="6" fillId="2" borderId="0" xfId="0" applyFont="1" applyFill="1" applyAlignment="1" applyProtection="1">
      <protection hidden="1"/>
    </xf>
    <xf numFmtId="0" fontId="8" fillId="2" borderId="0" xfId="0" applyFont="1" applyFill="1" applyProtection="1">
      <protection hidden="1"/>
    </xf>
    <xf numFmtId="0" fontId="29" fillId="2" borderId="0" xfId="0" applyFont="1" applyFill="1" applyProtection="1">
      <protection hidden="1"/>
    </xf>
    <xf numFmtId="49" fontId="0" fillId="2" borderId="0" xfId="0" applyNumberFormat="1" applyFill="1" applyProtection="1">
      <protection hidden="1"/>
    </xf>
    <xf numFmtId="0" fontId="0" fillId="2" borderId="0" xfId="0" applyFill="1" applyAlignment="1" applyProtection="1">
      <alignment horizontal="left"/>
      <protection hidden="1"/>
    </xf>
    <xf numFmtId="0" fontId="10" fillId="2" borderId="0" xfId="0" applyFont="1" applyFill="1" applyAlignment="1" applyProtection="1">
      <alignment shrinkToFit="1"/>
      <protection hidden="1"/>
    </xf>
    <xf numFmtId="49" fontId="0" fillId="2" borderId="0" xfId="0" applyNumberFormat="1" applyFill="1" applyAlignment="1" applyProtection="1">
      <alignment horizontal="right" shrinkToFit="1"/>
      <protection hidden="1"/>
    </xf>
    <xf numFmtId="0" fontId="0" fillId="2" borderId="0" xfId="0" applyFill="1" applyAlignment="1" applyProtection="1">
      <alignment horizontal="left" shrinkToFit="1"/>
      <protection hidden="1"/>
    </xf>
    <xf numFmtId="0" fontId="9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19" fillId="2" borderId="0" xfId="0" applyFont="1" applyFill="1" applyBorder="1" applyAlignment="1" applyProtection="1">
      <alignment horizontal="right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right" shrinkToFit="1"/>
      <protection hidden="1"/>
    </xf>
    <xf numFmtId="0" fontId="3" fillId="2" borderId="0" xfId="0" applyFont="1" applyFill="1" applyBorder="1" applyAlignment="1" applyProtection="1">
      <alignment horizontal="center" shrinkToFit="1"/>
      <protection hidden="1"/>
    </xf>
    <xf numFmtId="0" fontId="16" fillId="2" borderId="0" xfId="0" applyFont="1" applyFill="1" applyAlignment="1" applyProtection="1">
      <alignment horizontal="right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11" fillId="2" borderId="0" xfId="0" applyFont="1" applyFill="1" applyBorder="1" applyProtection="1">
      <protection hidden="1"/>
    </xf>
    <xf numFmtId="0" fontId="10" fillId="2" borderId="0" xfId="0" applyFont="1" applyFill="1" applyProtection="1">
      <protection hidden="1"/>
    </xf>
    <xf numFmtId="0" fontId="12" fillId="2" borderId="0" xfId="0" applyFont="1" applyFill="1" applyBorder="1" applyProtection="1">
      <protection hidden="1"/>
    </xf>
    <xf numFmtId="0" fontId="13" fillId="2" borderId="0" xfId="0" applyFont="1" applyFill="1" applyBorder="1" applyProtection="1">
      <protection hidden="1"/>
    </xf>
    <xf numFmtId="0" fontId="16" fillId="2" borderId="0" xfId="0" applyFont="1" applyFill="1" applyBorder="1" applyProtection="1">
      <protection hidden="1"/>
    </xf>
    <xf numFmtId="0" fontId="14" fillId="2" borderId="0" xfId="0" applyFont="1" applyFill="1" applyBorder="1" applyProtection="1">
      <protection hidden="1"/>
    </xf>
    <xf numFmtId="4" fontId="3" fillId="2" borderId="0" xfId="0" applyNumberFormat="1" applyFont="1" applyFill="1" applyBorder="1" applyAlignment="1" applyProtection="1">
      <alignment shrinkToFit="1"/>
      <protection hidden="1"/>
    </xf>
    <xf numFmtId="4" fontId="3" fillId="2" borderId="0" xfId="0" applyNumberFormat="1" applyFont="1" applyFill="1" applyAlignment="1" applyProtection="1">
      <alignment shrinkToFit="1"/>
      <protection hidden="1"/>
    </xf>
    <xf numFmtId="4" fontId="8" fillId="2" borderId="0" xfId="0" applyNumberFormat="1" applyFont="1" applyFill="1" applyBorder="1" applyAlignment="1" applyProtection="1">
      <alignment shrinkToFit="1"/>
      <protection hidden="1"/>
    </xf>
    <xf numFmtId="0" fontId="18" fillId="2" borderId="0" xfId="0" applyFont="1" applyFill="1" applyBorder="1" applyProtection="1">
      <protection hidden="1"/>
    </xf>
    <xf numFmtId="0" fontId="17" fillId="2" borderId="0" xfId="0" applyFont="1" applyFill="1" applyBorder="1" applyProtection="1">
      <protection hidden="1"/>
    </xf>
    <xf numFmtId="4" fontId="8" fillId="2" borderId="0" xfId="0" applyNumberFormat="1" applyFont="1" applyFill="1" applyAlignment="1" applyProtection="1">
      <alignment shrinkToFit="1"/>
      <protection hidden="1"/>
    </xf>
    <xf numFmtId="4" fontId="9" fillId="2" borderId="0" xfId="0" applyNumberFormat="1" applyFont="1" applyFill="1" applyBorder="1" applyAlignment="1" applyProtection="1">
      <alignment shrinkToFit="1"/>
      <protection hidden="1"/>
    </xf>
    <xf numFmtId="0" fontId="3" fillId="2" borderId="0" xfId="0" applyFont="1" applyFill="1" applyAlignment="1" applyProtection="1">
      <alignment shrinkToFit="1"/>
      <protection hidden="1"/>
    </xf>
    <xf numFmtId="0" fontId="17" fillId="2" borderId="0" xfId="0" applyFont="1" applyFill="1" applyBorder="1" applyProtection="1"/>
    <xf numFmtId="0" fontId="17" fillId="2" borderId="0" xfId="0" applyFont="1" applyFill="1" applyBorder="1"/>
    <xf numFmtId="4" fontId="17" fillId="2" borderId="0" xfId="0" applyNumberFormat="1" applyFont="1" applyFill="1" applyBorder="1" applyAlignment="1" applyProtection="1">
      <alignment shrinkToFit="1"/>
      <protection hidden="1"/>
    </xf>
    <xf numFmtId="0" fontId="14" fillId="2" borderId="0" xfId="0" applyFont="1" applyFill="1" applyBorder="1" applyProtection="1"/>
    <xf numFmtId="4" fontId="17" fillId="2" borderId="0" xfId="0" applyNumberFormat="1" applyFont="1" applyFill="1" applyBorder="1"/>
    <xf numFmtId="0" fontId="4" fillId="2" borderId="0" xfId="0" applyFont="1" applyFill="1" applyBorder="1" applyProtection="1"/>
    <xf numFmtId="4" fontId="15" fillId="2" borderId="0" xfId="0" applyNumberFormat="1" applyFont="1" applyFill="1" applyBorder="1" applyAlignment="1" applyProtection="1">
      <alignment shrinkToFit="1"/>
      <protection hidden="1"/>
    </xf>
    <xf numFmtId="4" fontId="16" fillId="2" borderId="0" xfId="0" applyNumberFormat="1" applyFont="1" applyFill="1" applyBorder="1" applyAlignment="1" applyProtection="1">
      <alignment shrinkToFit="1"/>
      <protection hidden="1"/>
    </xf>
    <xf numFmtId="0" fontId="33" fillId="2" borderId="0" xfId="1" applyFont="1" applyFill="1" applyBorder="1" applyProtection="1"/>
    <xf numFmtId="0" fontId="10" fillId="2" borderId="0" xfId="1" applyFont="1" applyFill="1"/>
    <xf numFmtId="4" fontId="10" fillId="2" borderId="0" xfId="1" applyNumberFormat="1" applyFont="1" applyFill="1" applyBorder="1" applyAlignment="1" applyProtection="1">
      <alignment shrinkToFit="1"/>
      <protection hidden="1"/>
    </xf>
    <xf numFmtId="0" fontId="14" fillId="2" borderId="0" xfId="1" applyFont="1" applyFill="1" applyBorder="1"/>
    <xf numFmtId="0" fontId="3" fillId="2" borderId="0" xfId="1" applyFill="1"/>
    <xf numFmtId="0" fontId="10" fillId="2" borderId="0" xfId="1" applyFont="1" applyFill="1" applyProtection="1">
      <protection hidden="1"/>
    </xf>
    <xf numFmtId="4" fontId="10" fillId="2" borderId="0" xfId="1" applyNumberFormat="1" applyFont="1" applyFill="1" applyProtection="1">
      <protection hidden="1"/>
    </xf>
    <xf numFmtId="4" fontId="3" fillId="2" borderId="0" xfId="1" applyNumberFormat="1" applyFont="1" applyFill="1" applyProtection="1">
      <protection hidden="1"/>
    </xf>
    <xf numFmtId="0" fontId="3" fillId="2" borderId="0" xfId="1" applyFill="1" applyProtection="1">
      <protection hidden="1"/>
    </xf>
    <xf numFmtId="0" fontId="3" fillId="2" borderId="0" xfId="1" applyFont="1" applyFill="1" applyProtection="1">
      <protection hidden="1"/>
    </xf>
    <xf numFmtId="0" fontId="33" fillId="2" borderId="0" xfId="1" applyFont="1" applyFill="1" applyBorder="1" applyProtection="1">
      <protection hidden="1"/>
    </xf>
    <xf numFmtId="0" fontId="18" fillId="2" borderId="0" xfId="1" applyFont="1" applyFill="1" applyBorder="1" applyProtection="1">
      <protection hidden="1"/>
    </xf>
    <xf numFmtId="0" fontId="3" fillId="2" borderId="0" xfId="1" applyFont="1" applyFill="1" applyBorder="1" applyProtection="1">
      <protection hidden="1"/>
    </xf>
    <xf numFmtId="0" fontId="3" fillId="2" borderId="0" xfId="1" applyFont="1" applyFill="1" applyBorder="1" applyAlignment="1" applyProtection="1">
      <alignment horizontal="center"/>
      <protection hidden="1"/>
    </xf>
    <xf numFmtId="0" fontId="3" fillId="2" borderId="0" xfId="1" applyFont="1" applyFill="1" applyBorder="1" applyProtection="1">
      <protection locked="0"/>
    </xf>
    <xf numFmtId="0" fontId="3" fillId="2" borderId="0" xfId="1" applyFont="1" applyFill="1" applyBorder="1" applyProtection="1"/>
    <xf numFmtId="4" fontId="30" fillId="2" borderId="0" xfId="1" applyNumberFormat="1" applyFont="1" applyFill="1" applyBorder="1" applyAlignment="1" applyProtection="1">
      <alignment shrinkToFit="1"/>
      <protection hidden="1"/>
    </xf>
    <xf numFmtId="0" fontId="11" fillId="2" borderId="0" xfId="1" applyFont="1" applyFill="1" applyBorder="1" applyProtection="1"/>
    <xf numFmtId="0" fontId="34" fillId="2" borderId="0" xfId="1" applyFont="1" applyFill="1" applyBorder="1" applyProtection="1"/>
    <xf numFmtId="0" fontId="21" fillId="2" borderId="0" xfId="1" applyFont="1" applyFill="1" applyBorder="1" applyProtection="1"/>
    <xf numFmtId="0" fontId="27" fillId="2" borderId="0" xfId="1" applyFont="1" applyFill="1" applyBorder="1" applyAlignment="1" applyProtection="1">
      <alignment horizontal="right"/>
    </xf>
    <xf numFmtId="0" fontId="27" fillId="2" borderId="0" xfId="1" applyFont="1" applyFill="1" applyBorder="1" applyProtection="1"/>
    <xf numFmtId="4" fontId="27" fillId="2" borderId="0" xfId="1" applyNumberFormat="1" applyFont="1" applyFill="1" applyBorder="1" applyAlignment="1" applyProtection="1">
      <alignment shrinkToFit="1"/>
      <protection hidden="1"/>
    </xf>
    <xf numFmtId="0" fontId="3" fillId="2" borderId="0" xfId="1" applyFont="1" applyFill="1"/>
    <xf numFmtId="0" fontId="10" fillId="2" borderId="0" xfId="1" applyFont="1" applyFill="1" applyBorder="1" applyProtection="1"/>
    <xf numFmtId="0" fontId="22" fillId="2" borderId="0" xfId="1" applyFont="1" applyFill="1" applyBorder="1" applyProtection="1"/>
    <xf numFmtId="0" fontId="30" fillId="2" borderId="0" xfId="1" applyFont="1" applyFill="1" applyBorder="1" applyAlignment="1" applyProtection="1"/>
    <xf numFmtId="0" fontId="3" fillId="2" borderId="0" xfId="0" applyFont="1" applyFill="1" applyAlignment="1" applyProtection="1">
      <alignment vertical="top" wrapText="1" shrinkToFit="1"/>
      <protection locked="0"/>
    </xf>
    <xf numFmtId="4" fontId="33" fillId="2" borderId="0" xfId="0" applyNumberFormat="1" applyFont="1" applyFill="1" applyAlignment="1" applyProtection="1">
      <alignment shrinkToFit="1"/>
      <protection hidden="1"/>
    </xf>
    <xf numFmtId="0" fontId="3" fillId="2" borderId="0" xfId="0" applyFont="1" applyFill="1" applyAlignment="1">
      <alignment vertical="top" wrapText="1" shrinkToFit="1"/>
    </xf>
    <xf numFmtId="0" fontId="19" fillId="2" borderId="0" xfId="0" applyFont="1" applyFill="1" applyBorder="1" applyProtection="1">
      <protection hidden="1"/>
    </xf>
    <xf numFmtId="4" fontId="24" fillId="2" borderId="0" xfId="0" applyNumberFormat="1" applyFont="1" applyFill="1" applyBorder="1" applyProtection="1">
      <protection hidden="1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shrinkToFit="1"/>
      <protection hidden="1"/>
    </xf>
    <xf numFmtId="0" fontId="3" fillId="2" borderId="0" xfId="0" applyFont="1" applyFill="1" applyBorder="1" applyAlignment="1" applyProtection="1">
      <alignment horizontal="right" indent="4"/>
      <protection locked="0"/>
    </xf>
    <xf numFmtId="0" fontId="3" fillId="2" borderId="0" xfId="0" applyFont="1" applyFill="1" applyBorder="1" applyAlignment="1" applyProtection="1">
      <alignment horizontal="left" indent="2"/>
      <protection hidden="1"/>
    </xf>
    <xf numFmtId="0" fontId="21" fillId="2" borderId="0" xfId="0" applyFont="1" applyFill="1" applyBorder="1" applyProtection="1">
      <protection hidden="1"/>
    </xf>
    <xf numFmtId="4" fontId="3" fillId="2" borderId="0" xfId="0" applyNumberFormat="1" applyFont="1" applyFill="1" applyBorder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10" fontId="3" fillId="2" borderId="0" xfId="0" applyNumberFormat="1" applyFont="1" applyFill="1" applyBorder="1" applyAlignment="1" applyProtection="1">
      <alignment horizontal="right" indent="4"/>
      <protection locked="0"/>
    </xf>
    <xf numFmtId="0" fontId="15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vertical="top"/>
      <protection hidden="1"/>
    </xf>
    <xf numFmtId="0" fontId="0" fillId="2" borderId="0" xfId="0" applyFill="1" applyBorder="1" applyProtection="1">
      <protection hidden="1"/>
    </xf>
    <xf numFmtId="4" fontId="9" fillId="2" borderId="0" xfId="0" applyNumberFormat="1" applyFont="1" applyFill="1" applyBorder="1" applyProtection="1">
      <protection hidden="1"/>
    </xf>
    <xf numFmtId="0" fontId="17" fillId="2" borderId="1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5" fillId="2" borderId="2" xfId="0" applyFont="1" applyFill="1" applyBorder="1" applyProtection="1">
      <protection hidden="1"/>
    </xf>
    <xf numFmtId="0" fontId="3" fillId="2" borderId="31" xfId="0" applyFont="1" applyFill="1" applyBorder="1" applyAlignment="1" applyProtection="1">
      <alignment horizontal="center"/>
      <protection hidden="1"/>
    </xf>
    <xf numFmtId="0" fontId="3" fillId="2" borderId="9" xfId="0" applyFont="1" applyFill="1" applyBorder="1" applyAlignment="1" applyProtection="1">
      <alignment horizontal="center"/>
      <protection hidden="1"/>
    </xf>
    <xf numFmtId="0" fontId="3" fillId="2" borderId="9" xfId="0" applyFont="1" applyFill="1" applyBorder="1" applyAlignment="1" applyProtection="1">
      <alignment horizontal="left"/>
      <protection hidden="1"/>
    </xf>
    <xf numFmtId="0" fontId="3" fillId="2" borderId="3" xfId="0" applyFont="1" applyFill="1" applyBorder="1" applyAlignment="1" applyProtection="1">
      <alignment horizontal="left"/>
      <protection hidden="1"/>
    </xf>
    <xf numFmtId="0" fontId="0" fillId="2" borderId="10" xfId="0" applyFill="1" applyBorder="1" applyProtection="1">
      <protection hidden="1"/>
    </xf>
    <xf numFmtId="0" fontId="3" fillId="2" borderId="32" xfId="0" applyFont="1" applyFill="1" applyBorder="1" applyProtection="1">
      <protection hidden="1"/>
    </xf>
    <xf numFmtId="0" fontId="3" fillId="2" borderId="23" xfId="0" applyFont="1" applyFill="1" applyBorder="1" applyProtection="1">
      <protection hidden="1"/>
    </xf>
    <xf numFmtId="14" fontId="3" fillId="2" borderId="23" xfId="0" applyNumberFormat="1" applyFont="1" applyFill="1" applyBorder="1" applyAlignment="1" applyProtection="1">
      <alignment horizontal="right"/>
      <protection hidden="1"/>
    </xf>
    <xf numFmtId="14" fontId="3" fillId="2" borderId="21" xfId="0" applyNumberFormat="1" applyFont="1" applyFill="1" applyBorder="1" applyAlignment="1" applyProtection="1">
      <alignment horizontal="right"/>
      <protection hidden="1"/>
    </xf>
    <xf numFmtId="0" fontId="3" fillId="2" borderId="23" xfId="0" applyFont="1" applyFill="1" applyBorder="1" applyAlignment="1" applyProtection="1">
      <alignment horizontal="center"/>
      <protection hidden="1"/>
    </xf>
    <xf numFmtId="0" fontId="3" fillId="2" borderId="21" xfId="0" applyFont="1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32" xfId="0" applyFill="1" applyBorder="1" applyProtection="1">
      <protection hidden="1"/>
    </xf>
    <xf numFmtId="0" fontId="0" fillId="2" borderId="27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0" fillId="2" borderId="12" xfId="0" applyFill="1" applyBorder="1" applyProtection="1">
      <protection hidden="1"/>
    </xf>
    <xf numFmtId="4" fontId="0" fillId="2" borderId="33" xfId="0" applyNumberFormat="1" applyFill="1" applyBorder="1" applyAlignment="1" applyProtection="1">
      <alignment horizontal="right"/>
      <protection hidden="1"/>
    </xf>
    <xf numFmtId="4" fontId="0" fillId="2" borderId="28" xfId="0" applyNumberFormat="1" applyFill="1" applyBorder="1" applyAlignment="1" applyProtection="1">
      <alignment horizontal="right"/>
      <protection hidden="1"/>
    </xf>
    <xf numFmtId="4" fontId="0" fillId="2" borderId="13" xfId="0" applyNumberFormat="1" applyFill="1" applyBorder="1" applyProtection="1">
      <protection hidden="1"/>
    </xf>
    <xf numFmtId="4" fontId="0" fillId="2" borderId="14" xfId="0" applyNumberFormat="1" applyFill="1" applyBorder="1" applyProtection="1">
      <protection hidden="1"/>
    </xf>
    <xf numFmtId="0" fontId="0" fillId="2" borderId="15" xfId="0" applyFill="1" applyBorder="1" applyProtection="1">
      <protection hidden="1"/>
    </xf>
    <xf numFmtId="0" fontId="0" fillId="2" borderId="16" xfId="0" applyFill="1" applyBorder="1" applyProtection="1">
      <protection hidden="1"/>
    </xf>
    <xf numFmtId="4" fontId="0" fillId="2" borderId="34" xfId="0" applyNumberFormat="1" applyFill="1" applyBorder="1" applyProtection="1">
      <protection hidden="1"/>
    </xf>
    <xf numFmtId="4" fontId="0" fillId="2" borderId="29" xfId="0" applyNumberFormat="1" applyFill="1" applyBorder="1" applyAlignment="1" applyProtection="1">
      <alignment horizontal="right"/>
      <protection hidden="1"/>
    </xf>
    <xf numFmtId="4" fontId="0" fillId="2" borderId="17" xfId="0" applyNumberFormat="1" applyFill="1" applyBorder="1" applyProtection="1">
      <protection hidden="1"/>
    </xf>
    <xf numFmtId="4" fontId="0" fillId="2" borderId="18" xfId="0" applyNumberFormat="1" applyFill="1" applyBorder="1" applyProtection="1">
      <protection hidden="1"/>
    </xf>
    <xf numFmtId="0" fontId="3" fillId="2" borderId="16" xfId="0" applyFont="1" applyFill="1" applyBorder="1" applyProtection="1">
      <protection hidden="1"/>
    </xf>
    <xf numFmtId="0" fontId="17" fillId="2" borderId="7" xfId="0" applyFont="1" applyFill="1" applyBorder="1" applyProtection="1">
      <protection hidden="1"/>
    </xf>
    <xf numFmtId="0" fontId="15" fillId="2" borderId="8" xfId="0" applyFont="1" applyFill="1" applyBorder="1" applyProtection="1">
      <protection hidden="1"/>
    </xf>
    <xf numFmtId="4" fontId="15" fillId="2" borderId="35" xfId="0" applyNumberFormat="1" applyFont="1" applyFill="1" applyBorder="1" applyProtection="1">
      <protection hidden="1"/>
    </xf>
    <xf numFmtId="4" fontId="15" fillId="2" borderId="30" xfId="0" applyNumberFormat="1" applyFont="1" applyFill="1" applyBorder="1" applyProtection="1">
      <protection hidden="1"/>
    </xf>
    <xf numFmtId="4" fontId="15" fillId="2" borderId="19" xfId="0" applyNumberFormat="1" applyFont="1" applyFill="1" applyBorder="1" applyProtection="1">
      <protection hidden="1"/>
    </xf>
    <xf numFmtId="4" fontId="15" fillId="2" borderId="20" xfId="0" applyNumberFormat="1" applyFont="1" applyFill="1" applyBorder="1" applyProtection="1">
      <protection hidden="1"/>
    </xf>
    <xf numFmtId="0" fontId="25" fillId="2" borderId="0" xfId="0" applyFont="1" applyFill="1" applyBorder="1" applyProtection="1">
      <protection hidden="1"/>
    </xf>
    <xf numFmtId="0" fontId="26" fillId="2" borderId="0" xfId="0" applyFont="1" applyFill="1" applyBorder="1" applyProtection="1">
      <protection hidden="1"/>
    </xf>
    <xf numFmtId="0" fontId="23" fillId="2" borderId="0" xfId="0" applyFont="1" applyFill="1" applyBorder="1" applyProtection="1">
      <protection hidden="1"/>
    </xf>
    <xf numFmtId="0" fontId="0" fillId="2" borderId="0" xfId="0" applyFill="1" applyBorder="1" applyAlignment="1" applyProtection="1">
      <alignment shrinkToFit="1"/>
      <protection locked="0"/>
    </xf>
    <xf numFmtId="4" fontId="27" fillId="2" borderId="0" xfId="0" applyNumberFormat="1" applyFont="1" applyFill="1" applyProtection="1">
      <protection locked="0"/>
    </xf>
    <xf numFmtId="0" fontId="0" fillId="2" borderId="0" xfId="0" applyFill="1" applyBorder="1" applyProtection="1">
      <protection locked="0"/>
    </xf>
    <xf numFmtId="0" fontId="25" fillId="2" borderId="0" xfId="0" applyFont="1" applyFill="1" applyBorder="1" applyProtection="1">
      <protection locked="0"/>
    </xf>
    <xf numFmtId="0" fontId="26" fillId="2" borderId="0" xfId="0" applyFont="1" applyFill="1" applyBorder="1" applyProtection="1">
      <protection locked="0"/>
    </xf>
    <xf numFmtId="0" fontId="23" fillId="2" borderId="0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vertical="center" shrinkToFit="1"/>
    </xf>
    <xf numFmtId="0" fontId="36" fillId="2" borderId="2" xfId="0" applyFont="1" applyFill="1" applyBorder="1" applyAlignment="1">
      <alignment horizontal="center" vertical="center" shrinkToFit="1"/>
    </xf>
    <xf numFmtId="0" fontId="36" fillId="2" borderId="3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left" vertical="top" wrapText="1"/>
    </xf>
    <xf numFmtId="0" fontId="36" fillId="2" borderId="7" xfId="0" applyFont="1" applyFill="1" applyBorder="1" applyAlignment="1">
      <alignment horizontal="left" vertical="top" wrapText="1"/>
    </xf>
    <xf numFmtId="0" fontId="4" fillId="2" borderId="42" xfId="0" applyFont="1" applyFill="1" applyBorder="1" applyAlignment="1">
      <alignment horizontal="left" vertical="top" wrapText="1" shrinkToFit="1"/>
    </xf>
    <xf numFmtId="0" fontId="4" fillId="2" borderId="43" xfId="0" applyFont="1" applyFill="1" applyBorder="1" applyAlignment="1">
      <alignment horizontal="left" vertical="top" wrapText="1" shrinkToFi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top" wrapText="1"/>
    </xf>
    <xf numFmtId="0" fontId="4" fillId="2" borderId="40" xfId="0" applyFont="1" applyFill="1" applyBorder="1" applyAlignment="1">
      <alignment horizontal="left" vertical="top" wrapText="1"/>
    </xf>
    <xf numFmtId="0" fontId="31" fillId="2" borderId="0" xfId="0" applyFont="1" applyFill="1" applyAlignment="1"/>
    <xf numFmtId="0" fontId="3" fillId="2" borderId="0" xfId="0" applyFont="1" applyFill="1" applyAlignment="1"/>
    <xf numFmtId="0" fontId="0" fillId="2" borderId="0" xfId="0" applyFill="1" applyAlignment="1"/>
    <xf numFmtId="0" fontId="3" fillId="2" borderId="48" xfId="0" applyNumberFormat="1" applyFont="1" applyFill="1" applyBorder="1" applyAlignment="1">
      <alignment horizontal="left" wrapText="1"/>
    </xf>
    <xf numFmtId="0" fontId="3" fillId="2" borderId="14" xfId="0" applyNumberFormat="1" applyFont="1" applyFill="1" applyBorder="1" applyAlignment="1">
      <alignment horizontal="left" wrapText="1"/>
    </xf>
    <xf numFmtId="0" fontId="3" fillId="2" borderId="44" xfId="0" applyNumberFormat="1" applyFont="1" applyFill="1" applyBorder="1" applyAlignment="1">
      <alignment horizontal="left" wrapText="1"/>
    </xf>
    <xf numFmtId="0" fontId="3" fillId="2" borderId="18" xfId="0" applyNumberFormat="1" applyFont="1" applyFill="1" applyBorder="1" applyAlignment="1">
      <alignment horizontal="left" wrapText="1"/>
    </xf>
    <xf numFmtId="0" fontId="3" fillId="2" borderId="23" xfId="0" applyFont="1" applyFill="1" applyBorder="1" applyAlignment="1" applyProtection="1">
      <alignment vertical="justify"/>
      <protection hidden="1"/>
    </xf>
    <xf numFmtId="0" fontId="30" fillId="2" borderId="0" xfId="1" applyFont="1" applyFill="1" applyBorder="1" applyAlignment="1" applyProtection="1">
      <alignment horizontal="left"/>
      <protection hidden="1"/>
    </xf>
    <xf numFmtId="0" fontId="30" fillId="2" borderId="0" xfId="1" applyFont="1" applyFill="1" applyBorder="1" applyAlignment="1" applyProtection="1">
      <alignment horizontal="left"/>
    </xf>
    <xf numFmtId="0" fontId="3" fillId="2" borderId="0" xfId="0" applyFont="1" applyFill="1" applyAlignment="1" applyProtection="1">
      <alignment horizontal="right"/>
      <protection hidden="1"/>
    </xf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Border="1" applyAlignment="1" applyProtection="1">
      <alignment vertical="top"/>
      <protection hidden="1"/>
    </xf>
    <xf numFmtId="0" fontId="33" fillId="2" borderId="0" xfId="0" applyFont="1" applyFill="1" applyAlignment="1" applyProtection="1">
      <alignment horizontal="left" shrinkToFit="1"/>
      <protection hidden="1"/>
    </xf>
    <xf numFmtId="0" fontId="3" fillId="2" borderId="0" xfId="0" applyFont="1" applyFill="1" applyAlignment="1">
      <alignment horizontal="justify" vertical="top" wrapText="1" shrinkToFit="1"/>
    </xf>
    <xf numFmtId="0" fontId="7" fillId="2" borderId="0" xfId="0" applyFont="1" applyFill="1" applyAlignment="1" applyProtection="1">
      <alignment horizontal="left" shrinkToFit="1"/>
      <protection hidden="1"/>
    </xf>
    <xf numFmtId="0" fontId="6" fillId="2" borderId="0" xfId="0" applyFont="1" applyFill="1" applyAlignment="1" applyProtection="1">
      <protection hidden="1"/>
    </xf>
    <xf numFmtId="0" fontId="6" fillId="2" borderId="0" xfId="0" applyFont="1" applyFill="1" applyAlignment="1" applyProtection="1">
      <alignment horizontal="left" shrinkToFit="1"/>
      <protection hidden="1"/>
    </xf>
    <xf numFmtId="0" fontId="0" fillId="2" borderId="0" xfId="0" applyFill="1" applyAlignment="1" applyProtection="1">
      <alignment shrinkToFit="1"/>
      <protection hidden="1"/>
    </xf>
  </cellXfs>
  <cellStyles count="88">
    <cellStyle name="_Rozbor 2002" xfId="2"/>
    <cellStyle name="_Rozbor 2002_1" xfId="3"/>
    <cellStyle name="_Rozbor 2002_2" xfId="4"/>
    <cellStyle name="_Rozbor 2002_2 2" xfId="24"/>
    <cellStyle name="_Rozbor 2002_3" xfId="5"/>
    <cellStyle name="_Rozbor 2002_3_Rozbory hospodaření - 2013" xfId="6"/>
    <cellStyle name="_Rozbor 2002_4" xfId="7"/>
    <cellStyle name="_Rozbor 2002_5" xfId="8"/>
    <cellStyle name="_Rozbor 2002_5 2" xfId="25"/>
    <cellStyle name="_Rozbor 2002_6" xfId="9"/>
    <cellStyle name="_Rozbor 2002_6 2" xfId="26"/>
    <cellStyle name="_Rozbor 2002_7" xfId="10"/>
    <cellStyle name="_Rozbor 2002_7 2" xfId="27"/>
    <cellStyle name="_Rozbor 2002_8" xfId="11"/>
    <cellStyle name="_Rozbor 2002_8 2" xfId="28"/>
    <cellStyle name="_Rozbor 2002_9" xfId="12"/>
    <cellStyle name="_Rozbor 2002_9 2" xfId="29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20% - Accent1" xfId="45"/>
    <cellStyle name="20% - Accent2" xfId="46"/>
    <cellStyle name="20% - Accent3" xfId="47"/>
    <cellStyle name="20% - Accent4" xfId="48"/>
    <cellStyle name="20% - Accent5" xfId="49"/>
    <cellStyle name="20% - Accent6" xfId="50"/>
    <cellStyle name="40% - Accent1" xfId="51"/>
    <cellStyle name="40% - Accent2" xfId="52"/>
    <cellStyle name="40% - Accent3" xfId="53"/>
    <cellStyle name="40% - Accent4" xfId="54"/>
    <cellStyle name="40% - Accent5" xfId="55"/>
    <cellStyle name="40% - Accent6" xfId="56"/>
    <cellStyle name="60% - Accent1" xfId="57"/>
    <cellStyle name="60% - Accent2" xfId="58"/>
    <cellStyle name="60% - Accent3" xfId="59"/>
    <cellStyle name="60% - Accent4" xfId="60"/>
    <cellStyle name="60% - Accent5" xfId="61"/>
    <cellStyle name="60% - Accent6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Čárka 2" xfId="20"/>
    <cellStyle name="Čárka 2 2" xfId="30"/>
    <cellStyle name="Čárka 3" xfId="21"/>
    <cellStyle name="Euro" xfId="31"/>
    <cellStyle name="Explanatory Text" xfId="71"/>
    <cellStyle name="Good" xfId="72"/>
    <cellStyle name="Header" xfId="73"/>
    <cellStyle name="Heading 1" xfId="74"/>
    <cellStyle name="Heading 2" xfId="75"/>
    <cellStyle name="Heading 3" xfId="76"/>
    <cellStyle name="Heading 4" xfId="77"/>
    <cellStyle name="Check Cell" xfId="78"/>
    <cellStyle name="Input" xfId="79"/>
    <cellStyle name="Linked Cell" xfId="80"/>
    <cellStyle name="Neutral" xfId="81"/>
    <cellStyle name="Normální" xfId="0" builtinId="0"/>
    <cellStyle name="Normální 2" xfId="1"/>
    <cellStyle name="Normální 2 2" xfId="32"/>
    <cellStyle name="Normální 2 2 2" xfId="33"/>
    <cellStyle name="Normální 2 3" xfId="34"/>
    <cellStyle name="Normální 2 3 2" xfId="35"/>
    <cellStyle name="Normální 3" xfId="23"/>
    <cellStyle name="normální 3 2" xfId="36"/>
    <cellStyle name="Normální 3 3" xfId="37"/>
    <cellStyle name="Normální 3 4" xfId="38"/>
    <cellStyle name="Normální 4" xfId="39"/>
    <cellStyle name="Normální 5" xfId="40"/>
    <cellStyle name="Normální 6" xfId="41"/>
    <cellStyle name="Normální 7" xfId="42"/>
    <cellStyle name="Normální 8" xfId="43"/>
    <cellStyle name="Normální 9" xfId="87"/>
    <cellStyle name="Note" xfId="82"/>
    <cellStyle name="Output" xfId="83"/>
    <cellStyle name="Procenta 2" xfId="44"/>
    <cellStyle name="Styl 1" xfId="22"/>
    <cellStyle name="Title" xfId="84"/>
    <cellStyle name="Total" xfId="85"/>
    <cellStyle name="Warning Text" xfId="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16"/>
  <sheetViews>
    <sheetView tabSelected="1" zoomScaleNormal="100" workbookViewId="0">
      <selection activeCell="P11" sqref="P11"/>
    </sheetView>
  </sheetViews>
  <sheetFormatPr defaultColWidth="9.140625" defaultRowHeight="12.75" x14ac:dyDescent="0.2"/>
  <cols>
    <col min="1" max="1" width="5.85546875" style="1" customWidth="1"/>
    <col min="2" max="2" width="36.42578125" style="6" customWidth="1"/>
    <col min="3" max="3" width="16.5703125" style="6" customWidth="1"/>
    <col min="4" max="4" width="11.42578125" style="6" customWidth="1"/>
    <col min="5" max="6" width="13.42578125" style="1" customWidth="1"/>
    <col min="7" max="11" width="10.5703125" style="1" customWidth="1"/>
    <col min="12" max="13" width="10.5703125" style="3" customWidth="1"/>
    <col min="14" max="14" width="12.42578125" style="3" customWidth="1"/>
    <col min="15" max="16384" width="9.140625" style="3"/>
  </cols>
  <sheetData>
    <row r="1" spans="1:14" ht="20.25" x14ac:dyDescent="0.3">
      <c r="A1" s="250" t="s">
        <v>165</v>
      </c>
      <c r="B1" s="251"/>
      <c r="C1" s="251"/>
      <c r="D1" s="251"/>
      <c r="E1" s="252"/>
      <c r="F1" s="252"/>
      <c r="G1" s="252"/>
      <c r="K1" s="2"/>
      <c r="N1" s="4" t="s">
        <v>75</v>
      </c>
    </row>
    <row r="2" spans="1:14" ht="14.25" x14ac:dyDescent="0.2">
      <c r="A2" s="5" t="s">
        <v>39</v>
      </c>
      <c r="B2" s="1"/>
      <c r="D2" s="7"/>
    </row>
    <row r="3" spans="1:14" ht="14.25" x14ac:dyDescent="0.2">
      <c r="A3" s="5"/>
      <c r="B3" s="8" t="s">
        <v>166</v>
      </c>
      <c r="D3" s="7"/>
    </row>
    <row r="4" spans="1:14" x14ac:dyDescent="0.2">
      <c r="B4" s="1"/>
    </row>
    <row r="5" spans="1:14" ht="15.75" x14ac:dyDescent="0.25">
      <c r="A5" s="9" t="s">
        <v>76</v>
      </c>
      <c r="B5" s="1"/>
      <c r="G5" s="10"/>
      <c r="H5" s="10"/>
      <c r="I5" s="10"/>
    </row>
    <row r="6" spans="1:14" ht="13.5" thickBot="1" x14ac:dyDescent="0.25">
      <c r="K6" s="11"/>
      <c r="N6" s="12" t="s">
        <v>73</v>
      </c>
    </row>
    <row r="7" spans="1:14" ht="16.5" customHeight="1" thickTop="1" x14ac:dyDescent="0.2">
      <c r="A7" s="13" t="s">
        <v>3</v>
      </c>
      <c r="B7" s="14" t="s">
        <v>61</v>
      </c>
      <c r="C7" s="15" t="s">
        <v>33</v>
      </c>
      <c r="D7" s="16"/>
      <c r="E7" s="17" t="s">
        <v>13</v>
      </c>
      <c r="F7" s="18" t="s">
        <v>14</v>
      </c>
      <c r="G7" s="19" t="s">
        <v>34</v>
      </c>
      <c r="H7" s="232" t="s">
        <v>50</v>
      </c>
      <c r="I7" s="233"/>
      <c r="J7" s="233"/>
      <c r="K7" s="233"/>
      <c r="L7" s="234" t="s">
        <v>51</v>
      </c>
      <c r="M7" s="235"/>
      <c r="N7" s="236"/>
    </row>
    <row r="8" spans="1:14" ht="16.5" customHeight="1" x14ac:dyDescent="0.25">
      <c r="A8" s="20"/>
      <c r="B8" s="21"/>
      <c r="C8" s="22"/>
      <c r="D8" s="23"/>
      <c r="E8" s="24"/>
      <c r="F8" s="25"/>
      <c r="G8" s="26"/>
      <c r="H8" s="27"/>
      <c r="I8" s="28"/>
      <c r="J8" s="29"/>
      <c r="K8" s="29"/>
      <c r="L8" s="237" t="s">
        <v>52</v>
      </c>
      <c r="M8" s="238"/>
      <c r="N8" s="239"/>
    </row>
    <row r="9" spans="1:14" ht="33.75" customHeight="1" x14ac:dyDescent="0.25">
      <c r="A9" s="20"/>
      <c r="B9" s="21"/>
      <c r="C9" s="22"/>
      <c r="D9" s="23"/>
      <c r="E9" s="24"/>
      <c r="F9" s="25"/>
      <c r="G9" s="26"/>
      <c r="H9" s="240" t="s">
        <v>53</v>
      </c>
      <c r="I9" s="242" t="s">
        <v>54</v>
      </c>
      <c r="J9" s="244" t="s">
        <v>55</v>
      </c>
      <c r="K9" s="245"/>
      <c r="L9" s="246" t="s">
        <v>56</v>
      </c>
      <c r="M9" s="247"/>
      <c r="N9" s="248" t="s">
        <v>57</v>
      </c>
    </row>
    <row r="10" spans="1:14" ht="16.5" thickBot="1" x14ac:dyDescent="0.3">
      <c r="A10" s="30"/>
      <c r="B10" s="31"/>
      <c r="C10" s="32"/>
      <c r="D10" s="33"/>
      <c r="E10" s="34"/>
      <c r="F10" s="35"/>
      <c r="G10" s="36"/>
      <c r="H10" s="241"/>
      <c r="I10" s="243"/>
      <c r="J10" s="37" t="s">
        <v>35</v>
      </c>
      <c r="K10" s="37" t="s">
        <v>36</v>
      </c>
      <c r="L10" s="38" t="s">
        <v>58</v>
      </c>
      <c r="M10" s="39" t="s">
        <v>72</v>
      </c>
      <c r="N10" s="249"/>
    </row>
    <row r="11" spans="1:14" ht="30" customHeight="1" thickTop="1" x14ac:dyDescent="0.2">
      <c r="A11" s="40" t="str">
        <f>'1021'!H6</f>
        <v>1021</v>
      </c>
      <c r="B11" s="41" t="str">
        <f>'1021'!$E$2</f>
        <v>Základní škola a Mateřská škola při lázních, Bludov</v>
      </c>
      <c r="C11" s="253" t="str">
        <f>'1021'!$E$4</f>
        <v>Lázeňská 573, Bludov 789 61</v>
      </c>
      <c r="D11" s="254"/>
      <c r="E11" s="42">
        <f>'1021'!$G$16</f>
        <v>4421647.58</v>
      </c>
      <c r="F11" s="43">
        <f>'1021'!$G$18</f>
        <v>4449470.03</v>
      </c>
      <c r="G11" s="44">
        <f>'1021'!$G$22</f>
        <v>0</v>
      </c>
      <c r="H11" s="42">
        <f>'1021'!$G$24</f>
        <v>27822.450000000186</v>
      </c>
      <c r="I11" s="43">
        <f>'1021'!$G$26</f>
        <v>0</v>
      </c>
      <c r="J11" s="45">
        <f>IF((H11&lt;0),0,H11-I11)</f>
        <v>27822.450000000186</v>
      </c>
      <c r="K11" s="46">
        <f>IF((H11&lt;0),H11-I11,0)</f>
        <v>0</v>
      </c>
      <c r="L11" s="42">
        <f>'1021'!$G$30</f>
        <v>1000</v>
      </c>
      <c r="M11" s="43">
        <f>'1021'!$G$31</f>
        <v>26822.450000000186</v>
      </c>
      <c r="N11" s="47">
        <v>0</v>
      </c>
    </row>
    <row r="12" spans="1:14" ht="30" customHeight="1" x14ac:dyDescent="0.2">
      <c r="A12" s="48" t="str">
        <f>'1022'!$H$6</f>
        <v>1022</v>
      </c>
      <c r="B12" s="49" t="str">
        <f>'1022'!$E$2</f>
        <v>Základní škola a Mateřská škola při lázních, Velké Losiny</v>
      </c>
      <c r="C12" s="255" t="str">
        <f>'1022'!$E$4</f>
        <v>Lázeňská 240, 788 15 Velké Losiny</v>
      </c>
      <c r="D12" s="256"/>
      <c r="E12" s="50">
        <f>'1022'!$G$16</f>
        <v>2529956.2200000002</v>
      </c>
      <c r="F12" s="51">
        <f>'1022'!$G$18</f>
        <v>2534621.59</v>
      </c>
      <c r="G12" s="52">
        <f>'1022'!$G$22</f>
        <v>0</v>
      </c>
      <c r="H12" s="50">
        <f>'1022'!$G$24</f>
        <v>4665.3699999996461</v>
      </c>
      <c r="I12" s="53">
        <f>'1022'!$G$26</f>
        <v>0</v>
      </c>
      <c r="J12" s="54">
        <f>IF((H12&lt;0),0,H12-I12)</f>
        <v>4665.3699999996461</v>
      </c>
      <c r="K12" s="55">
        <f t="shared" ref="K12:K32" si="0">IF((H12&lt;0),H12-I12,0)</f>
        <v>0</v>
      </c>
      <c r="L12" s="50">
        <f>'1022'!$G$30</f>
        <v>1000</v>
      </c>
      <c r="M12" s="51">
        <f>'1022'!$G$31</f>
        <v>3665.37</v>
      </c>
      <c r="N12" s="56">
        <v>0</v>
      </c>
    </row>
    <row r="13" spans="1:14" ht="30" customHeight="1" x14ac:dyDescent="0.2">
      <c r="A13" s="48" t="str">
        <f>'1024'!$H$6</f>
        <v>1024</v>
      </c>
      <c r="B13" s="49" t="str">
        <f>'1024'!$E$2</f>
        <v>Základní škola a Mateřská škola Mohelnice, Masarykova 4</v>
      </c>
      <c r="C13" s="255" t="str">
        <f>'1024'!$E$4</f>
        <v>Masarykova 4, 789 85 Mohelnice</v>
      </c>
      <c r="D13" s="256"/>
      <c r="E13" s="50">
        <f>'1024'!$G$16</f>
        <v>13152525.690000001</v>
      </c>
      <c r="F13" s="51">
        <f>'1024'!$G$18</f>
        <v>13206434.57</v>
      </c>
      <c r="G13" s="52">
        <f>'1024'!$G$22</f>
        <v>0</v>
      </c>
      <c r="H13" s="50">
        <f>'1024'!$G$24</f>
        <v>53908.879999998957</v>
      </c>
      <c r="I13" s="53">
        <f>'1024'!$G$26</f>
        <v>0</v>
      </c>
      <c r="J13" s="54">
        <f t="shared" ref="J13:J23" si="1">IF((H13&lt;0),0,H13-I13)</f>
        <v>53908.879999998957</v>
      </c>
      <c r="K13" s="55">
        <f t="shared" si="0"/>
        <v>0</v>
      </c>
      <c r="L13" s="50">
        <f>'1024'!$G$30</f>
        <v>20000</v>
      </c>
      <c r="M13" s="51">
        <f>'1024'!$G$31</f>
        <v>33908.879999998957</v>
      </c>
      <c r="N13" s="56">
        <v>0</v>
      </c>
    </row>
    <row r="14" spans="1:14" ht="30" customHeight="1" x14ac:dyDescent="0.2">
      <c r="A14" s="48" t="str">
        <f>'1040'!$H$6</f>
        <v>1040</v>
      </c>
      <c r="B14" s="49" t="str">
        <f>'1040'!$E$2</f>
        <v>Střední škola, Základní škola a Mateřská škola Šumperk, Hanácká 3</v>
      </c>
      <c r="C14" s="255" t="str">
        <f>'1040'!$E$4</f>
        <v>Hanácká 3, 787 01 Šumperk</v>
      </c>
      <c r="D14" s="256"/>
      <c r="E14" s="50">
        <f>'1040'!$G$16</f>
        <v>31461413.099999998</v>
      </c>
      <c r="F14" s="51">
        <f>'1040'!$G$18</f>
        <v>31471353.5</v>
      </c>
      <c r="G14" s="52">
        <f>'1040'!$G$22</f>
        <v>0</v>
      </c>
      <c r="H14" s="50">
        <f>'1040'!$G$24</f>
        <v>9940.4000000022352</v>
      </c>
      <c r="I14" s="53">
        <f>'1040'!$G$26</f>
        <v>9744</v>
      </c>
      <c r="J14" s="54">
        <f t="shared" si="1"/>
        <v>196.40000000223517</v>
      </c>
      <c r="K14" s="55">
        <f t="shared" si="0"/>
        <v>0</v>
      </c>
      <c r="L14" s="50">
        <f>'1040'!$G$30</f>
        <v>0</v>
      </c>
      <c r="M14" s="51">
        <f>'1040'!$G$31</f>
        <v>196.4</v>
      </c>
      <c r="N14" s="56">
        <v>0</v>
      </c>
    </row>
    <row r="15" spans="1:14" ht="30" customHeight="1" x14ac:dyDescent="0.2">
      <c r="A15" s="48" t="str">
        <f>'1041'!$H$6</f>
        <v>1041</v>
      </c>
      <c r="B15" s="49" t="str">
        <f>'1041'!$E$2</f>
        <v>Střední škola, Základní škola, Mateřská škola a Dětský domov Zábřeh</v>
      </c>
      <c r="C15" s="255" t="str">
        <f>'1041'!$E$4</f>
        <v>Sušilova 40, 789 01 Zábřeh</v>
      </c>
      <c r="D15" s="256"/>
      <c r="E15" s="50">
        <f>'1041'!$G$16</f>
        <v>38952376</v>
      </c>
      <c r="F15" s="51">
        <f>'1041'!$G$18</f>
        <v>38867181.439999998</v>
      </c>
      <c r="G15" s="52">
        <f>'1041'!$G$22</f>
        <v>0</v>
      </c>
      <c r="H15" s="50">
        <f>'1041'!$G$24</f>
        <v>-85194.560000002384</v>
      </c>
      <c r="I15" s="53">
        <f>'1041'!$G$26</f>
        <v>0</v>
      </c>
      <c r="J15" s="54">
        <f t="shared" si="1"/>
        <v>0</v>
      </c>
      <c r="K15" s="55">
        <f t="shared" si="0"/>
        <v>-85194.560000002384</v>
      </c>
      <c r="L15" s="50">
        <f>'1041'!$G$30</f>
        <v>0</v>
      </c>
      <c r="M15" s="51">
        <f>'1041'!$G$31</f>
        <v>0</v>
      </c>
      <c r="N15" s="56">
        <v>0</v>
      </c>
    </row>
    <row r="16" spans="1:14" ht="30" customHeight="1" x14ac:dyDescent="0.2">
      <c r="A16" s="48" t="str">
        <f>'1111'!$H$6</f>
        <v>1111</v>
      </c>
      <c r="B16" s="49" t="str">
        <f>'1111'!$E$2</f>
        <v>Gymnázium, Šumperk, Masarykovo náměstí 8</v>
      </c>
      <c r="C16" s="255" t="str">
        <f>'1111'!$E$4</f>
        <v>Masarykovo náměstí 8, 787 58 Šumperk</v>
      </c>
      <c r="D16" s="256"/>
      <c r="E16" s="50">
        <f>'1111'!$G$16</f>
        <v>34719300.030000001</v>
      </c>
      <c r="F16" s="51">
        <f>'1111'!$G$18</f>
        <v>35229852.549999997</v>
      </c>
      <c r="G16" s="52">
        <f>'1111'!$G$22</f>
        <v>0</v>
      </c>
      <c r="H16" s="50">
        <f>'1111'!$G$24</f>
        <v>510552.51999999583</v>
      </c>
      <c r="I16" s="53">
        <f>'1111'!$G$26</f>
        <v>445411</v>
      </c>
      <c r="J16" s="54">
        <f t="shared" si="1"/>
        <v>65141.519999995828</v>
      </c>
      <c r="K16" s="55">
        <f t="shared" si="0"/>
        <v>0</v>
      </c>
      <c r="L16" s="50">
        <f>'1111'!$G$30</f>
        <v>20000</v>
      </c>
      <c r="M16" s="51">
        <f>'1111'!$G$31</f>
        <v>45141.519999995828</v>
      </c>
      <c r="N16" s="57"/>
    </row>
    <row r="17" spans="1:14" ht="30" customHeight="1" x14ac:dyDescent="0.2">
      <c r="A17" s="48" t="str">
        <f>'1112'!$H$6</f>
        <v>1112</v>
      </c>
      <c r="B17" s="49" t="str">
        <f>'1112'!$E$2</f>
        <v>Gymnázium, Zábřeh, náměstí Osvobození 20</v>
      </c>
      <c r="C17" s="255" t="str">
        <f>'1112'!$E$4</f>
        <v>789 01 Zábřeh, náměstí Osvobození 20</v>
      </c>
      <c r="D17" s="256"/>
      <c r="E17" s="50">
        <f>'1112'!$G$16</f>
        <v>21746464.079999998</v>
      </c>
      <c r="F17" s="51">
        <f>'1112'!$G$18</f>
        <v>21832034</v>
      </c>
      <c r="G17" s="52">
        <f>'1112'!$G$22</f>
        <v>0</v>
      </c>
      <c r="H17" s="50">
        <f>'1112'!$G$24</f>
        <v>85569.920000001788</v>
      </c>
      <c r="I17" s="53">
        <f>'1112'!$G$26</f>
        <v>0</v>
      </c>
      <c r="J17" s="54">
        <f t="shared" si="1"/>
        <v>85569.920000001788</v>
      </c>
      <c r="K17" s="55">
        <f t="shared" si="0"/>
        <v>0</v>
      </c>
      <c r="L17" s="50">
        <f>'1112'!$G$30</f>
        <v>5000</v>
      </c>
      <c r="M17" s="51">
        <f>'1112'!$G$31</f>
        <v>80569.920000001788</v>
      </c>
      <c r="N17" s="56">
        <v>0</v>
      </c>
    </row>
    <row r="18" spans="1:14" ht="30" customHeight="1" x14ac:dyDescent="0.2">
      <c r="A18" s="48" t="str">
        <f>'1135'!$H$6</f>
        <v>1135</v>
      </c>
      <c r="B18" s="49" t="str">
        <f>'1135'!$E$2</f>
        <v>Vyšší odborná škola a Střední průmyslová škola, Šumperk, Gen. Krátkého 1</v>
      </c>
      <c r="C18" s="255" t="str">
        <f>'1135'!$E$4</f>
        <v>Gen. Krátkého 1 , 787 29 Šumperk</v>
      </c>
      <c r="D18" s="256"/>
      <c r="E18" s="50">
        <f>'1135'!$G$16</f>
        <v>61881670.129999995</v>
      </c>
      <c r="F18" s="51">
        <f>'1135'!$G$18</f>
        <v>62323645.619999997</v>
      </c>
      <c r="G18" s="52">
        <f>'1135'!$G$22</f>
        <v>0</v>
      </c>
      <c r="H18" s="50">
        <f>'1135'!$G$24</f>
        <v>441975.49000000209</v>
      </c>
      <c r="I18" s="53">
        <f>'1135'!$G$26</f>
        <v>399396</v>
      </c>
      <c r="J18" s="54">
        <f t="shared" si="1"/>
        <v>42579.490000002086</v>
      </c>
      <c r="K18" s="55">
        <f t="shared" si="0"/>
        <v>0</v>
      </c>
      <c r="L18" s="50">
        <f>'1135'!$G$30</f>
        <v>15000</v>
      </c>
      <c r="M18" s="51">
        <f>'1135'!$G$31</f>
        <v>27579.490000002086</v>
      </c>
      <c r="N18" s="56">
        <v>0</v>
      </c>
    </row>
    <row r="19" spans="1:14" ht="30" customHeight="1" x14ac:dyDescent="0.2">
      <c r="A19" s="48" t="str">
        <f>'1136'!$H$6</f>
        <v>1136</v>
      </c>
      <c r="B19" s="49" t="str">
        <f>'1136'!$E$2</f>
        <v>Vyšší odborná škola a Střední škola automobilní, Zábřeh, U Dráhy 6</v>
      </c>
      <c r="C19" s="255" t="str">
        <f>'1136'!$E$4</f>
        <v>789 01  Zábřeh, U Dráhy 827/6</v>
      </c>
      <c r="D19" s="256"/>
      <c r="E19" s="50">
        <f>'1136'!$G$16</f>
        <v>31079184.419999998</v>
      </c>
      <c r="F19" s="51">
        <f>'1136'!$G$18</f>
        <v>31797333.709999997</v>
      </c>
      <c r="G19" s="52">
        <f>'1136'!$G$22</f>
        <v>0</v>
      </c>
      <c r="H19" s="50">
        <f>'1136'!$G$24</f>
        <v>718149.28999999911</v>
      </c>
      <c r="I19" s="53">
        <f>'1136'!$G$26</f>
        <v>312573.08</v>
      </c>
      <c r="J19" s="54">
        <f t="shared" si="1"/>
        <v>405576.20999999909</v>
      </c>
      <c r="K19" s="55">
        <f t="shared" si="0"/>
        <v>0</v>
      </c>
      <c r="L19" s="50">
        <f>'1136'!$G$30</f>
        <v>30000</v>
      </c>
      <c r="M19" s="51">
        <f>'1136'!$G$31</f>
        <v>375576.20999999909</v>
      </c>
      <c r="N19" s="56">
        <v>0</v>
      </c>
    </row>
    <row r="20" spans="1:14" ht="30" customHeight="1" x14ac:dyDescent="0.2">
      <c r="A20" s="48" t="str">
        <f>'1137'!$H$6</f>
        <v>1137</v>
      </c>
      <c r="B20" s="49" t="str">
        <f>'1137'!$E$2</f>
        <v>Střední průmyslová škola elektrotechnická, Mohelnice, Gen.Svobody 2</v>
      </c>
      <c r="C20" s="255" t="str">
        <f>'1137'!$E$4</f>
        <v>Gen.Svobody 2, 789 85 Mohelnice</v>
      </c>
      <c r="D20" s="256"/>
      <c r="E20" s="50">
        <f>'1137'!$G$16</f>
        <v>12169603.029999999</v>
      </c>
      <c r="F20" s="51">
        <f>'1137'!$G$18</f>
        <v>12294858.779999999</v>
      </c>
      <c r="G20" s="52">
        <f>'1137'!$G$22</f>
        <v>0</v>
      </c>
      <c r="H20" s="50">
        <f>'1137'!$G$24</f>
        <v>125255.75</v>
      </c>
      <c r="I20" s="53">
        <f>'1137'!$G$26</f>
        <v>35124</v>
      </c>
      <c r="J20" s="54">
        <f t="shared" si="1"/>
        <v>90131.75</v>
      </c>
      <c r="K20" s="55">
        <f t="shared" si="0"/>
        <v>0</v>
      </c>
      <c r="L20" s="50">
        <f>'1137'!$G$30</f>
        <v>10000.719999999999</v>
      </c>
      <c r="M20" s="51">
        <f>'1137'!$G$31</f>
        <v>80131.03</v>
      </c>
      <c r="N20" s="56">
        <v>0</v>
      </c>
    </row>
    <row r="21" spans="1:14" ht="30" customHeight="1" x14ac:dyDescent="0.2">
      <c r="A21" s="48" t="str">
        <f>'1138'!$H$6</f>
        <v>1138</v>
      </c>
      <c r="B21" s="49" t="str">
        <f>'1138'!$E$2</f>
        <v>Střední odborná škola, Šumperk, Zemědělská 3</v>
      </c>
      <c r="C21" s="255" t="str">
        <f>'1138'!$E$4</f>
        <v>Zemědělská 3, 787 01 Šumperk</v>
      </c>
      <c r="D21" s="256"/>
      <c r="E21" s="50">
        <f>'1138'!$G$16</f>
        <v>28742199.890000001</v>
      </c>
      <c r="F21" s="51">
        <f>'1138'!$G$18</f>
        <v>28555259.699999999</v>
      </c>
      <c r="G21" s="52">
        <f>'1138'!$G$22</f>
        <v>23320</v>
      </c>
      <c r="H21" s="50">
        <f>'1138'!$G$24</f>
        <v>-210260.19000000134</v>
      </c>
      <c r="I21" s="53">
        <f>'1138'!$G$26</f>
        <v>105708</v>
      </c>
      <c r="J21" s="54">
        <f t="shared" si="1"/>
        <v>0</v>
      </c>
      <c r="K21" s="55">
        <f t="shared" si="0"/>
        <v>-315968.19000000134</v>
      </c>
      <c r="L21" s="50">
        <f>'1138'!$G$30</f>
        <v>0</v>
      </c>
      <c r="M21" s="51">
        <f>'1138'!$G$31</f>
        <v>0</v>
      </c>
      <c r="N21" s="56">
        <v>0</v>
      </c>
    </row>
    <row r="22" spans="1:14" ht="30" customHeight="1" x14ac:dyDescent="0.2">
      <c r="A22" s="48" t="str">
        <f>'1140'!$H$6</f>
        <v>1140</v>
      </c>
      <c r="B22" s="49" t="str">
        <f>'1140'!$E$2</f>
        <v>Střední škola železniční, technická a služeb, Šumperk</v>
      </c>
      <c r="C22" s="255" t="str">
        <f>'1140'!$E$4</f>
        <v>Gen.Krátkého 30, 787 01 Šumperk</v>
      </c>
      <c r="D22" s="256"/>
      <c r="E22" s="50">
        <f>'1140'!$G$16</f>
        <v>69790077.970000014</v>
      </c>
      <c r="F22" s="51">
        <f>'1140'!$G$18</f>
        <v>71096976.989999995</v>
      </c>
      <c r="G22" s="52">
        <f>'1140'!$G$22</f>
        <v>0</v>
      </c>
      <c r="H22" s="50">
        <f>'1140'!$G$24</f>
        <v>1306899.0199999809</v>
      </c>
      <c r="I22" s="53">
        <f>'1140'!$G$26</f>
        <v>992779</v>
      </c>
      <c r="J22" s="54">
        <f t="shared" si="1"/>
        <v>314120.01999998093</v>
      </c>
      <c r="K22" s="55">
        <f t="shared" si="0"/>
        <v>0</v>
      </c>
      <c r="L22" s="50">
        <f>'1140'!$G$30</f>
        <v>40000</v>
      </c>
      <c r="M22" s="51">
        <f>'1140'!$G$31</f>
        <v>274120.01999998093</v>
      </c>
      <c r="N22" s="57"/>
    </row>
    <row r="23" spans="1:14" ht="30" customHeight="1" x14ac:dyDescent="0.2">
      <c r="A23" s="48" t="str">
        <f>'1153'!$H$6</f>
        <v>1153</v>
      </c>
      <c r="B23" s="49" t="str">
        <f>'1153'!$E$2</f>
        <v>Obchodní akademie, Mohelnice, Olomoucká 82</v>
      </c>
      <c r="C23" s="255" t="str">
        <f>'1153'!$E$4</f>
        <v>Olomoucká 82, 789 85 Mohelnice</v>
      </c>
      <c r="D23" s="256"/>
      <c r="E23" s="50">
        <f>'1153'!$G$16</f>
        <v>20588005.359999999</v>
      </c>
      <c r="F23" s="51">
        <f>'1153'!$G$18</f>
        <v>20893392.77</v>
      </c>
      <c r="G23" s="52">
        <f>'1153'!$G$22</f>
        <v>58330</v>
      </c>
      <c r="H23" s="50">
        <f>'1153'!$G$24</f>
        <v>247057.41000000015</v>
      </c>
      <c r="I23" s="53">
        <f>'1153'!$G$26</f>
        <v>88800</v>
      </c>
      <c r="J23" s="54">
        <f t="shared" si="1"/>
        <v>158257.41000000015</v>
      </c>
      <c r="K23" s="55">
        <f t="shared" si="0"/>
        <v>0</v>
      </c>
      <c r="L23" s="50">
        <f>'1153'!$G$30</f>
        <v>40000</v>
      </c>
      <c r="M23" s="51">
        <f>'1153'!$G$31</f>
        <v>118257.41000000015</v>
      </c>
      <c r="N23" s="56">
        <v>0</v>
      </c>
    </row>
    <row r="24" spans="1:14" ht="30" customHeight="1" x14ac:dyDescent="0.2">
      <c r="A24" s="48" t="str">
        <f>'1154'!$H$6</f>
        <v>1154</v>
      </c>
      <c r="B24" s="49" t="str">
        <f>'1154'!$E$2</f>
        <v>Obchodní akademie a Jazyková škola  s právem státní jazykové zkoušky, Šumperk, Hlavní třída 31</v>
      </c>
      <c r="C24" s="255" t="str">
        <f>'1154'!$E$4</f>
        <v>787 01 Šumperk, Hlavní třída 31</v>
      </c>
      <c r="D24" s="256"/>
      <c r="E24" s="50">
        <f>'1154'!$G$16</f>
        <v>14483779.699999999</v>
      </c>
      <c r="F24" s="51">
        <f>'1154'!$G$18</f>
        <v>14576479.619999999</v>
      </c>
      <c r="G24" s="52">
        <f>'1154'!$G$22</f>
        <v>0</v>
      </c>
      <c r="H24" s="50">
        <f>'1154'!$G$24</f>
        <v>92699.919999999925</v>
      </c>
      <c r="I24" s="53">
        <f>'1154'!$G$26</f>
        <v>0</v>
      </c>
      <c r="J24" s="54">
        <f t="shared" ref="J24:J32" si="2">IF((H24&lt;0),0,H24-I24)</f>
        <v>92699.919999999925</v>
      </c>
      <c r="K24" s="55">
        <f t="shared" si="0"/>
        <v>0</v>
      </c>
      <c r="L24" s="50">
        <f>'1154'!$G$30</f>
        <v>7000</v>
      </c>
      <c r="M24" s="51">
        <f>'1154'!$G$31</f>
        <v>85699.919999999925</v>
      </c>
      <c r="N24" s="56">
        <v>0</v>
      </c>
    </row>
    <row r="25" spans="1:14" ht="30" customHeight="1" x14ac:dyDescent="0.2">
      <c r="A25" s="48" t="str">
        <f>'1163'!$H$6</f>
        <v>1163</v>
      </c>
      <c r="B25" s="49" t="str">
        <f>'1163'!$E$2</f>
        <v>Střední zdravotnická škola, Šumperk, Kladská 2</v>
      </c>
      <c r="C25" s="255" t="str">
        <f>'1163'!$E$4</f>
        <v>Kladská 234/2</v>
      </c>
      <c r="D25" s="256"/>
      <c r="E25" s="50">
        <f>'1163'!$G$16</f>
        <v>21417704.32</v>
      </c>
      <c r="F25" s="51">
        <f>'1163'!$G$18</f>
        <v>21655233.039999999</v>
      </c>
      <c r="G25" s="52">
        <f>'1163'!$G$22</f>
        <v>0</v>
      </c>
      <c r="H25" s="50">
        <f>'1163'!$G$24</f>
        <v>237528.71999999881</v>
      </c>
      <c r="I25" s="53">
        <f>'1163'!$G$26</f>
        <v>8688</v>
      </c>
      <c r="J25" s="54">
        <f t="shared" si="2"/>
        <v>228840.71999999881</v>
      </c>
      <c r="K25" s="55">
        <f t="shared" si="0"/>
        <v>0</v>
      </c>
      <c r="L25" s="50">
        <f>'1163'!$G$30</f>
        <v>20000</v>
      </c>
      <c r="M25" s="51">
        <f>'1163'!$G$31</f>
        <v>208840.71999999881</v>
      </c>
      <c r="N25" s="56">
        <v>0</v>
      </c>
    </row>
    <row r="26" spans="1:14" ht="30" customHeight="1" x14ac:dyDescent="0.2">
      <c r="A26" s="48" t="str">
        <f>'1174'!$H$6</f>
        <v>1174</v>
      </c>
      <c r="B26" s="49" t="str">
        <f>'1174'!$E$2</f>
        <v>Střední škola technická a zemědělská Mohelnice</v>
      </c>
      <c r="C26" s="255" t="str">
        <f>'1174'!$E$4</f>
        <v>1. máje 667/2, 789 85  Mohelnice</v>
      </c>
      <c r="D26" s="256"/>
      <c r="E26" s="50">
        <f>'1174'!$G$16</f>
        <v>30803726.510000002</v>
      </c>
      <c r="F26" s="51">
        <f>'1174'!$G$18</f>
        <v>31192633.600000001</v>
      </c>
      <c r="G26" s="52">
        <f>'1174'!$G$22</f>
        <v>0</v>
      </c>
      <c r="H26" s="50">
        <f>'1174'!$G$24</f>
        <v>388907.08999999985</v>
      </c>
      <c r="I26" s="53">
        <f>'1174'!$G$26</f>
        <v>372508.8</v>
      </c>
      <c r="J26" s="54">
        <f t="shared" si="2"/>
        <v>16398.289999999863</v>
      </c>
      <c r="K26" s="55">
        <f t="shared" si="0"/>
        <v>0</v>
      </c>
      <c r="L26" s="50">
        <f>'1174'!$G$30</f>
        <v>10000</v>
      </c>
      <c r="M26" s="51">
        <f>'1174'!$G$31</f>
        <v>6398.29</v>
      </c>
      <c r="N26" s="56">
        <v>0</v>
      </c>
    </row>
    <row r="27" spans="1:14" ht="30" customHeight="1" x14ac:dyDescent="0.2">
      <c r="A27" s="48" t="str">
        <f>'1222'!$H$6</f>
        <v>1222</v>
      </c>
      <c r="B27" s="49" t="str">
        <f>'1222'!$E$2</f>
        <v>Odborné učiliště a Praktická škola, Mohelnice, Vodní 27</v>
      </c>
      <c r="C27" s="255" t="str">
        <f>'1222'!$E$4</f>
        <v>Vodní 27, 789 85 Mohelnice</v>
      </c>
      <c r="D27" s="256"/>
      <c r="E27" s="50">
        <f>'1222'!$G$16</f>
        <v>15010107</v>
      </c>
      <c r="F27" s="51">
        <f>'1222'!$G$18</f>
        <v>15087902</v>
      </c>
      <c r="G27" s="52">
        <f>'1222'!$G$22</f>
        <v>0</v>
      </c>
      <c r="H27" s="50">
        <f>'1222'!$G$24</f>
        <v>77795</v>
      </c>
      <c r="I27" s="53">
        <f>'1222'!$G$26</f>
        <v>0</v>
      </c>
      <c r="J27" s="54">
        <f t="shared" si="2"/>
        <v>77795</v>
      </c>
      <c r="K27" s="55">
        <f t="shared" si="0"/>
        <v>0</v>
      </c>
      <c r="L27" s="50">
        <f>'1222'!$G$30</f>
        <v>0</v>
      </c>
      <c r="M27" s="51">
        <f>'1222'!$G$31</f>
        <v>77795</v>
      </c>
      <c r="N27" s="56">
        <v>0</v>
      </c>
    </row>
    <row r="28" spans="1:14" ht="30" customHeight="1" x14ac:dyDescent="0.2">
      <c r="A28" s="48" t="str">
        <f>'1223'!$H$6</f>
        <v>1223</v>
      </c>
      <c r="B28" s="49" t="str">
        <f>'1223'!$E$2</f>
        <v>Střední škola sociální péče a služeb, Zábřeh, nám. 8. května 2</v>
      </c>
      <c r="C28" s="255" t="str">
        <f>'1223'!$E$4</f>
        <v>nám. 8. května 2</v>
      </c>
      <c r="D28" s="256"/>
      <c r="E28" s="50">
        <f>'1223'!$G$16</f>
        <v>41738416.840000004</v>
      </c>
      <c r="F28" s="51">
        <f>'1223'!$G$18</f>
        <v>41731919.539999999</v>
      </c>
      <c r="G28" s="52">
        <f>'1223'!$G$22</f>
        <v>0</v>
      </c>
      <c r="H28" s="50">
        <f>'1223'!$G$24</f>
        <v>-6497.3000000044703</v>
      </c>
      <c r="I28" s="53">
        <f>'1223'!$G$26</f>
        <v>0</v>
      </c>
      <c r="J28" s="54">
        <f t="shared" si="2"/>
        <v>0</v>
      </c>
      <c r="K28" s="55">
        <f t="shared" si="0"/>
        <v>-6497.3000000044703</v>
      </c>
      <c r="L28" s="50">
        <f>'1223'!$G$30</f>
        <v>0</v>
      </c>
      <c r="M28" s="51">
        <f>'1223'!$G$31</f>
        <v>0</v>
      </c>
      <c r="N28" s="56">
        <v>0</v>
      </c>
    </row>
    <row r="29" spans="1:14" ht="30" customHeight="1" x14ac:dyDescent="0.2">
      <c r="A29" s="48" t="str">
        <f>'1311'!$H$6</f>
        <v>1311</v>
      </c>
      <c r="B29" s="49" t="str">
        <f>'1311'!$E$2</f>
        <v>Základní umělecká škola, Mohelnice, Náměstí Svobody 15</v>
      </c>
      <c r="C29" s="255" t="str">
        <f>'1311'!$E$4</f>
        <v>náměstí Svobody 15, 789 85 Mohelnice</v>
      </c>
      <c r="D29" s="256"/>
      <c r="E29" s="50">
        <f>'1311'!$G$16</f>
        <v>9282249.2899999991</v>
      </c>
      <c r="F29" s="51">
        <f>'1311'!$G$18</f>
        <v>9433396</v>
      </c>
      <c r="G29" s="52">
        <f>'1311'!$G$22</f>
        <v>0</v>
      </c>
      <c r="H29" s="50">
        <f>'1311'!$G$24</f>
        <v>151146.71000000089</v>
      </c>
      <c r="I29" s="53">
        <f>'1311'!$G$26</f>
        <v>0</v>
      </c>
      <c r="J29" s="54">
        <f t="shared" si="2"/>
        <v>151146.71000000089</v>
      </c>
      <c r="K29" s="55">
        <f t="shared" si="0"/>
        <v>0</v>
      </c>
      <c r="L29" s="50">
        <f>'1311'!$G$30</f>
        <v>30000</v>
      </c>
      <c r="M29" s="51">
        <f>'1311'!$G$31</f>
        <v>121146.71000000089</v>
      </c>
      <c r="N29" s="56">
        <v>0</v>
      </c>
    </row>
    <row r="30" spans="1:14" ht="30" customHeight="1" x14ac:dyDescent="0.2">
      <c r="A30" s="48" t="str">
        <f>'1312'!$H$6</f>
        <v>1312</v>
      </c>
      <c r="B30" s="49" t="str">
        <f>'1312'!$E$2</f>
        <v>Základní umělecká škola, Šumperk, Žerotínova 11</v>
      </c>
      <c r="C30" s="255" t="str">
        <f>'1312'!$E$4</f>
        <v>Žerotínova 11</v>
      </c>
      <c r="D30" s="256"/>
      <c r="E30" s="50">
        <f>'1312'!$G$16</f>
        <v>14223110.95723</v>
      </c>
      <c r="F30" s="51">
        <f>'1312'!$G$18</f>
        <v>14258935</v>
      </c>
      <c r="G30" s="52">
        <f>'1312'!$G$22</f>
        <v>0</v>
      </c>
      <c r="H30" s="50">
        <f>'1312'!$G$24</f>
        <v>35824.042770000175</v>
      </c>
      <c r="I30" s="53">
        <f>'1312'!$G$26</f>
        <v>0</v>
      </c>
      <c r="J30" s="54">
        <f t="shared" si="2"/>
        <v>35824.042770000175</v>
      </c>
      <c r="K30" s="55">
        <f t="shared" si="0"/>
        <v>0</v>
      </c>
      <c r="L30" s="50">
        <f>'1312'!$G$30</f>
        <v>10000</v>
      </c>
      <c r="M30" s="51">
        <f>'1312'!$G$31</f>
        <v>25824.042770000175</v>
      </c>
      <c r="N30" s="56">
        <v>0</v>
      </c>
    </row>
    <row r="31" spans="1:14" ht="30" customHeight="1" x14ac:dyDescent="0.2">
      <c r="A31" s="48" t="str">
        <f>'1313'!$H$6</f>
        <v>1313</v>
      </c>
      <c r="B31" s="49" t="str">
        <f>'1313'!$E$2</f>
        <v>Základní umělecká škola Zábřeh</v>
      </c>
      <c r="C31" s="255" t="str">
        <f>'1313'!$E$4</f>
        <v>Školská 349/9, 789 01 Zábřeh</v>
      </c>
      <c r="D31" s="256"/>
      <c r="E31" s="50">
        <f>'1313'!$G$16</f>
        <v>17967266.199999999</v>
      </c>
      <c r="F31" s="51">
        <f>'1313'!$G$18</f>
        <v>18033580</v>
      </c>
      <c r="G31" s="52">
        <f>'1313'!$G$22</f>
        <v>0</v>
      </c>
      <c r="H31" s="50">
        <f>'1313'!$G$24</f>
        <v>66313.800000000745</v>
      </c>
      <c r="I31" s="53">
        <f>'1313'!$G$26</f>
        <v>0</v>
      </c>
      <c r="J31" s="54">
        <f t="shared" si="2"/>
        <v>66313.800000000745</v>
      </c>
      <c r="K31" s="55">
        <f t="shared" si="0"/>
        <v>0</v>
      </c>
      <c r="L31" s="50">
        <f>'1313'!$G$30</f>
        <v>0</v>
      </c>
      <c r="M31" s="51">
        <f>'1313'!$G$31</f>
        <v>66313.8</v>
      </c>
      <c r="N31" s="56">
        <v>0</v>
      </c>
    </row>
    <row r="32" spans="1:14" ht="29.25" customHeight="1" x14ac:dyDescent="0.2">
      <c r="A32" s="48" t="str">
        <f>'1354'!$H$6</f>
        <v>1354</v>
      </c>
      <c r="B32" s="49" t="str">
        <f>'1354'!$E$2</f>
        <v>Dům dětí a mládeže Magnet, Mohelnice</v>
      </c>
      <c r="C32" s="255" t="str">
        <f>'1354'!$E$4</f>
        <v>Spartakiádní 8    789 85  Mohelnice</v>
      </c>
      <c r="D32" s="256"/>
      <c r="E32" s="50">
        <f>'1354'!$G$16</f>
        <v>5401522.2999999998</v>
      </c>
      <c r="F32" s="51">
        <f>'1354'!$G$18</f>
        <v>5408275.75</v>
      </c>
      <c r="G32" s="52">
        <f>'1354'!$G$22</f>
        <v>0</v>
      </c>
      <c r="H32" s="50">
        <f>'1354'!$G$24</f>
        <v>6753.4500000001863</v>
      </c>
      <c r="I32" s="53">
        <f>'1354'!$G$26</f>
        <v>0</v>
      </c>
      <c r="J32" s="54">
        <f t="shared" si="2"/>
        <v>6753.4500000001863</v>
      </c>
      <c r="K32" s="55">
        <f t="shared" si="0"/>
        <v>0</v>
      </c>
      <c r="L32" s="50">
        <f>'1354'!$G$30</f>
        <v>1000</v>
      </c>
      <c r="M32" s="51">
        <f>'1354'!$G$31</f>
        <v>5753.4500000001863</v>
      </c>
      <c r="N32" s="56">
        <v>0</v>
      </c>
    </row>
    <row r="33" spans="1:14" ht="15" x14ac:dyDescent="0.25">
      <c r="A33" s="58" t="s">
        <v>59</v>
      </c>
      <c r="B33" s="59"/>
      <c r="C33" s="60"/>
      <c r="D33" s="60"/>
      <c r="E33" s="61">
        <f t="shared" ref="E33:N33" si="3">SUM(E11:E32)</f>
        <v>541562306.61722994</v>
      </c>
      <c r="F33" s="62">
        <f t="shared" si="3"/>
        <v>545930769.80000007</v>
      </c>
      <c r="G33" s="63">
        <f t="shared" si="3"/>
        <v>81650</v>
      </c>
      <c r="H33" s="61">
        <f t="shared" si="3"/>
        <v>4286813.1827699738</v>
      </c>
      <c r="I33" s="62">
        <f t="shared" si="3"/>
        <v>2770731.88</v>
      </c>
      <c r="J33" s="64">
        <f t="shared" si="3"/>
        <v>1923741.3527699814</v>
      </c>
      <c r="K33" s="63">
        <f t="shared" si="3"/>
        <v>-407660.0500000082</v>
      </c>
      <c r="L33" s="61">
        <f t="shared" si="3"/>
        <v>260000.72</v>
      </c>
      <c r="M33" s="65">
        <f t="shared" si="3"/>
        <v>1663740.6327699791</v>
      </c>
      <c r="N33" s="66">
        <f t="shared" si="3"/>
        <v>0</v>
      </c>
    </row>
    <row r="34" spans="1:14" ht="15.75" customHeight="1" thickBot="1" x14ac:dyDescent="0.25">
      <c r="A34" s="67"/>
      <c r="B34" s="68"/>
      <c r="C34" s="69"/>
      <c r="D34" s="69"/>
      <c r="E34" s="70"/>
      <c r="F34" s="71"/>
      <c r="G34" s="72"/>
      <c r="H34" s="73"/>
      <c r="I34" s="71"/>
      <c r="J34" s="74" t="s">
        <v>37</v>
      </c>
      <c r="K34" s="75">
        <f>J33+K33</f>
        <v>1516081.3027699732</v>
      </c>
      <c r="L34" s="76" t="s">
        <v>60</v>
      </c>
      <c r="M34" s="77"/>
      <c r="N34" s="78">
        <f>SUM(L33:N33)</f>
        <v>1923741.352769979</v>
      </c>
    </row>
    <row r="35" spans="1:14" ht="15" thickTop="1" x14ac:dyDescent="0.2">
      <c r="A35" s="79"/>
      <c r="B35" s="80"/>
      <c r="C35" s="81"/>
      <c r="D35" s="81"/>
      <c r="E35" s="12"/>
      <c r="F35" s="79"/>
      <c r="G35" s="82"/>
      <c r="H35" s="82"/>
      <c r="I35" s="82"/>
      <c r="J35" s="82"/>
    </row>
    <row r="36" spans="1:14" ht="14.25" x14ac:dyDescent="0.2">
      <c r="A36" s="80" t="s">
        <v>169</v>
      </c>
      <c r="B36" s="80"/>
      <c r="C36" s="80"/>
      <c r="D36" s="80"/>
      <c r="E36" s="83"/>
      <c r="F36" s="84"/>
      <c r="G36" s="84"/>
      <c r="H36" s="85">
        <f>H37+H38</f>
        <v>4286813.1827699738</v>
      </c>
      <c r="I36" s="86" t="s">
        <v>74</v>
      </c>
      <c r="J36" s="84"/>
      <c r="K36" s="8"/>
      <c r="L36" s="79"/>
      <c r="N36" s="87"/>
    </row>
    <row r="37" spans="1:14" ht="14.25" customHeight="1" x14ac:dyDescent="0.2">
      <c r="A37" s="80"/>
      <c r="B37" s="88"/>
      <c r="C37" s="88" t="s">
        <v>167</v>
      </c>
      <c r="D37" s="88"/>
      <c r="E37" s="88"/>
      <c r="F37" s="88"/>
      <c r="G37" s="88"/>
      <c r="H37" s="89">
        <f>SUMIF(H11:H32,"&gt;0")</f>
        <v>4588765.232769982</v>
      </c>
      <c r="I37" s="88" t="s">
        <v>74</v>
      </c>
      <c r="J37" s="84"/>
      <c r="K37" s="8"/>
      <c r="L37" s="79"/>
    </row>
    <row r="38" spans="1:14" ht="14.25" customHeight="1" x14ac:dyDescent="0.2">
      <c r="A38" s="80"/>
      <c r="B38" s="88"/>
      <c r="C38" s="6" t="s">
        <v>170</v>
      </c>
      <c r="D38" s="90"/>
      <c r="E38" s="91"/>
      <c r="F38" s="91"/>
      <c r="G38" s="91"/>
      <c r="H38" s="89">
        <f>SUMIF(H11:H32,"&lt;0")</f>
        <v>-301952.0500000082</v>
      </c>
      <c r="I38" s="88" t="s">
        <v>74</v>
      </c>
      <c r="J38" s="84"/>
      <c r="K38" s="8"/>
      <c r="L38" s="79"/>
    </row>
    <row r="39" spans="1:14" ht="14.25" customHeight="1" x14ac:dyDescent="0.2">
      <c r="A39" s="80"/>
      <c r="B39" s="88"/>
      <c r="C39" s="79" t="s">
        <v>168</v>
      </c>
      <c r="D39" s="90"/>
      <c r="E39" s="91"/>
      <c r="F39" s="91"/>
      <c r="G39" s="91"/>
      <c r="H39" s="88">
        <v>0</v>
      </c>
      <c r="I39" s="88" t="s">
        <v>74</v>
      </c>
      <c r="J39" s="84"/>
      <c r="K39" s="8"/>
      <c r="L39" s="79"/>
    </row>
    <row r="40" spans="1:14" ht="14.25" x14ac:dyDescent="0.2">
      <c r="A40" s="80"/>
      <c r="B40" s="88"/>
      <c r="C40" s="88"/>
      <c r="D40" s="88"/>
      <c r="E40" s="88"/>
      <c r="F40" s="88"/>
      <c r="G40" s="88"/>
      <c r="H40" s="88"/>
      <c r="I40" s="88"/>
      <c r="J40" s="84"/>
      <c r="K40" s="8"/>
      <c r="L40" s="79"/>
    </row>
    <row r="41" spans="1:14" ht="14.25" x14ac:dyDescent="0.2">
      <c r="A41" s="80" t="s">
        <v>62</v>
      </c>
      <c r="B41" s="88"/>
      <c r="C41" s="88"/>
      <c r="D41" s="88"/>
      <c r="E41" s="88"/>
      <c r="F41" s="88"/>
      <c r="G41" s="88"/>
      <c r="H41" s="85">
        <f>H42+H43</f>
        <v>1516081.3027699732</v>
      </c>
      <c r="I41" s="86" t="s">
        <v>74</v>
      </c>
      <c r="J41" s="84"/>
      <c r="K41" s="8"/>
      <c r="L41" s="79"/>
    </row>
    <row r="42" spans="1:14" ht="14.25" x14ac:dyDescent="0.2">
      <c r="A42" s="84"/>
      <c r="B42" s="84"/>
      <c r="C42" s="79" t="s">
        <v>167</v>
      </c>
      <c r="D42" s="92"/>
      <c r="E42" s="84"/>
      <c r="F42" s="84"/>
      <c r="G42" s="84"/>
      <c r="H42" s="93">
        <f>SUMIF(J11:J32,"&gt;0")</f>
        <v>1923741.3527699814</v>
      </c>
      <c r="I42" s="8" t="s">
        <v>74</v>
      </c>
      <c r="J42" s="84"/>
    </row>
    <row r="43" spans="1:14" s="1" customFormat="1" ht="14.25" x14ac:dyDescent="0.2">
      <c r="A43" s="84"/>
      <c r="B43" s="84"/>
      <c r="C43" s="8" t="s">
        <v>171</v>
      </c>
      <c r="D43" s="8"/>
      <c r="E43" s="8"/>
      <c r="F43" s="8"/>
      <c r="G43" s="8"/>
      <c r="H43" s="89">
        <f>SUMIF(K11:K32,"&lt;0")</f>
        <v>-407660.0500000082</v>
      </c>
      <c r="I43" s="8" t="s">
        <v>74</v>
      </c>
      <c r="J43" s="84"/>
      <c r="L43" s="3"/>
      <c r="M43" s="3"/>
      <c r="N43" s="3"/>
    </row>
    <row r="44" spans="1:14" x14ac:dyDescent="0.2">
      <c r="C44" s="79" t="s">
        <v>168</v>
      </c>
      <c r="D44" s="94"/>
      <c r="E44" s="8"/>
      <c r="F44" s="8"/>
      <c r="G44" s="8"/>
      <c r="H44" s="88">
        <v>0</v>
      </c>
      <c r="I44" s="88" t="s">
        <v>74</v>
      </c>
    </row>
    <row r="45" spans="1:14" s="1" customFormat="1" ht="15" x14ac:dyDescent="0.2">
      <c r="A45" s="95"/>
      <c r="B45" s="95"/>
      <c r="C45" s="6"/>
      <c r="D45" s="6"/>
      <c r="L45" s="3"/>
      <c r="M45" s="3"/>
      <c r="N45" s="3"/>
    </row>
    <row r="46" spans="1:14" s="1" customFormat="1" ht="15" x14ac:dyDescent="0.2">
      <c r="A46" s="95"/>
      <c r="B46" s="95"/>
      <c r="C46" s="6"/>
      <c r="D46" s="6"/>
      <c r="L46" s="3"/>
      <c r="M46" s="3"/>
      <c r="N46" s="3"/>
    </row>
    <row r="47" spans="1:14" s="6" customFormat="1" ht="15" x14ac:dyDescent="0.2">
      <c r="A47" s="95"/>
      <c r="B47" s="95"/>
      <c r="E47" s="1"/>
      <c r="F47" s="1"/>
      <c r="G47" s="1"/>
      <c r="H47" s="1"/>
      <c r="I47" s="1"/>
      <c r="J47" s="1"/>
      <c r="K47" s="1"/>
      <c r="L47" s="3"/>
      <c r="M47" s="3"/>
      <c r="N47" s="3"/>
    </row>
    <row r="48" spans="1:14" s="6" customFormat="1" ht="15" x14ac:dyDescent="0.2">
      <c r="A48" s="95"/>
      <c r="B48" s="95"/>
      <c r="E48" s="1"/>
      <c r="F48" s="1"/>
      <c r="G48" s="1"/>
      <c r="H48" s="1"/>
      <c r="I48" s="1"/>
      <c r="J48" s="1"/>
      <c r="K48" s="1"/>
      <c r="L48" s="3"/>
      <c r="M48" s="3"/>
      <c r="N48" s="3"/>
    </row>
    <row r="49" spans="1:14" s="6" customFormat="1" ht="15" x14ac:dyDescent="0.2">
      <c r="A49" s="95"/>
      <c r="B49" s="95"/>
      <c r="E49" s="1"/>
      <c r="F49" s="1"/>
      <c r="G49" s="1"/>
      <c r="H49" s="1"/>
      <c r="I49" s="1"/>
      <c r="J49" s="1"/>
      <c r="K49" s="1"/>
      <c r="L49" s="3"/>
      <c r="M49" s="3"/>
      <c r="N49" s="3"/>
    </row>
    <row r="50" spans="1:14" s="6" customFormat="1" ht="15" x14ac:dyDescent="0.2">
      <c r="A50" s="95"/>
      <c r="B50" s="95"/>
      <c r="E50" s="1"/>
      <c r="F50" s="1"/>
      <c r="G50" s="1"/>
      <c r="H50" s="1"/>
      <c r="I50" s="1"/>
      <c r="J50" s="1"/>
      <c r="K50" s="1"/>
      <c r="L50" s="3"/>
      <c r="M50" s="3"/>
      <c r="N50" s="3"/>
    </row>
    <row r="51" spans="1:14" s="6" customFormat="1" ht="15" x14ac:dyDescent="0.2">
      <c r="A51" s="95"/>
      <c r="B51" s="95"/>
      <c r="E51" s="1"/>
      <c r="F51" s="1"/>
      <c r="G51" s="1"/>
      <c r="H51" s="1"/>
      <c r="I51" s="1"/>
      <c r="J51" s="1"/>
      <c r="K51" s="1"/>
      <c r="L51" s="3"/>
      <c r="M51" s="3"/>
      <c r="N51" s="3"/>
    </row>
    <row r="52" spans="1:14" s="6" customFormat="1" ht="15" x14ac:dyDescent="0.2">
      <c r="A52" s="95"/>
      <c r="B52" s="95"/>
      <c r="E52" s="1"/>
      <c r="F52" s="1"/>
      <c r="G52" s="1"/>
      <c r="H52" s="1"/>
      <c r="I52" s="1"/>
      <c r="J52" s="1"/>
      <c r="K52" s="1"/>
      <c r="L52" s="3"/>
      <c r="M52" s="3"/>
      <c r="N52" s="3"/>
    </row>
    <row r="53" spans="1:14" s="6" customFormat="1" ht="15" x14ac:dyDescent="0.2">
      <c r="A53" s="95"/>
      <c r="B53" s="95"/>
      <c r="E53" s="1"/>
      <c r="F53" s="1"/>
      <c r="G53" s="1"/>
      <c r="H53" s="1"/>
      <c r="I53" s="1"/>
      <c r="J53" s="1"/>
      <c r="K53" s="1"/>
      <c r="L53" s="3"/>
      <c r="M53" s="3"/>
      <c r="N53" s="3"/>
    </row>
    <row r="54" spans="1:14" s="6" customFormat="1" ht="15" x14ac:dyDescent="0.2">
      <c r="A54" s="95"/>
      <c r="B54" s="95"/>
      <c r="E54" s="1"/>
      <c r="F54" s="1"/>
      <c r="G54" s="1"/>
      <c r="H54" s="1"/>
      <c r="I54" s="1"/>
      <c r="J54" s="1"/>
      <c r="K54" s="1"/>
      <c r="L54" s="3"/>
      <c r="M54" s="3"/>
      <c r="N54" s="3"/>
    </row>
    <row r="55" spans="1:14" s="6" customFormat="1" ht="15" x14ac:dyDescent="0.2">
      <c r="A55" s="95"/>
      <c r="B55" s="95"/>
      <c r="E55" s="1"/>
      <c r="F55" s="1"/>
      <c r="G55" s="1"/>
      <c r="H55" s="1"/>
      <c r="I55" s="1"/>
      <c r="J55" s="1"/>
      <c r="K55" s="1"/>
      <c r="L55" s="3"/>
      <c r="M55" s="3"/>
      <c r="N55" s="3"/>
    </row>
    <row r="56" spans="1:14" s="6" customFormat="1" ht="15" x14ac:dyDescent="0.2">
      <c r="A56" s="95"/>
      <c r="B56" s="95"/>
      <c r="E56" s="1"/>
      <c r="F56" s="1"/>
      <c r="G56" s="1"/>
      <c r="H56" s="1"/>
      <c r="I56" s="1"/>
      <c r="J56" s="1"/>
      <c r="K56" s="1"/>
      <c r="L56" s="3"/>
      <c r="M56" s="3"/>
      <c r="N56" s="3"/>
    </row>
    <row r="57" spans="1:14" s="6" customFormat="1" ht="15" x14ac:dyDescent="0.2">
      <c r="A57" s="95"/>
      <c r="B57" s="95"/>
      <c r="E57" s="1"/>
      <c r="F57" s="1"/>
      <c r="G57" s="1"/>
      <c r="H57" s="1"/>
      <c r="I57" s="1"/>
      <c r="J57" s="1"/>
      <c r="K57" s="1"/>
      <c r="L57" s="3"/>
      <c r="M57" s="3"/>
      <c r="N57" s="3"/>
    </row>
    <row r="58" spans="1:14" s="6" customFormat="1" ht="15" x14ac:dyDescent="0.2">
      <c r="A58" s="95"/>
      <c r="B58" s="95"/>
      <c r="E58" s="1"/>
      <c r="F58" s="1"/>
      <c r="G58" s="1"/>
      <c r="H58" s="1"/>
      <c r="I58" s="1"/>
      <c r="J58" s="1"/>
      <c r="K58" s="1"/>
      <c r="L58" s="3"/>
      <c r="M58" s="3"/>
      <c r="N58" s="3"/>
    </row>
    <row r="59" spans="1:14" s="6" customFormat="1" ht="15" x14ac:dyDescent="0.2">
      <c r="A59" s="95"/>
      <c r="B59" s="95"/>
      <c r="E59" s="1"/>
      <c r="F59" s="1"/>
      <c r="G59" s="1"/>
      <c r="H59" s="1"/>
      <c r="I59" s="1"/>
      <c r="J59" s="1"/>
      <c r="K59" s="1"/>
      <c r="L59" s="3"/>
      <c r="M59" s="3"/>
      <c r="N59" s="3"/>
    </row>
    <row r="60" spans="1:14" s="6" customFormat="1" ht="15" x14ac:dyDescent="0.2">
      <c r="A60" s="95"/>
      <c r="B60" s="95"/>
      <c r="E60" s="1"/>
      <c r="F60" s="1"/>
      <c r="G60" s="1"/>
      <c r="H60" s="1"/>
      <c r="I60" s="1"/>
      <c r="J60" s="1"/>
      <c r="K60" s="1"/>
      <c r="L60" s="3"/>
      <c r="M60" s="3"/>
      <c r="N60" s="3"/>
    </row>
    <row r="61" spans="1:14" s="6" customFormat="1" ht="15" x14ac:dyDescent="0.2">
      <c r="A61" s="95"/>
      <c r="B61" s="95"/>
      <c r="E61" s="1"/>
      <c r="F61" s="1"/>
      <c r="G61" s="1"/>
      <c r="H61" s="1"/>
      <c r="I61" s="1"/>
      <c r="J61" s="1"/>
      <c r="K61" s="1"/>
      <c r="L61" s="3"/>
      <c r="M61" s="3"/>
      <c r="N61" s="3"/>
    </row>
    <row r="62" spans="1:14" s="6" customFormat="1" ht="15" x14ac:dyDescent="0.2">
      <c r="A62" s="95"/>
      <c r="B62" s="95"/>
      <c r="E62" s="1"/>
      <c r="F62" s="1"/>
      <c r="G62" s="1"/>
      <c r="H62" s="1"/>
      <c r="I62" s="1"/>
      <c r="J62" s="1"/>
      <c r="K62" s="1"/>
      <c r="L62" s="3"/>
      <c r="M62" s="3"/>
      <c r="N62" s="3"/>
    </row>
    <row r="63" spans="1:14" s="6" customFormat="1" ht="15" x14ac:dyDescent="0.2">
      <c r="A63" s="95"/>
      <c r="B63" s="95"/>
      <c r="E63" s="1"/>
      <c r="F63" s="1"/>
      <c r="G63" s="1"/>
      <c r="H63" s="1"/>
      <c r="I63" s="1"/>
      <c r="J63" s="1"/>
      <c r="K63" s="1"/>
      <c r="L63" s="3"/>
      <c r="M63" s="3"/>
      <c r="N63" s="3"/>
    </row>
    <row r="64" spans="1:14" s="6" customFormat="1" ht="15" x14ac:dyDescent="0.2">
      <c r="A64" s="95"/>
      <c r="B64" s="95"/>
      <c r="E64" s="1"/>
      <c r="F64" s="1"/>
      <c r="G64" s="1"/>
      <c r="H64" s="1"/>
      <c r="I64" s="1"/>
      <c r="J64" s="1"/>
      <c r="K64" s="1"/>
      <c r="L64" s="3"/>
      <c r="M64" s="3"/>
      <c r="N64" s="3"/>
    </row>
    <row r="65" spans="1:14" s="6" customFormat="1" ht="15" x14ac:dyDescent="0.2">
      <c r="A65" s="95"/>
      <c r="B65" s="95"/>
      <c r="E65" s="1"/>
      <c r="F65" s="1"/>
      <c r="G65" s="1"/>
      <c r="H65" s="1"/>
      <c r="I65" s="1"/>
      <c r="J65" s="1"/>
      <c r="K65" s="1"/>
      <c r="L65" s="3"/>
      <c r="M65" s="3"/>
      <c r="N65" s="3"/>
    </row>
    <row r="66" spans="1:14" s="6" customFormat="1" ht="15" x14ac:dyDescent="0.2">
      <c r="A66" s="95"/>
      <c r="B66" s="95"/>
      <c r="E66" s="1"/>
      <c r="F66" s="1"/>
      <c r="G66" s="1"/>
      <c r="H66" s="1"/>
      <c r="I66" s="1"/>
      <c r="J66" s="1"/>
      <c r="K66" s="1"/>
      <c r="L66" s="3"/>
      <c r="M66" s="3"/>
      <c r="N66" s="3"/>
    </row>
    <row r="67" spans="1:14" s="6" customFormat="1" ht="15" x14ac:dyDescent="0.2">
      <c r="A67" s="95"/>
      <c r="B67" s="95"/>
      <c r="E67" s="1"/>
      <c r="F67" s="1"/>
      <c r="G67" s="1"/>
      <c r="H67" s="1"/>
      <c r="I67" s="1"/>
      <c r="J67" s="1"/>
      <c r="K67" s="1"/>
      <c r="L67" s="3"/>
      <c r="M67" s="3"/>
      <c r="N67" s="3"/>
    </row>
    <row r="68" spans="1:14" s="6" customFormat="1" ht="15" x14ac:dyDescent="0.2">
      <c r="A68" s="95"/>
      <c r="B68" s="95"/>
      <c r="E68" s="1"/>
      <c r="F68" s="1"/>
      <c r="G68" s="1"/>
      <c r="H68" s="1"/>
      <c r="I68" s="1"/>
      <c r="J68" s="1"/>
      <c r="K68" s="1"/>
      <c r="L68" s="3"/>
      <c r="M68" s="3"/>
      <c r="N68" s="3"/>
    </row>
    <row r="69" spans="1:14" s="6" customFormat="1" ht="15" x14ac:dyDescent="0.2">
      <c r="A69" s="95"/>
      <c r="B69" s="95"/>
      <c r="E69" s="1"/>
      <c r="F69" s="1"/>
      <c r="G69" s="1"/>
      <c r="H69" s="1"/>
      <c r="I69" s="1"/>
      <c r="J69" s="1"/>
      <c r="K69" s="1"/>
      <c r="L69" s="3"/>
      <c r="M69" s="3"/>
      <c r="N69" s="3"/>
    </row>
    <row r="70" spans="1:14" s="6" customFormat="1" ht="15" x14ac:dyDescent="0.2">
      <c r="A70" s="95"/>
      <c r="B70" s="95"/>
      <c r="E70" s="1"/>
      <c r="F70" s="1"/>
      <c r="G70" s="1"/>
      <c r="H70" s="1"/>
      <c r="I70" s="1"/>
      <c r="J70" s="1"/>
      <c r="K70" s="1"/>
      <c r="L70" s="3"/>
      <c r="M70" s="3"/>
      <c r="N70" s="3"/>
    </row>
    <row r="71" spans="1:14" s="6" customFormat="1" ht="15" x14ac:dyDescent="0.2">
      <c r="A71" s="95"/>
      <c r="B71" s="95"/>
      <c r="E71" s="1"/>
      <c r="F71" s="1"/>
      <c r="G71" s="1"/>
      <c r="H71" s="1"/>
      <c r="I71" s="1"/>
      <c r="J71" s="1"/>
      <c r="K71" s="1"/>
      <c r="L71" s="3"/>
      <c r="M71" s="3"/>
      <c r="N71" s="3"/>
    </row>
    <row r="72" spans="1:14" s="6" customFormat="1" ht="15" x14ac:dyDescent="0.2">
      <c r="A72" s="95"/>
      <c r="B72" s="95"/>
      <c r="E72" s="1"/>
      <c r="F72" s="1"/>
      <c r="G72" s="1"/>
      <c r="H72" s="1"/>
      <c r="I72" s="1"/>
      <c r="J72" s="1"/>
      <c r="K72" s="1"/>
      <c r="L72" s="3"/>
      <c r="M72" s="3"/>
      <c r="N72" s="3"/>
    </row>
    <row r="73" spans="1:14" s="6" customFormat="1" ht="15" x14ac:dyDescent="0.2">
      <c r="A73" s="95"/>
      <c r="B73" s="95"/>
      <c r="E73" s="1"/>
      <c r="F73" s="1"/>
      <c r="G73" s="1"/>
      <c r="H73" s="1"/>
      <c r="I73" s="1"/>
      <c r="J73" s="1"/>
      <c r="K73" s="1"/>
      <c r="L73" s="3"/>
      <c r="M73" s="3"/>
      <c r="N73" s="3"/>
    </row>
    <row r="74" spans="1:14" s="6" customFormat="1" ht="15" x14ac:dyDescent="0.2">
      <c r="A74" s="95"/>
      <c r="B74" s="95"/>
      <c r="E74" s="1"/>
      <c r="F74" s="1"/>
      <c r="G74" s="1"/>
      <c r="H74" s="1"/>
      <c r="I74" s="1"/>
      <c r="J74" s="1"/>
      <c r="K74" s="1"/>
      <c r="L74" s="3"/>
      <c r="M74" s="3"/>
      <c r="N74" s="3"/>
    </row>
    <row r="75" spans="1:14" s="6" customFormat="1" ht="15" x14ac:dyDescent="0.2">
      <c r="A75" s="95"/>
      <c r="B75" s="95"/>
      <c r="E75" s="1"/>
      <c r="F75" s="1"/>
      <c r="G75" s="1"/>
      <c r="H75" s="1"/>
      <c r="I75" s="1"/>
      <c r="J75" s="1"/>
      <c r="K75" s="1"/>
      <c r="L75" s="3"/>
      <c r="M75" s="3"/>
      <c r="N75" s="3"/>
    </row>
    <row r="76" spans="1:14" s="6" customFormat="1" ht="15" x14ac:dyDescent="0.2">
      <c r="A76" s="95"/>
      <c r="B76" s="95"/>
      <c r="E76" s="1"/>
      <c r="F76" s="1"/>
      <c r="G76" s="1"/>
      <c r="H76" s="1"/>
      <c r="I76" s="1"/>
      <c r="J76" s="1"/>
      <c r="K76" s="1"/>
      <c r="L76" s="3"/>
      <c r="M76" s="3"/>
      <c r="N76" s="3"/>
    </row>
    <row r="77" spans="1:14" s="6" customFormat="1" ht="15" x14ac:dyDescent="0.2">
      <c r="A77" s="95"/>
      <c r="B77" s="95"/>
      <c r="E77" s="1"/>
      <c r="F77" s="1"/>
      <c r="G77" s="1"/>
      <c r="H77" s="1"/>
      <c r="I77" s="1"/>
      <c r="J77" s="1"/>
      <c r="K77" s="1"/>
      <c r="L77" s="3"/>
      <c r="M77" s="3"/>
      <c r="N77" s="3"/>
    </row>
    <row r="78" spans="1:14" s="6" customFormat="1" ht="15" x14ac:dyDescent="0.2">
      <c r="A78" s="95"/>
      <c r="B78" s="95"/>
      <c r="E78" s="1"/>
      <c r="F78" s="1"/>
      <c r="G78" s="1"/>
      <c r="H78" s="1"/>
      <c r="I78" s="1"/>
      <c r="J78" s="1"/>
      <c r="K78" s="1"/>
      <c r="L78" s="3"/>
      <c r="M78" s="3"/>
      <c r="N78" s="3"/>
    </row>
    <row r="79" spans="1:14" s="6" customFormat="1" ht="15" x14ac:dyDescent="0.2">
      <c r="A79" s="95"/>
      <c r="B79" s="95"/>
      <c r="E79" s="1"/>
      <c r="F79" s="1"/>
      <c r="G79" s="1"/>
      <c r="H79" s="1"/>
      <c r="I79" s="1"/>
      <c r="J79" s="1"/>
      <c r="K79" s="1"/>
      <c r="L79" s="3"/>
      <c r="M79" s="3"/>
      <c r="N79" s="3"/>
    </row>
    <row r="80" spans="1:14" s="6" customFormat="1" ht="15" x14ac:dyDescent="0.2">
      <c r="A80" s="95"/>
      <c r="B80" s="95"/>
      <c r="E80" s="1"/>
      <c r="F80" s="1"/>
      <c r="G80" s="1"/>
      <c r="H80" s="1"/>
      <c r="I80" s="1"/>
      <c r="J80" s="1"/>
      <c r="K80" s="1"/>
      <c r="L80" s="3"/>
      <c r="M80" s="3"/>
      <c r="N80" s="3"/>
    </row>
    <row r="81" spans="1:14" s="6" customFormat="1" ht="15" x14ac:dyDescent="0.2">
      <c r="A81" s="95"/>
      <c r="B81" s="95"/>
      <c r="E81" s="1"/>
      <c r="F81" s="1"/>
      <c r="G81" s="1"/>
      <c r="H81" s="1"/>
      <c r="I81" s="1"/>
      <c r="J81" s="1"/>
      <c r="K81" s="1"/>
      <c r="L81" s="3"/>
      <c r="M81" s="3"/>
      <c r="N81" s="3"/>
    </row>
    <row r="82" spans="1:14" s="6" customFormat="1" ht="15" x14ac:dyDescent="0.2">
      <c r="A82" s="95"/>
      <c r="B82" s="95"/>
      <c r="E82" s="1"/>
      <c r="F82" s="1"/>
      <c r="G82" s="1"/>
      <c r="H82" s="1"/>
      <c r="I82" s="1"/>
      <c r="J82" s="1"/>
      <c r="K82" s="1"/>
      <c r="L82" s="3"/>
      <c r="M82" s="3"/>
      <c r="N82" s="3"/>
    </row>
    <row r="83" spans="1:14" s="6" customFormat="1" ht="15" x14ac:dyDescent="0.2">
      <c r="A83" s="95"/>
      <c r="B83" s="95"/>
      <c r="E83" s="1"/>
      <c r="F83" s="1"/>
      <c r="G83" s="1"/>
      <c r="H83" s="1"/>
      <c r="I83" s="1"/>
      <c r="J83" s="1"/>
      <c r="K83" s="1"/>
      <c r="L83" s="3"/>
      <c r="M83" s="3"/>
      <c r="N83" s="3"/>
    </row>
    <row r="84" spans="1:14" s="6" customFormat="1" ht="15" x14ac:dyDescent="0.2">
      <c r="A84" s="95"/>
      <c r="B84" s="95"/>
      <c r="E84" s="1"/>
      <c r="F84" s="1"/>
      <c r="G84" s="1"/>
      <c r="H84" s="1"/>
      <c r="I84" s="1"/>
      <c r="J84" s="1"/>
      <c r="K84" s="1"/>
      <c r="L84" s="3"/>
      <c r="M84" s="3"/>
      <c r="N84" s="3"/>
    </row>
    <row r="85" spans="1:14" s="6" customFormat="1" ht="15" x14ac:dyDescent="0.2">
      <c r="A85" s="95"/>
      <c r="B85" s="95"/>
      <c r="E85" s="1"/>
      <c r="F85" s="1"/>
      <c r="G85" s="1"/>
      <c r="H85" s="1"/>
      <c r="I85" s="1"/>
      <c r="J85" s="1"/>
      <c r="K85" s="1"/>
      <c r="L85" s="3"/>
      <c r="M85" s="3"/>
      <c r="N85" s="3"/>
    </row>
    <row r="86" spans="1:14" s="6" customFormat="1" ht="15" x14ac:dyDescent="0.2">
      <c r="A86" s="95"/>
      <c r="B86" s="95"/>
      <c r="E86" s="1"/>
      <c r="F86" s="1"/>
      <c r="G86" s="1"/>
      <c r="H86" s="1"/>
      <c r="I86" s="1"/>
      <c r="J86" s="1"/>
      <c r="K86" s="1"/>
      <c r="L86" s="3"/>
      <c r="M86" s="3"/>
      <c r="N86" s="3"/>
    </row>
    <row r="87" spans="1:14" s="6" customFormat="1" ht="15" x14ac:dyDescent="0.2">
      <c r="A87" s="95"/>
      <c r="B87" s="95"/>
      <c r="E87" s="1"/>
      <c r="F87" s="1"/>
      <c r="G87" s="1"/>
      <c r="H87" s="1"/>
      <c r="I87" s="1"/>
      <c r="J87" s="1"/>
      <c r="K87" s="1"/>
      <c r="L87" s="3"/>
      <c r="M87" s="3"/>
      <c r="N87" s="3"/>
    </row>
    <row r="88" spans="1:14" s="6" customFormat="1" ht="15" x14ac:dyDescent="0.2">
      <c r="A88" s="95"/>
      <c r="B88" s="95"/>
      <c r="E88" s="1"/>
      <c r="F88" s="1"/>
      <c r="G88" s="1"/>
      <c r="H88" s="1"/>
      <c r="I88" s="1"/>
      <c r="J88" s="1"/>
      <c r="K88" s="1"/>
      <c r="L88" s="3"/>
      <c r="M88" s="3"/>
      <c r="N88" s="3"/>
    </row>
    <row r="89" spans="1:14" s="6" customFormat="1" ht="15" x14ac:dyDescent="0.2">
      <c r="A89" s="95"/>
      <c r="B89" s="95"/>
      <c r="E89" s="1"/>
      <c r="F89" s="1"/>
      <c r="G89" s="1"/>
      <c r="H89" s="1"/>
      <c r="I89" s="1"/>
      <c r="J89" s="1"/>
      <c r="K89" s="1"/>
      <c r="L89" s="3"/>
      <c r="M89" s="3"/>
      <c r="N89" s="3"/>
    </row>
    <row r="90" spans="1:14" s="6" customFormat="1" ht="15" x14ac:dyDescent="0.2">
      <c r="A90" s="95"/>
      <c r="B90" s="95"/>
      <c r="E90" s="1"/>
      <c r="F90" s="1"/>
      <c r="G90" s="1"/>
      <c r="H90" s="1"/>
      <c r="I90" s="1"/>
      <c r="J90" s="1"/>
      <c r="K90" s="1"/>
      <c r="L90" s="3"/>
      <c r="M90" s="3"/>
      <c r="N90" s="3"/>
    </row>
    <row r="91" spans="1:14" s="6" customFormat="1" ht="15" x14ac:dyDescent="0.2">
      <c r="A91" s="95"/>
      <c r="B91" s="95"/>
      <c r="E91" s="1"/>
      <c r="F91" s="1"/>
      <c r="G91" s="1"/>
      <c r="H91" s="1"/>
      <c r="I91" s="1"/>
      <c r="J91" s="1"/>
      <c r="K91" s="1"/>
      <c r="L91" s="3"/>
      <c r="M91" s="3"/>
      <c r="N91" s="3"/>
    </row>
    <row r="92" spans="1:14" s="6" customFormat="1" ht="15" x14ac:dyDescent="0.2">
      <c r="A92" s="95"/>
      <c r="B92" s="95"/>
      <c r="E92" s="1"/>
      <c r="F92" s="1"/>
      <c r="G92" s="1"/>
      <c r="H92" s="1"/>
      <c r="I92" s="1"/>
      <c r="J92" s="1"/>
      <c r="K92" s="1"/>
      <c r="L92" s="3"/>
      <c r="M92" s="3"/>
      <c r="N92" s="3"/>
    </row>
    <row r="93" spans="1:14" s="6" customFormat="1" ht="15" x14ac:dyDescent="0.2">
      <c r="A93" s="95"/>
      <c r="B93" s="95"/>
      <c r="E93" s="1"/>
      <c r="F93" s="1"/>
      <c r="G93" s="1"/>
      <c r="H93" s="1"/>
      <c r="I93" s="1"/>
      <c r="J93" s="1"/>
      <c r="K93" s="1"/>
      <c r="L93" s="3"/>
      <c r="M93" s="3"/>
      <c r="N93" s="3"/>
    </row>
    <row r="94" spans="1:14" s="6" customFormat="1" ht="15" x14ac:dyDescent="0.2">
      <c r="A94" s="95"/>
      <c r="B94" s="95"/>
      <c r="E94" s="1"/>
      <c r="F94" s="1"/>
      <c r="G94" s="1"/>
      <c r="H94" s="1"/>
      <c r="I94" s="1"/>
      <c r="J94" s="1"/>
      <c r="K94" s="1"/>
      <c r="L94" s="3"/>
      <c r="M94" s="3"/>
      <c r="N94" s="3"/>
    </row>
    <row r="95" spans="1:14" s="6" customFormat="1" ht="15" x14ac:dyDescent="0.2">
      <c r="A95" s="95"/>
      <c r="B95" s="95"/>
      <c r="E95" s="1"/>
      <c r="F95" s="1"/>
      <c r="G95" s="1"/>
      <c r="H95" s="1"/>
      <c r="I95" s="1"/>
      <c r="J95" s="1"/>
      <c r="K95" s="1"/>
      <c r="L95" s="3"/>
      <c r="M95" s="3"/>
      <c r="N95" s="3"/>
    </row>
    <row r="96" spans="1:14" s="6" customFormat="1" ht="15" x14ac:dyDescent="0.2">
      <c r="A96" s="95"/>
      <c r="B96" s="95"/>
      <c r="E96" s="1"/>
      <c r="F96" s="1"/>
      <c r="G96" s="1"/>
      <c r="H96" s="1"/>
      <c r="I96" s="1"/>
      <c r="J96" s="1"/>
      <c r="K96" s="1"/>
      <c r="L96" s="3"/>
      <c r="M96" s="3"/>
      <c r="N96" s="3"/>
    </row>
    <row r="97" spans="1:14" s="6" customFormat="1" ht="15" x14ac:dyDescent="0.2">
      <c r="A97" s="95"/>
      <c r="B97" s="95"/>
      <c r="E97" s="1"/>
      <c r="F97" s="1"/>
      <c r="G97" s="1"/>
      <c r="H97" s="1"/>
      <c r="I97" s="1"/>
      <c r="J97" s="1"/>
      <c r="K97" s="1"/>
      <c r="L97" s="3"/>
      <c r="M97" s="3"/>
      <c r="N97" s="3"/>
    </row>
    <row r="98" spans="1:14" s="6" customFormat="1" ht="15" x14ac:dyDescent="0.2">
      <c r="A98" s="95"/>
      <c r="B98" s="95"/>
      <c r="E98" s="1"/>
      <c r="F98" s="1"/>
      <c r="G98" s="1"/>
      <c r="H98" s="1"/>
      <c r="I98" s="1"/>
      <c r="J98" s="1"/>
      <c r="K98" s="1"/>
      <c r="L98" s="3"/>
      <c r="M98" s="3"/>
      <c r="N98" s="3"/>
    </row>
    <row r="99" spans="1:14" s="6" customFormat="1" ht="15" x14ac:dyDescent="0.2">
      <c r="A99" s="95"/>
      <c r="B99" s="95"/>
      <c r="E99" s="1"/>
      <c r="F99" s="1"/>
      <c r="G99" s="1"/>
      <c r="H99" s="1"/>
      <c r="I99" s="1"/>
      <c r="J99" s="1"/>
      <c r="K99" s="1"/>
      <c r="L99" s="3"/>
      <c r="M99" s="3"/>
      <c r="N99" s="3"/>
    </row>
    <row r="100" spans="1:14" s="6" customFormat="1" ht="15" x14ac:dyDescent="0.2">
      <c r="A100" s="95"/>
      <c r="B100" s="95"/>
      <c r="E100" s="1"/>
      <c r="F100" s="1"/>
      <c r="G100" s="1"/>
      <c r="H100" s="1"/>
      <c r="I100" s="1"/>
      <c r="J100" s="1"/>
      <c r="K100" s="1"/>
      <c r="L100" s="3"/>
      <c r="M100" s="3"/>
      <c r="N100" s="3"/>
    </row>
    <row r="101" spans="1:14" s="6" customFormat="1" ht="15" x14ac:dyDescent="0.2">
      <c r="A101" s="95"/>
      <c r="B101" s="95"/>
      <c r="E101" s="1"/>
      <c r="F101" s="1"/>
      <c r="G101" s="1"/>
      <c r="H101" s="1"/>
      <c r="I101" s="1"/>
      <c r="J101" s="1"/>
      <c r="K101" s="1"/>
      <c r="L101" s="3"/>
      <c r="M101" s="3"/>
      <c r="N101" s="3"/>
    </row>
    <row r="102" spans="1:14" s="6" customFormat="1" ht="15" x14ac:dyDescent="0.2">
      <c r="A102" s="95"/>
      <c r="B102" s="95"/>
      <c r="E102" s="1"/>
      <c r="F102" s="1"/>
      <c r="G102" s="1"/>
      <c r="H102" s="1"/>
      <c r="I102" s="1"/>
      <c r="J102" s="1"/>
      <c r="K102" s="1"/>
      <c r="L102" s="3"/>
      <c r="M102" s="3"/>
      <c r="N102" s="3"/>
    </row>
    <row r="103" spans="1:14" s="6" customFormat="1" ht="15" x14ac:dyDescent="0.2">
      <c r="A103" s="95"/>
      <c r="B103" s="95"/>
      <c r="E103" s="1"/>
      <c r="F103" s="1"/>
      <c r="G103" s="1"/>
      <c r="H103" s="1"/>
      <c r="I103" s="1"/>
      <c r="J103" s="1"/>
      <c r="K103" s="1"/>
      <c r="L103" s="3"/>
      <c r="M103" s="3"/>
      <c r="N103" s="3"/>
    </row>
    <row r="104" spans="1:14" s="6" customFormat="1" ht="15" x14ac:dyDescent="0.2">
      <c r="A104" s="95"/>
      <c r="B104" s="95"/>
      <c r="E104" s="1"/>
      <c r="F104" s="1"/>
      <c r="G104" s="1"/>
      <c r="H104" s="1"/>
      <c r="I104" s="1"/>
      <c r="J104" s="1"/>
      <c r="K104" s="1"/>
      <c r="L104" s="3"/>
      <c r="M104" s="3"/>
      <c r="N104" s="3"/>
    </row>
    <row r="105" spans="1:14" s="6" customFormat="1" ht="15" x14ac:dyDescent="0.2">
      <c r="A105" s="95"/>
      <c r="B105" s="95"/>
      <c r="E105" s="1"/>
      <c r="F105" s="1"/>
      <c r="G105" s="1"/>
      <c r="H105" s="1"/>
      <c r="I105" s="1"/>
      <c r="J105" s="1"/>
      <c r="K105" s="1"/>
      <c r="L105" s="3"/>
      <c r="M105" s="3"/>
      <c r="N105" s="3"/>
    </row>
    <row r="106" spans="1:14" s="6" customFormat="1" ht="15" x14ac:dyDescent="0.2">
      <c r="A106" s="95"/>
      <c r="B106" s="95"/>
      <c r="E106" s="1"/>
      <c r="F106" s="1"/>
      <c r="G106" s="1"/>
      <c r="H106" s="1"/>
      <c r="I106" s="1"/>
      <c r="J106" s="1"/>
      <c r="K106" s="1"/>
      <c r="L106" s="3"/>
      <c r="M106" s="3"/>
      <c r="N106" s="3"/>
    </row>
    <row r="107" spans="1:14" s="6" customFormat="1" ht="15" x14ac:dyDescent="0.2">
      <c r="A107" s="95"/>
      <c r="B107" s="95"/>
      <c r="E107" s="1"/>
      <c r="F107" s="1"/>
      <c r="G107" s="1"/>
      <c r="H107" s="1"/>
      <c r="I107" s="1"/>
      <c r="J107" s="1"/>
      <c r="K107" s="1"/>
      <c r="L107" s="3"/>
      <c r="M107" s="3"/>
      <c r="N107" s="3"/>
    </row>
    <row r="108" spans="1:14" s="6" customFormat="1" ht="15" x14ac:dyDescent="0.2">
      <c r="A108" s="95"/>
      <c r="B108" s="95"/>
      <c r="E108" s="1"/>
      <c r="F108" s="1"/>
      <c r="G108" s="1"/>
      <c r="H108" s="1"/>
      <c r="I108" s="1"/>
      <c r="J108" s="1"/>
      <c r="K108" s="1"/>
      <c r="L108" s="3"/>
      <c r="M108" s="3"/>
      <c r="N108" s="3"/>
    </row>
    <row r="109" spans="1:14" s="6" customFormat="1" ht="15" x14ac:dyDescent="0.2">
      <c r="A109" s="95"/>
      <c r="B109" s="95"/>
      <c r="E109" s="1"/>
      <c r="F109" s="1"/>
      <c r="G109" s="1"/>
      <c r="H109" s="1"/>
      <c r="I109" s="1"/>
      <c r="J109" s="1"/>
      <c r="K109" s="1"/>
      <c r="L109" s="3"/>
      <c r="M109" s="3"/>
      <c r="N109" s="3"/>
    </row>
    <row r="110" spans="1:14" s="6" customFormat="1" ht="15" x14ac:dyDescent="0.2">
      <c r="A110" s="95"/>
      <c r="B110" s="95"/>
      <c r="E110" s="1"/>
      <c r="F110" s="1"/>
      <c r="G110" s="1"/>
      <c r="H110" s="1"/>
      <c r="I110" s="1"/>
      <c r="J110" s="1"/>
      <c r="K110" s="1"/>
      <c r="L110" s="3"/>
      <c r="M110" s="3"/>
      <c r="N110" s="3"/>
    </row>
    <row r="111" spans="1:14" s="6" customFormat="1" ht="15" x14ac:dyDescent="0.2">
      <c r="A111" s="95"/>
      <c r="B111" s="95"/>
      <c r="E111" s="1"/>
      <c r="F111" s="1"/>
      <c r="G111" s="1"/>
      <c r="H111" s="1"/>
      <c r="I111" s="1"/>
      <c r="J111" s="1"/>
      <c r="K111" s="1"/>
      <c r="L111" s="3"/>
      <c r="M111" s="3"/>
      <c r="N111" s="3"/>
    </row>
    <row r="112" spans="1:14" s="6" customFormat="1" ht="15" x14ac:dyDescent="0.2">
      <c r="A112" s="95"/>
      <c r="B112" s="95"/>
      <c r="E112" s="1"/>
      <c r="F112" s="1"/>
      <c r="G112" s="1"/>
      <c r="H112" s="1"/>
      <c r="I112" s="1"/>
      <c r="J112" s="1"/>
      <c r="K112" s="1"/>
      <c r="L112" s="3"/>
      <c r="M112" s="3"/>
      <c r="N112" s="3"/>
    </row>
    <row r="113" spans="1:14" s="6" customFormat="1" ht="15" x14ac:dyDescent="0.2">
      <c r="A113" s="95"/>
      <c r="B113" s="95"/>
      <c r="E113" s="1"/>
      <c r="F113" s="1"/>
      <c r="G113" s="1"/>
      <c r="H113" s="1"/>
      <c r="I113" s="1"/>
      <c r="J113" s="1"/>
      <c r="K113" s="1"/>
      <c r="L113" s="3"/>
      <c r="M113" s="3"/>
      <c r="N113" s="3"/>
    </row>
    <row r="114" spans="1:14" s="6" customFormat="1" ht="15" x14ac:dyDescent="0.2">
      <c r="A114" s="95"/>
      <c r="B114" s="95"/>
      <c r="E114" s="1"/>
      <c r="F114" s="1"/>
      <c r="G114" s="1"/>
      <c r="H114" s="1"/>
      <c r="I114" s="1"/>
      <c r="J114" s="1"/>
      <c r="K114" s="1"/>
      <c r="L114" s="3"/>
      <c r="M114" s="3"/>
      <c r="N114" s="3"/>
    </row>
    <row r="115" spans="1:14" s="6" customFormat="1" ht="15" x14ac:dyDescent="0.2">
      <c r="A115" s="95"/>
      <c r="B115" s="95"/>
      <c r="E115" s="1"/>
      <c r="F115" s="1"/>
      <c r="G115" s="1"/>
      <c r="H115" s="1"/>
      <c r="I115" s="1"/>
      <c r="J115" s="1"/>
      <c r="K115" s="1"/>
      <c r="L115" s="3"/>
      <c r="M115" s="3"/>
      <c r="N115" s="3"/>
    </row>
    <row r="116" spans="1:14" s="6" customFormat="1" ht="15" x14ac:dyDescent="0.2">
      <c r="A116" s="95"/>
      <c r="B116" s="95"/>
      <c r="E116" s="1"/>
      <c r="F116" s="1"/>
      <c r="G116" s="1"/>
      <c r="H116" s="1"/>
      <c r="I116" s="1"/>
      <c r="J116" s="1"/>
      <c r="K116" s="1"/>
      <c r="L116" s="3"/>
      <c r="M116" s="3"/>
      <c r="N116" s="3"/>
    </row>
    <row r="117" spans="1:14" s="6" customFormat="1" ht="15" x14ac:dyDescent="0.2">
      <c r="A117" s="95"/>
      <c r="B117" s="95"/>
      <c r="E117" s="1"/>
      <c r="F117" s="1"/>
      <c r="G117" s="1"/>
      <c r="H117" s="1"/>
      <c r="I117" s="1"/>
      <c r="J117" s="1"/>
      <c r="K117" s="1"/>
      <c r="L117" s="3"/>
      <c r="M117" s="3"/>
      <c r="N117" s="3"/>
    </row>
    <row r="118" spans="1:14" s="6" customFormat="1" ht="15" x14ac:dyDescent="0.2">
      <c r="A118" s="95"/>
      <c r="B118" s="95"/>
      <c r="E118" s="1"/>
      <c r="F118" s="1"/>
      <c r="G118" s="1"/>
      <c r="H118" s="1"/>
      <c r="I118" s="1"/>
      <c r="J118" s="1"/>
      <c r="K118" s="1"/>
      <c r="L118" s="3"/>
      <c r="M118" s="3"/>
      <c r="N118" s="3"/>
    </row>
    <row r="119" spans="1:14" s="6" customFormat="1" ht="15" x14ac:dyDescent="0.2">
      <c r="A119" s="95"/>
      <c r="B119" s="95"/>
      <c r="E119" s="1"/>
      <c r="F119" s="1"/>
      <c r="G119" s="1"/>
      <c r="H119" s="1"/>
      <c r="I119" s="1"/>
      <c r="J119" s="1"/>
      <c r="K119" s="1"/>
      <c r="L119" s="3"/>
      <c r="M119" s="3"/>
      <c r="N119" s="3"/>
    </row>
    <row r="120" spans="1:14" s="6" customFormat="1" ht="15" x14ac:dyDescent="0.2">
      <c r="A120" s="95"/>
      <c r="B120" s="95"/>
      <c r="E120" s="1"/>
      <c r="F120" s="1"/>
      <c r="G120" s="1"/>
      <c r="H120" s="1"/>
      <c r="I120" s="1"/>
      <c r="J120" s="1"/>
      <c r="K120" s="1"/>
      <c r="L120" s="3"/>
      <c r="M120" s="3"/>
      <c r="N120" s="3"/>
    </row>
    <row r="121" spans="1:14" s="6" customFormat="1" ht="15" x14ac:dyDescent="0.2">
      <c r="A121" s="95"/>
      <c r="B121" s="95"/>
      <c r="E121" s="1"/>
      <c r="F121" s="1"/>
      <c r="G121" s="1"/>
      <c r="H121" s="1"/>
      <c r="I121" s="1"/>
      <c r="J121" s="1"/>
      <c r="K121" s="1"/>
      <c r="L121" s="3"/>
      <c r="M121" s="3"/>
      <c r="N121" s="3"/>
    </row>
    <row r="122" spans="1:14" s="6" customFormat="1" ht="15" x14ac:dyDescent="0.2">
      <c r="A122" s="95"/>
      <c r="B122" s="95"/>
      <c r="E122" s="1"/>
      <c r="F122" s="1"/>
      <c r="G122" s="1"/>
      <c r="H122" s="1"/>
      <c r="I122" s="1"/>
      <c r="J122" s="1"/>
      <c r="K122" s="1"/>
      <c r="L122" s="3"/>
      <c r="M122" s="3"/>
      <c r="N122" s="3"/>
    </row>
    <row r="123" spans="1:14" s="6" customFormat="1" ht="15" x14ac:dyDescent="0.2">
      <c r="A123" s="95"/>
      <c r="B123" s="95"/>
      <c r="E123" s="1"/>
      <c r="F123" s="1"/>
      <c r="G123" s="1"/>
      <c r="H123" s="1"/>
      <c r="I123" s="1"/>
      <c r="J123" s="1"/>
      <c r="K123" s="1"/>
      <c r="L123" s="3"/>
      <c r="M123" s="3"/>
      <c r="N123" s="3"/>
    </row>
    <row r="124" spans="1:14" s="6" customFormat="1" ht="15" x14ac:dyDescent="0.2">
      <c r="A124" s="95"/>
      <c r="B124" s="95"/>
      <c r="E124" s="1"/>
      <c r="F124" s="1"/>
      <c r="G124" s="1"/>
      <c r="H124" s="1"/>
      <c r="I124" s="1"/>
      <c r="J124" s="1"/>
      <c r="K124" s="1"/>
      <c r="L124" s="3"/>
      <c r="M124" s="3"/>
      <c r="N124" s="3"/>
    </row>
    <row r="125" spans="1:14" s="6" customFormat="1" ht="15" x14ac:dyDescent="0.2">
      <c r="A125" s="95"/>
      <c r="B125" s="95"/>
      <c r="E125" s="1"/>
      <c r="F125" s="1"/>
      <c r="G125" s="1"/>
      <c r="H125" s="1"/>
      <c r="I125" s="1"/>
      <c r="J125" s="1"/>
      <c r="K125" s="1"/>
      <c r="L125" s="3"/>
      <c r="M125" s="3"/>
      <c r="N125" s="3"/>
    </row>
    <row r="126" spans="1:14" s="6" customFormat="1" ht="15" x14ac:dyDescent="0.2">
      <c r="A126" s="95"/>
      <c r="B126" s="95"/>
      <c r="E126" s="1"/>
      <c r="F126" s="1"/>
      <c r="G126" s="1"/>
      <c r="H126" s="1"/>
      <c r="I126" s="1"/>
      <c r="J126" s="1"/>
      <c r="K126" s="1"/>
      <c r="L126" s="3"/>
      <c r="M126" s="3"/>
      <c r="N126" s="3"/>
    </row>
    <row r="127" spans="1:14" s="6" customFormat="1" ht="15" x14ac:dyDescent="0.2">
      <c r="A127" s="95"/>
      <c r="B127" s="95"/>
      <c r="E127" s="1"/>
      <c r="F127" s="1"/>
      <c r="G127" s="1"/>
      <c r="H127" s="1"/>
      <c r="I127" s="1"/>
      <c r="J127" s="1"/>
      <c r="K127" s="1"/>
      <c r="L127" s="3"/>
      <c r="M127" s="3"/>
      <c r="N127" s="3"/>
    </row>
    <row r="128" spans="1:14" s="6" customFormat="1" ht="15" x14ac:dyDescent="0.2">
      <c r="A128" s="95"/>
      <c r="B128" s="95"/>
      <c r="E128" s="1"/>
      <c r="F128" s="1"/>
      <c r="G128" s="1"/>
      <c r="H128" s="1"/>
      <c r="I128" s="1"/>
      <c r="J128" s="1"/>
      <c r="K128" s="1"/>
      <c r="L128" s="3"/>
      <c r="M128" s="3"/>
      <c r="N128" s="3"/>
    </row>
    <row r="129" spans="1:14" s="6" customFormat="1" ht="15" x14ac:dyDescent="0.2">
      <c r="A129" s="95"/>
      <c r="B129" s="95"/>
      <c r="E129" s="1"/>
      <c r="F129" s="1"/>
      <c r="G129" s="1"/>
      <c r="H129" s="1"/>
      <c r="I129" s="1"/>
      <c r="J129" s="1"/>
      <c r="K129" s="1"/>
      <c r="L129" s="3"/>
      <c r="M129" s="3"/>
      <c r="N129" s="3"/>
    </row>
    <row r="130" spans="1:14" s="6" customFormat="1" ht="15" x14ac:dyDescent="0.2">
      <c r="A130" s="95"/>
      <c r="B130" s="95"/>
      <c r="E130" s="1"/>
      <c r="F130" s="1"/>
      <c r="G130" s="1"/>
      <c r="H130" s="1"/>
      <c r="I130" s="1"/>
      <c r="J130" s="1"/>
      <c r="K130" s="1"/>
      <c r="L130" s="3"/>
      <c r="M130" s="3"/>
      <c r="N130" s="3"/>
    </row>
    <row r="131" spans="1:14" s="6" customFormat="1" ht="15" x14ac:dyDescent="0.2">
      <c r="A131" s="95"/>
      <c r="B131" s="95"/>
      <c r="E131" s="1"/>
      <c r="F131" s="1"/>
      <c r="G131" s="1"/>
      <c r="H131" s="1"/>
      <c r="I131" s="1"/>
      <c r="J131" s="1"/>
      <c r="K131" s="1"/>
      <c r="L131" s="3"/>
      <c r="M131" s="3"/>
      <c r="N131" s="3"/>
    </row>
    <row r="132" spans="1:14" s="6" customFormat="1" ht="15" x14ac:dyDescent="0.2">
      <c r="A132" s="95"/>
      <c r="B132" s="95"/>
      <c r="E132" s="1"/>
      <c r="F132" s="1"/>
      <c r="G132" s="1"/>
      <c r="H132" s="1"/>
      <c r="I132" s="1"/>
      <c r="J132" s="1"/>
      <c r="K132" s="1"/>
      <c r="L132" s="3"/>
      <c r="M132" s="3"/>
      <c r="N132" s="3"/>
    </row>
    <row r="133" spans="1:14" s="6" customFormat="1" ht="15" x14ac:dyDescent="0.2">
      <c r="A133" s="95"/>
      <c r="B133" s="95"/>
      <c r="E133" s="1"/>
      <c r="F133" s="1"/>
      <c r="G133" s="1"/>
      <c r="H133" s="1"/>
      <c r="I133" s="1"/>
      <c r="J133" s="1"/>
      <c r="K133" s="1"/>
      <c r="L133" s="3"/>
      <c r="M133" s="3"/>
      <c r="N133" s="3"/>
    </row>
    <row r="134" spans="1:14" s="6" customFormat="1" ht="15" x14ac:dyDescent="0.2">
      <c r="A134" s="95"/>
      <c r="B134" s="95"/>
      <c r="E134" s="1"/>
      <c r="F134" s="1"/>
      <c r="G134" s="1"/>
      <c r="H134" s="1"/>
      <c r="I134" s="1"/>
      <c r="J134" s="1"/>
      <c r="K134" s="1"/>
      <c r="L134" s="3"/>
      <c r="M134" s="3"/>
      <c r="N134" s="3"/>
    </row>
    <row r="135" spans="1:14" s="6" customFormat="1" ht="15" x14ac:dyDescent="0.2">
      <c r="A135" s="95"/>
      <c r="B135" s="95"/>
      <c r="E135" s="1"/>
      <c r="F135" s="1"/>
      <c r="G135" s="1"/>
      <c r="H135" s="1"/>
      <c r="I135" s="1"/>
      <c r="J135" s="1"/>
      <c r="K135" s="1"/>
      <c r="L135" s="3"/>
      <c r="M135" s="3"/>
      <c r="N135" s="3"/>
    </row>
    <row r="136" spans="1:14" s="6" customFormat="1" ht="15" x14ac:dyDescent="0.2">
      <c r="A136" s="95"/>
      <c r="B136" s="95"/>
      <c r="E136" s="1"/>
      <c r="F136" s="1"/>
      <c r="G136" s="1"/>
      <c r="H136" s="1"/>
      <c r="I136" s="1"/>
      <c r="J136" s="1"/>
      <c r="K136" s="1"/>
      <c r="L136" s="3"/>
      <c r="M136" s="3"/>
      <c r="N136" s="3"/>
    </row>
    <row r="137" spans="1:14" s="6" customFormat="1" ht="15" x14ac:dyDescent="0.2">
      <c r="A137" s="95"/>
      <c r="B137" s="95"/>
      <c r="E137" s="1"/>
      <c r="F137" s="1"/>
      <c r="G137" s="1"/>
      <c r="H137" s="1"/>
      <c r="I137" s="1"/>
      <c r="J137" s="1"/>
      <c r="K137" s="1"/>
      <c r="L137" s="3"/>
      <c r="M137" s="3"/>
      <c r="N137" s="3"/>
    </row>
    <row r="138" spans="1:14" s="6" customFormat="1" ht="15" x14ac:dyDescent="0.2">
      <c r="A138" s="95"/>
      <c r="B138" s="95"/>
      <c r="E138" s="1"/>
      <c r="F138" s="1"/>
      <c r="G138" s="1"/>
      <c r="H138" s="1"/>
      <c r="I138" s="1"/>
      <c r="J138" s="1"/>
      <c r="K138" s="1"/>
      <c r="L138" s="3"/>
      <c r="M138" s="3"/>
      <c r="N138" s="3"/>
    </row>
    <row r="139" spans="1:14" s="6" customFormat="1" ht="15" x14ac:dyDescent="0.2">
      <c r="A139" s="95"/>
      <c r="B139" s="95"/>
      <c r="E139" s="1"/>
      <c r="F139" s="1"/>
      <c r="G139" s="1"/>
      <c r="H139" s="1"/>
      <c r="I139" s="1"/>
      <c r="J139" s="1"/>
      <c r="K139" s="1"/>
      <c r="L139" s="3"/>
      <c r="M139" s="3"/>
      <c r="N139" s="3"/>
    </row>
    <row r="140" spans="1:14" s="6" customFormat="1" ht="15" x14ac:dyDescent="0.2">
      <c r="A140" s="95"/>
      <c r="B140" s="95"/>
      <c r="E140" s="1"/>
      <c r="F140" s="1"/>
      <c r="G140" s="1"/>
      <c r="H140" s="1"/>
      <c r="I140" s="1"/>
      <c r="J140" s="1"/>
      <c r="K140" s="1"/>
      <c r="L140" s="3"/>
      <c r="M140" s="3"/>
      <c r="N140" s="3"/>
    </row>
    <row r="141" spans="1:14" s="6" customFormat="1" ht="15" x14ac:dyDescent="0.2">
      <c r="A141" s="95"/>
      <c r="B141" s="95"/>
      <c r="E141" s="1"/>
      <c r="F141" s="1"/>
      <c r="G141" s="1"/>
      <c r="H141" s="1"/>
      <c r="I141" s="1"/>
      <c r="J141" s="1"/>
      <c r="K141" s="1"/>
      <c r="L141" s="3"/>
      <c r="M141" s="3"/>
      <c r="N141" s="3"/>
    </row>
    <row r="142" spans="1:14" s="6" customFormat="1" ht="15" x14ac:dyDescent="0.2">
      <c r="A142" s="95"/>
      <c r="B142" s="95"/>
      <c r="E142" s="1"/>
      <c r="F142" s="1"/>
      <c r="G142" s="1"/>
      <c r="H142" s="1"/>
      <c r="I142" s="1"/>
      <c r="J142" s="1"/>
      <c r="K142" s="1"/>
      <c r="L142" s="3"/>
      <c r="M142" s="3"/>
      <c r="N142" s="3"/>
    </row>
    <row r="143" spans="1:14" s="6" customFormat="1" ht="15" x14ac:dyDescent="0.2">
      <c r="A143" s="95"/>
      <c r="B143" s="95"/>
      <c r="E143" s="1"/>
      <c r="F143" s="1"/>
      <c r="G143" s="1"/>
      <c r="H143" s="1"/>
      <c r="I143" s="1"/>
      <c r="J143" s="1"/>
      <c r="K143" s="1"/>
      <c r="L143" s="3"/>
      <c r="M143" s="3"/>
      <c r="N143" s="3"/>
    </row>
    <row r="144" spans="1:14" s="6" customFormat="1" ht="15" x14ac:dyDescent="0.2">
      <c r="A144" s="95"/>
      <c r="B144" s="95"/>
      <c r="E144" s="1"/>
      <c r="F144" s="1"/>
      <c r="G144" s="1"/>
      <c r="H144" s="1"/>
      <c r="I144" s="1"/>
      <c r="J144" s="1"/>
      <c r="K144" s="1"/>
      <c r="L144" s="3"/>
      <c r="M144" s="3"/>
      <c r="N144" s="3"/>
    </row>
    <row r="145" spans="1:14" s="6" customFormat="1" ht="15" x14ac:dyDescent="0.2">
      <c r="A145" s="95"/>
      <c r="B145" s="95"/>
      <c r="E145" s="1"/>
      <c r="F145" s="1"/>
      <c r="G145" s="1"/>
      <c r="H145" s="1"/>
      <c r="I145" s="1"/>
      <c r="J145" s="1"/>
      <c r="K145" s="1"/>
      <c r="L145" s="3"/>
      <c r="M145" s="3"/>
      <c r="N145" s="3"/>
    </row>
    <row r="146" spans="1:14" s="6" customFormat="1" ht="15" x14ac:dyDescent="0.2">
      <c r="A146" s="95"/>
      <c r="B146" s="95"/>
      <c r="E146" s="1"/>
      <c r="F146" s="1"/>
      <c r="G146" s="1"/>
      <c r="H146" s="1"/>
      <c r="I146" s="1"/>
      <c r="J146" s="1"/>
      <c r="K146" s="1"/>
      <c r="L146" s="3"/>
      <c r="M146" s="3"/>
      <c r="N146" s="3"/>
    </row>
    <row r="147" spans="1:14" s="6" customFormat="1" ht="15" x14ac:dyDescent="0.2">
      <c r="A147" s="95"/>
      <c r="B147" s="95"/>
      <c r="E147" s="1"/>
      <c r="F147" s="1"/>
      <c r="G147" s="1"/>
      <c r="H147" s="1"/>
      <c r="I147" s="1"/>
      <c r="J147" s="1"/>
      <c r="K147" s="1"/>
      <c r="L147" s="3"/>
      <c r="M147" s="3"/>
      <c r="N147" s="3"/>
    </row>
    <row r="148" spans="1:14" s="6" customFormat="1" ht="15" x14ac:dyDescent="0.2">
      <c r="A148" s="95"/>
      <c r="B148" s="95"/>
      <c r="E148" s="1"/>
      <c r="F148" s="1"/>
      <c r="G148" s="1"/>
      <c r="H148" s="1"/>
      <c r="I148" s="1"/>
      <c r="J148" s="1"/>
      <c r="K148" s="1"/>
      <c r="L148" s="3"/>
      <c r="M148" s="3"/>
      <c r="N148" s="3"/>
    </row>
    <row r="149" spans="1:14" s="6" customFormat="1" ht="15" x14ac:dyDescent="0.2">
      <c r="A149" s="95"/>
      <c r="B149" s="95"/>
      <c r="E149" s="1"/>
      <c r="F149" s="1"/>
      <c r="G149" s="1"/>
      <c r="H149" s="1"/>
      <c r="I149" s="1"/>
      <c r="J149" s="1"/>
      <c r="K149" s="1"/>
      <c r="L149" s="3"/>
      <c r="M149" s="3"/>
      <c r="N149" s="3"/>
    </row>
    <row r="150" spans="1:14" s="6" customFormat="1" ht="15" x14ac:dyDescent="0.2">
      <c r="A150" s="95"/>
      <c r="B150" s="95"/>
      <c r="E150" s="1"/>
      <c r="F150" s="1"/>
      <c r="G150" s="1"/>
      <c r="H150" s="1"/>
      <c r="I150" s="1"/>
      <c r="J150" s="1"/>
      <c r="K150" s="1"/>
      <c r="L150" s="3"/>
      <c r="M150" s="3"/>
      <c r="N150" s="3"/>
    </row>
    <row r="151" spans="1:14" s="6" customFormat="1" ht="15" x14ac:dyDescent="0.2">
      <c r="A151" s="95"/>
      <c r="B151" s="95"/>
      <c r="E151" s="1"/>
      <c r="F151" s="1"/>
      <c r="G151" s="1"/>
      <c r="H151" s="1"/>
      <c r="I151" s="1"/>
      <c r="J151" s="1"/>
      <c r="K151" s="1"/>
      <c r="L151" s="3"/>
      <c r="M151" s="3"/>
      <c r="N151" s="3"/>
    </row>
    <row r="152" spans="1:14" s="6" customFormat="1" ht="15" x14ac:dyDescent="0.2">
      <c r="A152" s="95"/>
      <c r="B152" s="95"/>
      <c r="E152" s="1"/>
      <c r="F152" s="1"/>
      <c r="G152" s="1"/>
      <c r="H152" s="1"/>
      <c r="I152" s="1"/>
      <c r="J152" s="1"/>
      <c r="K152" s="1"/>
      <c r="L152" s="3"/>
      <c r="M152" s="3"/>
      <c r="N152" s="3"/>
    </row>
    <row r="153" spans="1:14" s="6" customFormat="1" ht="15" x14ac:dyDescent="0.2">
      <c r="A153" s="95"/>
      <c r="B153" s="95"/>
      <c r="E153" s="1"/>
      <c r="F153" s="1"/>
      <c r="G153" s="1"/>
      <c r="H153" s="1"/>
      <c r="I153" s="1"/>
      <c r="J153" s="1"/>
      <c r="K153" s="1"/>
      <c r="L153" s="3"/>
      <c r="M153" s="3"/>
      <c r="N153" s="3"/>
    </row>
    <row r="154" spans="1:14" s="6" customFormat="1" ht="15" x14ac:dyDescent="0.2">
      <c r="A154" s="95"/>
      <c r="B154" s="95"/>
      <c r="E154" s="1"/>
      <c r="F154" s="1"/>
      <c r="G154" s="1"/>
      <c r="H154" s="1"/>
      <c r="I154" s="1"/>
      <c r="J154" s="1"/>
      <c r="K154" s="1"/>
      <c r="L154" s="3"/>
      <c r="M154" s="3"/>
      <c r="N154" s="3"/>
    </row>
    <row r="155" spans="1:14" s="6" customFormat="1" ht="15" x14ac:dyDescent="0.2">
      <c r="A155" s="95"/>
      <c r="B155" s="95"/>
      <c r="E155" s="1"/>
      <c r="F155" s="1"/>
      <c r="G155" s="1"/>
      <c r="H155" s="1"/>
      <c r="I155" s="1"/>
      <c r="J155" s="1"/>
      <c r="K155" s="1"/>
      <c r="L155" s="3"/>
      <c r="M155" s="3"/>
      <c r="N155" s="3"/>
    </row>
    <row r="156" spans="1:14" s="6" customFormat="1" ht="15" x14ac:dyDescent="0.2">
      <c r="A156" s="95"/>
      <c r="B156" s="95"/>
      <c r="E156" s="1"/>
      <c r="F156" s="1"/>
      <c r="G156" s="1"/>
      <c r="H156" s="1"/>
      <c r="I156" s="1"/>
      <c r="J156" s="1"/>
      <c r="K156" s="1"/>
      <c r="L156" s="3"/>
      <c r="M156" s="3"/>
      <c r="N156" s="3"/>
    </row>
    <row r="157" spans="1:14" s="6" customFormat="1" ht="15" x14ac:dyDescent="0.2">
      <c r="A157" s="95"/>
      <c r="B157" s="95"/>
      <c r="E157" s="1"/>
      <c r="F157" s="1"/>
      <c r="G157" s="1"/>
      <c r="H157" s="1"/>
      <c r="I157" s="1"/>
      <c r="J157" s="1"/>
      <c r="K157" s="1"/>
      <c r="L157" s="3"/>
      <c r="M157" s="3"/>
      <c r="N157" s="3"/>
    </row>
    <row r="158" spans="1:14" s="6" customFormat="1" ht="15" x14ac:dyDescent="0.2">
      <c r="A158" s="95"/>
      <c r="B158" s="95"/>
      <c r="E158" s="1"/>
      <c r="F158" s="1"/>
      <c r="G158" s="1"/>
      <c r="H158" s="1"/>
      <c r="I158" s="1"/>
      <c r="J158" s="1"/>
      <c r="K158" s="1"/>
      <c r="L158" s="3"/>
      <c r="M158" s="3"/>
      <c r="N158" s="3"/>
    </row>
    <row r="159" spans="1:14" s="6" customFormat="1" ht="15" x14ac:dyDescent="0.2">
      <c r="A159" s="95"/>
      <c r="B159" s="95"/>
      <c r="E159" s="1"/>
      <c r="F159" s="1"/>
      <c r="G159" s="1"/>
      <c r="H159" s="1"/>
      <c r="I159" s="1"/>
      <c r="J159" s="1"/>
      <c r="K159" s="1"/>
      <c r="L159" s="3"/>
      <c r="M159" s="3"/>
      <c r="N159" s="3"/>
    </row>
    <row r="160" spans="1:14" s="6" customFormat="1" ht="15" x14ac:dyDescent="0.2">
      <c r="A160" s="95"/>
      <c r="B160" s="95"/>
      <c r="E160" s="1"/>
      <c r="F160" s="1"/>
      <c r="G160" s="1"/>
      <c r="H160" s="1"/>
      <c r="I160" s="1"/>
      <c r="J160" s="1"/>
      <c r="K160" s="1"/>
      <c r="L160" s="3"/>
      <c r="M160" s="3"/>
      <c r="N160" s="3"/>
    </row>
    <row r="161" spans="1:14" s="6" customFormat="1" ht="15" x14ac:dyDescent="0.2">
      <c r="A161" s="95"/>
      <c r="B161" s="95"/>
      <c r="E161" s="1"/>
      <c r="F161" s="1"/>
      <c r="G161" s="1"/>
      <c r="H161" s="1"/>
      <c r="I161" s="1"/>
      <c r="J161" s="1"/>
      <c r="K161" s="1"/>
      <c r="L161" s="3"/>
      <c r="M161" s="3"/>
      <c r="N161" s="3"/>
    </row>
    <row r="162" spans="1:14" s="6" customFormat="1" ht="15" x14ac:dyDescent="0.2">
      <c r="A162" s="95"/>
      <c r="B162" s="95"/>
      <c r="E162" s="1"/>
      <c r="F162" s="1"/>
      <c r="G162" s="1"/>
      <c r="H162" s="1"/>
      <c r="I162" s="1"/>
      <c r="J162" s="1"/>
      <c r="K162" s="1"/>
      <c r="L162" s="3"/>
      <c r="M162" s="3"/>
      <c r="N162" s="3"/>
    </row>
    <row r="163" spans="1:14" s="6" customFormat="1" ht="15" x14ac:dyDescent="0.2">
      <c r="A163" s="95"/>
      <c r="B163" s="95"/>
      <c r="E163" s="1"/>
      <c r="F163" s="1"/>
      <c r="G163" s="1"/>
      <c r="H163" s="1"/>
      <c r="I163" s="1"/>
      <c r="J163" s="1"/>
      <c r="K163" s="1"/>
      <c r="L163" s="3"/>
      <c r="M163" s="3"/>
      <c r="N163" s="3"/>
    </row>
    <row r="164" spans="1:14" s="6" customFormat="1" ht="15" x14ac:dyDescent="0.2">
      <c r="A164" s="95"/>
      <c r="B164" s="95"/>
      <c r="E164" s="1"/>
      <c r="F164" s="1"/>
      <c r="G164" s="1"/>
      <c r="H164" s="1"/>
      <c r="I164" s="1"/>
      <c r="J164" s="1"/>
      <c r="K164" s="1"/>
      <c r="L164" s="3"/>
      <c r="M164" s="3"/>
      <c r="N164" s="3"/>
    </row>
    <row r="165" spans="1:14" s="6" customFormat="1" ht="15" x14ac:dyDescent="0.2">
      <c r="A165" s="95"/>
      <c r="B165" s="95"/>
      <c r="E165" s="1"/>
      <c r="F165" s="1"/>
      <c r="G165" s="1"/>
      <c r="H165" s="1"/>
      <c r="I165" s="1"/>
      <c r="J165" s="1"/>
      <c r="K165" s="1"/>
      <c r="L165" s="3"/>
      <c r="M165" s="3"/>
      <c r="N165" s="3"/>
    </row>
    <row r="166" spans="1:14" s="6" customFormat="1" ht="15" x14ac:dyDescent="0.2">
      <c r="A166" s="95"/>
      <c r="B166" s="95"/>
      <c r="E166" s="1"/>
      <c r="F166" s="1"/>
      <c r="G166" s="1"/>
      <c r="H166" s="1"/>
      <c r="I166" s="1"/>
      <c r="J166" s="1"/>
      <c r="K166" s="1"/>
      <c r="L166" s="3"/>
      <c r="M166" s="3"/>
      <c r="N166" s="3"/>
    </row>
    <row r="167" spans="1:14" s="6" customFormat="1" ht="15" x14ac:dyDescent="0.2">
      <c r="A167" s="95"/>
      <c r="B167" s="95"/>
      <c r="E167" s="1"/>
      <c r="F167" s="1"/>
      <c r="G167" s="1"/>
      <c r="H167" s="1"/>
      <c r="I167" s="1"/>
      <c r="J167" s="1"/>
      <c r="K167" s="1"/>
      <c r="L167" s="3"/>
      <c r="M167" s="3"/>
      <c r="N167" s="3"/>
    </row>
    <row r="168" spans="1:14" s="6" customFormat="1" ht="15" x14ac:dyDescent="0.2">
      <c r="A168" s="95"/>
      <c r="B168" s="95"/>
      <c r="E168" s="1"/>
      <c r="F168" s="1"/>
      <c r="G168" s="1"/>
      <c r="H168" s="1"/>
      <c r="I168" s="1"/>
      <c r="J168" s="1"/>
      <c r="K168" s="1"/>
      <c r="L168" s="3"/>
      <c r="M168" s="3"/>
      <c r="N168" s="3"/>
    </row>
    <row r="169" spans="1:14" s="6" customFormat="1" ht="15" x14ac:dyDescent="0.2">
      <c r="A169" s="95"/>
      <c r="B169" s="95"/>
      <c r="E169" s="1"/>
      <c r="F169" s="1"/>
      <c r="G169" s="1"/>
      <c r="H169" s="1"/>
      <c r="I169" s="1"/>
      <c r="J169" s="1"/>
      <c r="K169" s="1"/>
      <c r="L169" s="3"/>
      <c r="M169" s="3"/>
      <c r="N169" s="3"/>
    </row>
    <row r="170" spans="1:14" s="6" customFormat="1" ht="15" x14ac:dyDescent="0.2">
      <c r="A170" s="95"/>
      <c r="B170" s="95"/>
      <c r="E170" s="1"/>
      <c r="F170" s="1"/>
      <c r="G170" s="1"/>
      <c r="H170" s="1"/>
      <c r="I170" s="1"/>
      <c r="J170" s="1"/>
      <c r="K170" s="1"/>
      <c r="L170" s="3"/>
      <c r="M170" s="3"/>
      <c r="N170" s="3"/>
    </row>
    <row r="171" spans="1:14" s="6" customFormat="1" ht="15" x14ac:dyDescent="0.2">
      <c r="A171" s="95"/>
      <c r="B171" s="95"/>
      <c r="E171" s="1"/>
      <c r="F171" s="1"/>
      <c r="G171" s="1"/>
      <c r="H171" s="1"/>
      <c r="I171" s="1"/>
      <c r="J171" s="1"/>
      <c r="K171" s="1"/>
      <c r="L171" s="3"/>
      <c r="M171" s="3"/>
      <c r="N171" s="3"/>
    </row>
    <row r="172" spans="1:14" s="6" customFormat="1" ht="15" x14ac:dyDescent="0.2">
      <c r="A172" s="95"/>
      <c r="B172" s="95"/>
      <c r="E172" s="1"/>
      <c r="F172" s="1"/>
      <c r="G172" s="1"/>
      <c r="H172" s="1"/>
      <c r="I172" s="1"/>
      <c r="J172" s="1"/>
      <c r="K172" s="1"/>
      <c r="L172" s="3"/>
      <c r="M172" s="3"/>
      <c r="N172" s="3"/>
    </row>
    <row r="173" spans="1:14" s="6" customFormat="1" ht="15" x14ac:dyDescent="0.2">
      <c r="A173" s="95"/>
      <c r="B173" s="95"/>
      <c r="E173" s="1"/>
      <c r="F173" s="1"/>
      <c r="G173" s="1"/>
      <c r="H173" s="1"/>
      <c r="I173" s="1"/>
      <c r="J173" s="1"/>
      <c r="K173" s="1"/>
      <c r="L173" s="3"/>
      <c r="M173" s="3"/>
      <c r="N173" s="3"/>
    </row>
    <row r="174" spans="1:14" s="6" customFormat="1" ht="15" x14ac:dyDescent="0.2">
      <c r="A174" s="95"/>
      <c r="B174" s="95"/>
      <c r="E174" s="1"/>
      <c r="F174" s="1"/>
      <c r="G174" s="1"/>
      <c r="H174" s="1"/>
      <c r="I174" s="1"/>
      <c r="J174" s="1"/>
      <c r="K174" s="1"/>
      <c r="L174" s="3"/>
      <c r="M174" s="3"/>
      <c r="N174" s="3"/>
    </row>
    <row r="175" spans="1:14" s="6" customFormat="1" ht="15" x14ac:dyDescent="0.2">
      <c r="A175" s="95"/>
      <c r="B175" s="95"/>
      <c r="E175" s="1"/>
      <c r="F175" s="1"/>
      <c r="G175" s="1"/>
      <c r="H175" s="1"/>
      <c r="I175" s="1"/>
      <c r="J175" s="1"/>
      <c r="K175" s="1"/>
      <c r="L175" s="3"/>
      <c r="M175" s="3"/>
      <c r="N175" s="3"/>
    </row>
    <row r="176" spans="1:14" s="6" customFormat="1" ht="15" x14ac:dyDescent="0.2">
      <c r="A176" s="95"/>
      <c r="B176" s="95"/>
      <c r="E176" s="1"/>
      <c r="F176" s="1"/>
      <c r="G176" s="1"/>
      <c r="H176" s="1"/>
      <c r="I176" s="1"/>
      <c r="J176" s="1"/>
      <c r="K176" s="1"/>
      <c r="L176" s="3"/>
      <c r="M176" s="3"/>
      <c r="N176" s="3"/>
    </row>
    <row r="177" spans="1:14" s="6" customFormat="1" ht="15" x14ac:dyDescent="0.2">
      <c r="A177" s="95"/>
      <c r="B177" s="95"/>
      <c r="E177" s="1"/>
      <c r="F177" s="1"/>
      <c r="G177" s="1"/>
      <c r="H177" s="1"/>
      <c r="I177" s="1"/>
      <c r="J177" s="1"/>
      <c r="K177" s="1"/>
      <c r="L177" s="3"/>
      <c r="M177" s="3"/>
      <c r="N177" s="3"/>
    </row>
    <row r="178" spans="1:14" s="6" customFormat="1" ht="15" x14ac:dyDescent="0.2">
      <c r="A178" s="95"/>
      <c r="B178" s="95"/>
      <c r="E178" s="1"/>
      <c r="F178" s="1"/>
      <c r="G178" s="1"/>
      <c r="H178" s="1"/>
      <c r="I178" s="1"/>
      <c r="J178" s="1"/>
      <c r="K178" s="1"/>
      <c r="L178" s="3"/>
      <c r="M178" s="3"/>
      <c r="N178" s="3"/>
    </row>
    <row r="179" spans="1:14" s="6" customFormat="1" ht="15" x14ac:dyDescent="0.2">
      <c r="A179" s="95"/>
      <c r="B179" s="95"/>
      <c r="E179" s="1"/>
      <c r="F179" s="1"/>
      <c r="G179" s="1"/>
      <c r="H179" s="1"/>
      <c r="I179" s="1"/>
      <c r="J179" s="1"/>
      <c r="K179" s="1"/>
      <c r="L179" s="3"/>
      <c r="M179" s="3"/>
      <c r="N179" s="3"/>
    </row>
    <row r="180" spans="1:14" s="6" customFormat="1" ht="15" x14ac:dyDescent="0.2">
      <c r="A180" s="95"/>
      <c r="B180" s="95"/>
      <c r="E180" s="1"/>
      <c r="F180" s="1"/>
      <c r="G180" s="1"/>
      <c r="H180" s="1"/>
      <c r="I180" s="1"/>
      <c r="J180" s="1"/>
      <c r="K180" s="1"/>
      <c r="L180" s="3"/>
      <c r="M180" s="3"/>
      <c r="N180" s="3"/>
    </row>
    <row r="181" spans="1:14" s="6" customFormat="1" ht="15" x14ac:dyDescent="0.2">
      <c r="A181" s="95"/>
      <c r="B181" s="95"/>
      <c r="E181" s="1"/>
      <c r="F181" s="1"/>
      <c r="G181" s="1"/>
      <c r="H181" s="1"/>
      <c r="I181" s="1"/>
      <c r="J181" s="1"/>
      <c r="K181" s="1"/>
      <c r="L181" s="3"/>
      <c r="M181" s="3"/>
      <c r="N181" s="3"/>
    </row>
    <row r="182" spans="1:14" s="6" customFormat="1" ht="15" x14ac:dyDescent="0.2">
      <c r="A182" s="95"/>
      <c r="B182" s="95"/>
      <c r="E182" s="1"/>
      <c r="F182" s="1"/>
      <c r="G182" s="1"/>
      <c r="H182" s="1"/>
      <c r="I182" s="1"/>
      <c r="J182" s="1"/>
      <c r="K182" s="1"/>
      <c r="L182" s="3"/>
      <c r="M182" s="3"/>
      <c r="N182" s="3"/>
    </row>
    <row r="183" spans="1:14" s="6" customFormat="1" ht="15" x14ac:dyDescent="0.2">
      <c r="A183" s="95"/>
      <c r="B183" s="95"/>
      <c r="E183" s="1"/>
      <c r="F183" s="1"/>
      <c r="G183" s="1"/>
      <c r="H183" s="1"/>
      <c r="I183" s="1"/>
      <c r="J183" s="1"/>
      <c r="K183" s="1"/>
      <c r="L183" s="3"/>
      <c r="M183" s="3"/>
      <c r="N183" s="3"/>
    </row>
    <row r="184" spans="1:14" s="6" customFormat="1" ht="15" x14ac:dyDescent="0.2">
      <c r="A184" s="95"/>
      <c r="B184" s="95"/>
      <c r="E184" s="1"/>
      <c r="F184" s="1"/>
      <c r="G184" s="1"/>
      <c r="H184" s="1"/>
      <c r="I184" s="1"/>
      <c r="J184" s="1"/>
      <c r="K184" s="1"/>
      <c r="L184" s="3"/>
      <c r="M184" s="3"/>
      <c r="N184" s="3"/>
    </row>
    <row r="185" spans="1:14" s="6" customFormat="1" ht="15" x14ac:dyDescent="0.2">
      <c r="A185" s="95"/>
      <c r="B185" s="95"/>
      <c r="E185" s="1"/>
      <c r="F185" s="1"/>
      <c r="G185" s="1"/>
      <c r="H185" s="1"/>
      <c r="I185" s="1"/>
      <c r="J185" s="1"/>
      <c r="K185" s="1"/>
      <c r="L185" s="3"/>
      <c r="M185" s="3"/>
      <c r="N185" s="3"/>
    </row>
    <row r="186" spans="1:14" s="6" customFormat="1" ht="15" x14ac:dyDescent="0.2">
      <c r="A186" s="95"/>
      <c r="B186" s="95"/>
      <c r="E186" s="1"/>
      <c r="F186" s="1"/>
      <c r="G186" s="1"/>
      <c r="H186" s="1"/>
      <c r="I186" s="1"/>
      <c r="J186" s="1"/>
      <c r="K186" s="1"/>
      <c r="L186" s="3"/>
      <c r="M186" s="3"/>
      <c r="N186" s="3"/>
    </row>
    <row r="187" spans="1:14" s="6" customFormat="1" ht="15" x14ac:dyDescent="0.2">
      <c r="A187" s="95"/>
      <c r="B187" s="95"/>
      <c r="E187" s="1"/>
      <c r="F187" s="1"/>
      <c r="G187" s="1"/>
      <c r="H187" s="1"/>
      <c r="I187" s="1"/>
      <c r="J187" s="1"/>
      <c r="K187" s="1"/>
      <c r="L187" s="3"/>
      <c r="M187" s="3"/>
      <c r="N187" s="3"/>
    </row>
    <row r="188" spans="1:14" s="6" customFormat="1" ht="15" x14ac:dyDescent="0.2">
      <c r="A188" s="95"/>
      <c r="B188" s="95"/>
      <c r="E188" s="1"/>
      <c r="F188" s="1"/>
      <c r="G188" s="1"/>
      <c r="H188" s="1"/>
      <c r="I188" s="1"/>
      <c r="J188" s="1"/>
      <c r="K188" s="1"/>
      <c r="L188" s="3"/>
      <c r="M188" s="3"/>
      <c r="N188" s="3"/>
    </row>
    <row r="189" spans="1:14" s="6" customFormat="1" ht="15" x14ac:dyDescent="0.2">
      <c r="A189" s="95"/>
      <c r="B189" s="95"/>
      <c r="E189" s="1"/>
      <c r="F189" s="1"/>
      <c r="G189" s="1"/>
      <c r="H189" s="1"/>
      <c r="I189" s="1"/>
      <c r="J189" s="1"/>
      <c r="K189" s="1"/>
      <c r="L189" s="3"/>
      <c r="M189" s="3"/>
      <c r="N189" s="3"/>
    </row>
    <row r="190" spans="1:14" s="6" customFormat="1" ht="15" x14ac:dyDescent="0.2">
      <c r="A190" s="95"/>
      <c r="B190" s="95"/>
      <c r="E190" s="1"/>
      <c r="F190" s="1"/>
      <c r="G190" s="1"/>
      <c r="H190" s="1"/>
      <c r="I190" s="1"/>
      <c r="J190" s="1"/>
      <c r="K190" s="1"/>
      <c r="L190" s="3"/>
      <c r="M190" s="3"/>
      <c r="N190" s="3"/>
    </row>
    <row r="191" spans="1:14" s="6" customFormat="1" ht="15" x14ac:dyDescent="0.2">
      <c r="A191" s="95"/>
      <c r="B191" s="95"/>
      <c r="E191" s="1"/>
      <c r="F191" s="1"/>
      <c r="G191" s="1"/>
      <c r="H191" s="1"/>
      <c r="I191" s="1"/>
      <c r="J191" s="1"/>
      <c r="K191" s="1"/>
      <c r="L191" s="3"/>
      <c r="M191" s="3"/>
      <c r="N191" s="3"/>
    </row>
    <row r="192" spans="1:14" s="6" customFormat="1" ht="15" x14ac:dyDescent="0.2">
      <c r="A192" s="95"/>
      <c r="B192" s="95"/>
      <c r="E192" s="1"/>
      <c r="F192" s="1"/>
      <c r="G192" s="1"/>
      <c r="H192" s="1"/>
      <c r="I192" s="1"/>
      <c r="J192" s="1"/>
      <c r="K192" s="1"/>
      <c r="L192" s="3"/>
      <c r="M192" s="3"/>
      <c r="N192" s="3"/>
    </row>
    <row r="193" spans="1:14" s="6" customFormat="1" ht="15" x14ac:dyDescent="0.2">
      <c r="A193" s="95"/>
      <c r="B193" s="95"/>
      <c r="E193" s="1"/>
      <c r="F193" s="1"/>
      <c r="G193" s="1"/>
      <c r="H193" s="1"/>
      <c r="I193" s="1"/>
      <c r="J193" s="1"/>
      <c r="K193" s="1"/>
      <c r="L193" s="3"/>
      <c r="M193" s="3"/>
      <c r="N193" s="3"/>
    </row>
    <row r="194" spans="1:14" s="6" customFormat="1" ht="15" x14ac:dyDescent="0.2">
      <c r="A194" s="95"/>
      <c r="B194" s="95"/>
      <c r="E194" s="1"/>
      <c r="F194" s="1"/>
      <c r="G194" s="1"/>
      <c r="H194" s="1"/>
      <c r="I194" s="1"/>
      <c r="J194" s="1"/>
      <c r="K194" s="1"/>
      <c r="L194" s="3"/>
      <c r="M194" s="3"/>
      <c r="N194" s="3"/>
    </row>
    <row r="195" spans="1:14" s="6" customFormat="1" ht="15" x14ac:dyDescent="0.2">
      <c r="A195" s="95"/>
      <c r="B195" s="95"/>
      <c r="E195" s="1"/>
      <c r="F195" s="1"/>
      <c r="G195" s="1"/>
      <c r="H195" s="1"/>
      <c r="I195" s="1"/>
      <c r="J195" s="1"/>
      <c r="K195" s="1"/>
      <c r="L195" s="3"/>
      <c r="M195" s="3"/>
      <c r="N195" s="3"/>
    </row>
    <row r="196" spans="1:14" s="6" customFormat="1" ht="15" x14ac:dyDescent="0.2">
      <c r="A196" s="95"/>
      <c r="B196" s="95"/>
      <c r="E196" s="1"/>
      <c r="F196" s="1"/>
      <c r="G196" s="1"/>
      <c r="H196" s="1"/>
      <c r="I196" s="1"/>
      <c r="J196" s="1"/>
      <c r="K196" s="1"/>
      <c r="L196" s="3"/>
      <c r="M196" s="3"/>
      <c r="N196" s="3"/>
    </row>
    <row r="197" spans="1:14" s="6" customFormat="1" ht="15" x14ac:dyDescent="0.2">
      <c r="A197" s="95"/>
      <c r="B197" s="95"/>
      <c r="E197" s="1"/>
      <c r="F197" s="1"/>
      <c r="G197" s="1"/>
      <c r="H197" s="1"/>
      <c r="I197" s="1"/>
      <c r="J197" s="1"/>
      <c r="K197" s="1"/>
      <c r="L197" s="3"/>
      <c r="M197" s="3"/>
      <c r="N197" s="3"/>
    </row>
    <row r="198" spans="1:14" s="6" customFormat="1" ht="15" x14ac:dyDescent="0.2">
      <c r="A198" s="95"/>
      <c r="B198" s="95"/>
      <c r="E198" s="1"/>
      <c r="F198" s="1"/>
      <c r="G198" s="1"/>
      <c r="H198" s="1"/>
      <c r="I198" s="1"/>
      <c r="J198" s="1"/>
      <c r="K198" s="1"/>
      <c r="L198" s="3"/>
      <c r="M198" s="3"/>
      <c r="N198" s="3"/>
    </row>
    <row r="199" spans="1:14" s="6" customFormat="1" ht="15" x14ac:dyDescent="0.2">
      <c r="A199" s="95"/>
      <c r="B199" s="95"/>
      <c r="E199" s="1"/>
      <c r="F199" s="1"/>
      <c r="G199" s="1"/>
      <c r="H199" s="1"/>
      <c r="I199" s="1"/>
      <c r="J199" s="1"/>
      <c r="K199" s="1"/>
      <c r="L199" s="3"/>
      <c r="M199" s="3"/>
      <c r="N199" s="3"/>
    </row>
    <row r="200" spans="1:14" s="6" customFormat="1" ht="15" x14ac:dyDescent="0.2">
      <c r="A200" s="95"/>
      <c r="B200" s="95"/>
      <c r="E200" s="1"/>
      <c r="F200" s="1"/>
      <c r="G200" s="1"/>
      <c r="H200" s="1"/>
      <c r="I200" s="1"/>
      <c r="J200" s="1"/>
      <c r="K200" s="1"/>
      <c r="L200" s="3"/>
      <c r="M200" s="3"/>
      <c r="N200" s="3"/>
    </row>
    <row r="201" spans="1:14" s="6" customFormat="1" ht="15" x14ac:dyDescent="0.2">
      <c r="A201" s="95"/>
      <c r="B201" s="95"/>
      <c r="E201" s="1"/>
      <c r="F201" s="1"/>
      <c r="G201" s="1"/>
      <c r="H201" s="1"/>
      <c r="I201" s="1"/>
      <c r="J201" s="1"/>
      <c r="K201" s="1"/>
      <c r="L201" s="3"/>
      <c r="M201" s="3"/>
      <c r="N201" s="3"/>
    </row>
    <row r="202" spans="1:14" s="6" customFormat="1" ht="15" x14ac:dyDescent="0.2">
      <c r="A202" s="95"/>
      <c r="B202" s="95"/>
      <c r="E202" s="1"/>
      <c r="F202" s="1"/>
      <c r="G202" s="1"/>
      <c r="H202" s="1"/>
      <c r="I202" s="1"/>
      <c r="J202" s="1"/>
      <c r="K202" s="1"/>
      <c r="L202" s="3"/>
      <c r="M202" s="3"/>
      <c r="N202" s="3"/>
    </row>
    <row r="203" spans="1:14" s="6" customFormat="1" ht="15" x14ac:dyDescent="0.2">
      <c r="A203" s="95"/>
      <c r="B203" s="95"/>
      <c r="E203" s="1"/>
      <c r="F203" s="1"/>
      <c r="G203" s="1"/>
      <c r="H203" s="1"/>
      <c r="I203" s="1"/>
      <c r="J203" s="1"/>
      <c r="K203" s="1"/>
      <c r="L203" s="3"/>
      <c r="M203" s="3"/>
      <c r="N203" s="3"/>
    </row>
    <row r="204" spans="1:14" s="6" customFormat="1" ht="15" x14ac:dyDescent="0.2">
      <c r="A204" s="95"/>
      <c r="B204" s="95"/>
      <c r="E204" s="1"/>
      <c r="F204" s="1"/>
      <c r="G204" s="1"/>
      <c r="H204" s="1"/>
      <c r="I204" s="1"/>
      <c r="J204" s="1"/>
      <c r="K204" s="1"/>
      <c r="L204" s="3"/>
      <c r="M204" s="3"/>
      <c r="N204" s="3"/>
    </row>
    <row r="205" spans="1:14" s="6" customFormat="1" ht="15" x14ac:dyDescent="0.2">
      <c r="A205" s="95"/>
      <c r="B205" s="95"/>
      <c r="E205" s="1"/>
      <c r="F205" s="1"/>
      <c r="G205" s="1"/>
      <c r="H205" s="1"/>
      <c r="I205" s="1"/>
      <c r="J205" s="1"/>
      <c r="K205" s="1"/>
      <c r="L205" s="3"/>
      <c r="M205" s="3"/>
      <c r="N205" s="3"/>
    </row>
    <row r="206" spans="1:14" s="6" customFormat="1" ht="15" x14ac:dyDescent="0.2">
      <c r="A206" s="95"/>
      <c r="B206" s="95"/>
      <c r="E206" s="1"/>
      <c r="F206" s="1"/>
      <c r="G206" s="1"/>
      <c r="H206" s="1"/>
      <c r="I206" s="1"/>
      <c r="J206" s="1"/>
      <c r="K206" s="1"/>
      <c r="L206" s="3"/>
      <c r="M206" s="3"/>
      <c r="N206" s="3"/>
    </row>
    <row r="207" spans="1:14" s="6" customFormat="1" ht="15" x14ac:dyDescent="0.2">
      <c r="A207" s="95"/>
      <c r="B207" s="95"/>
      <c r="E207" s="1"/>
      <c r="F207" s="1"/>
      <c r="G207" s="1"/>
      <c r="H207" s="1"/>
      <c r="I207" s="1"/>
      <c r="J207" s="1"/>
      <c r="K207" s="1"/>
      <c r="L207" s="3"/>
      <c r="M207" s="3"/>
      <c r="N207" s="3"/>
    </row>
    <row r="208" spans="1:14" s="6" customFormat="1" ht="15" x14ac:dyDescent="0.2">
      <c r="A208" s="95"/>
      <c r="B208" s="95"/>
      <c r="E208" s="1"/>
      <c r="F208" s="1"/>
      <c r="G208" s="1"/>
      <c r="H208" s="1"/>
      <c r="I208" s="1"/>
      <c r="J208" s="1"/>
      <c r="K208" s="1"/>
      <c r="L208" s="3"/>
      <c r="M208" s="3"/>
      <c r="N208" s="3"/>
    </row>
    <row r="209" spans="1:14" s="6" customFormat="1" ht="15" x14ac:dyDescent="0.2">
      <c r="A209" s="95"/>
      <c r="B209" s="95"/>
      <c r="E209" s="1"/>
      <c r="F209" s="1"/>
      <c r="G209" s="1"/>
      <c r="H209" s="1"/>
      <c r="I209" s="1"/>
      <c r="J209" s="1"/>
      <c r="K209" s="1"/>
      <c r="L209" s="3"/>
      <c r="M209" s="3"/>
      <c r="N209" s="3"/>
    </row>
    <row r="210" spans="1:14" s="6" customFormat="1" ht="15" x14ac:dyDescent="0.2">
      <c r="A210" s="95"/>
      <c r="B210" s="95"/>
      <c r="E210" s="1"/>
      <c r="F210" s="1"/>
      <c r="G210" s="1"/>
      <c r="H210" s="1"/>
      <c r="I210" s="1"/>
      <c r="J210" s="1"/>
      <c r="K210" s="1"/>
      <c r="L210" s="3"/>
      <c r="M210" s="3"/>
      <c r="N210" s="3"/>
    </row>
    <row r="211" spans="1:14" s="6" customFormat="1" ht="15" x14ac:dyDescent="0.2">
      <c r="A211" s="95"/>
      <c r="B211" s="95"/>
      <c r="E211" s="1"/>
      <c r="F211" s="1"/>
      <c r="G211" s="1"/>
      <c r="H211" s="1"/>
      <c r="I211" s="1"/>
      <c r="J211" s="1"/>
      <c r="K211" s="1"/>
      <c r="L211" s="3"/>
      <c r="M211" s="3"/>
      <c r="N211" s="3"/>
    </row>
    <row r="212" spans="1:14" s="6" customFormat="1" ht="15" x14ac:dyDescent="0.2">
      <c r="A212" s="95"/>
      <c r="B212" s="95"/>
      <c r="E212" s="1"/>
      <c r="F212" s="1"/>
      <c r="G212" s="1"/>
      <c r="H212" s="1"/>
      <c r="I212" s="1"/>
      <c r="J212" s="1"/>
      <c r="K212" s="1"/>
      <c r="L212" s="3"/>
      <c r="M212" s="3"/>
      <c r="N212" s="3"/>
    </row>
    <row r="213" spans="1:14" s="6" customFormat="1" ht="15" x14ac:dyDescent="0.2">
      <c r="A213" s="95"/>
      <c r="B213" s="95"/>
      <c r="E213" s="1"/>
      <c r="F213" s="1"/>
      <c r="G213" s="1"/>
      <c r="H213" s="1"/>
      <c r="I213" s="1"/>
      <c r="J213" s="1"/>
      <c r="K213" s="1"/>
      <c r="L213" s="3"/>
      <c r="M213" s="3"/>
      <c r="N213" s="3"/>
    </row>
    <row r="214" spans="1:14" s="6" customFormat="1" ht="15" x14ac:dyDescent="0.2">
      <c r="A214" s="95"/>
      <c r="B214" s="95"/>
      <c r="E214" s="1"/>
      <c r="F214" s="1"/>
      <c r="G214" s="1"/>
      <c r="H214" s="1"/>
      <c r="I214" s="1"/>
      <c r="J214" s="1"/>
      <c r="K214" s="1"/>
      <c r="L214" s="3"/>
      <c r="M214" s="3"/>
      <c r="N214" s="3"/>
    </row>
    <row r="215" spans="1:14" s="6" customFormat="1" ht="15" x14ac:dyDescent="0.2">
      <c r="A215" s="95"/>
      <c r="B215" s="95"/>
      <c r="E215" s="1"/>
      <c r="F215" s="1"/>
      <c r="G215" s="1"/>
      <c r="H215" s="1"/>
      <c r="I215" s="1"/>
      <c r="J215" s="1"/>
      <c r="K215" s="1"/>
      <c r="L215" s="3"/>
      <c r="M215" s="3"/>
      <c r="N215" s="3"/>
    </row>
    <row r="216" spans="1:14" s="6" customFormat="1" ht="15" x14ac:dyDescent="0.2">
      <c r="A216" s="95"/>
      <c r="B216" s="95"/>
      <c r="E216" s="1"/>
      <c r="F216" s="1"/>
      <c r="G216" s="1"/>
      <c r="H216" s="1"/>
      <c r="I216" s="1"/>
      <c r="J216" s="1"/>
      <c r="K216" s="1"/>
      <c r="L216" s="3"/>
      <c r="M216" s="3"/>
      <c r="N216" s="3"/>
    </row>
    <row r="217" spans="1:14" s="6" customFormat="1" ht="15" x14ac:dyDescent="0.2">
      <c r="A217" s="95"/>
      <c r="B217" s="95"/>
      <c r="E217" s="1"/>
      <c r="F217" s="1"/>
      <c r="G217" s="1"/>
      <c r="H217" s="1"/>
      <c r="I217" s="1"/>
      <c r="J217" s="1"/>
      <c r="K217" s="1"/>
      <c r="L217" s="3"/>
      <c r="M217" s="3"/>
      <c r="N217" s="3"/>
    </row>
    <row r="218" spans="1:14" s="6" customFormat="1" ht="15" x14ac:dyDescent="0.2">
      <c r="A218" s="95"/>
      <c r="B218" s="95"/>
      <c r="E218" s="1"/>
      <c r="F218" s="1"/>
      <c r="G218" s="1"/>
      <c r="H218" s="1"/>
      <c r="I218" s="1"/>
      <c r="J218" s="1"/>
      <c r="K218" s="1"/>
      <c r="L218" s="3"/>
      <c r="M218" s="3"/>
      <c r="N218" s="3"/>
    </row>
    <row r="219" spans="1:14" s="6" customFormat="1" ht="15" x14ac:dyDescent="0.2">
      <c r="A219" s="95"/>
      <c r="B219" s="95"/>
      <c r="E219" s="1"/>
      <c r="F219" s="1"/>
      <c r="G219" s="1"/>
      <c r="H219" s="1"/>
      <c r="I219" s="1"/>
      <c r="J219" s="1"/>
      <c r="K219" s="1"/>
      <c r="L219" s="3"/>
      <c r="M219" s="3"/>
      <c r="N219" s="3"/>
    </row>
    <row r="220" spans="1:14" s="6" customFormat="1" ht="15" x14ac:dyDescent="0.2">
      <c r="A220" s="95"/>
      <c r="B220" s="95"/>
      <c r="E220" s="1"/>
      <c r="F220" s="1"/>
      <c r="G220" s="1"/>
      <c r="H220" s="1"/>
      <c r="I220" s="1"/>
      <c r="J220" s="1"/>
      <c r="K220" s="1"/>
      <c r="L220" s="3"/>
      <c r="M220" s="3"/>
      <c r="N220" s="3"/>
    </row>
    <row r="221" spans="1:14" s="6" customFormat="1" ht="15" x14ac:dyDescent="0.2">
      <c r="A221" s="95"/>
      <c r="B221" s="95"/>
      <c r="E221" s="1"/>
      <c r="F221" s="1"/>
      <c r="G221" s="1"/>
      <c r="H221" s="1"/>
      <c r="I221" s="1"/>
      <c r="J221" s="1"/>
      <c r="K221" s="1"/>
      <c r="L221" s="3"/>
      <c r="M221" s="3"/>
      <c r="N221" s="3"/>
    </row>
    <row r="222" spans="1:14" s="6" customFormat="1" ht="15" x14ac:dyDescent="0.2">
      <c r="A222" s="95"/>
      <c r="B222" s="95"/>
      <c r="E222" s="1"/>
      <c r="F222" s="1"/>
      <c r="G222" s="1"/>
      <c r="H222" s="1"/>
      <c r="I222" s="1"/>
      <c r="J222" s="1"/>
      <c r="K222" s="1"/>
      <c r="L222" s="3"/>
      <c r="M222" s="3"/>
      <c r="N222" s="3"/>
    </row>
    <row r="223" spans="1:14" s="6" customFormat="1" ht="15" x14ac:dyDescent="0.2">
      <c r="A223" s="95"/>
      <c r="B223" s="95"/>
      <c r="E223" s="1"/>
      <c r="F223" s="1"/>
      <c r="G223" s="1"/>
      <c r="H223" s="1"/>
      <c r="I223" s="1"/>
      <c r="J223" s="1"/>
      <c r="K223" s="1"/>
      <c r="L223" s="3"/>
      <c r="M223" s="3"/>
      <c r="N223" s="3"/>
    </row>
    <row r="224" spans="1:14" s="6" customFormat="1" ht="15" x14ac:dyDescent="0.2">
      <c r="A224" s="95"/>
      <c r="B224" s="95"/>
      <c r="E224" s="1"/>
      <c r="F224" s="1"/>
      <c r="G224" s="1"/>
      <c r="H224" s="1"/>
      <c r="I224" s="1"/>
      <c r="J224" s="1"/>
      <c r="K224" s="1"/>
      <c r="L224" s="3"/>
      <c r="M224" s="3"/>
      <c r="N224" s="3"/>
    </row>
    <row r="225" spans="1:14" s="6" customFormat="1" ht="15" x14ac:dyDescent="0.2">
      <c r="A225" s="95"/>
      <c r="B225" s="95"/>
      <c r="E225" s="1"/>
      <c r="F225" s="1"/>
      <c r="G225" s="1"/>
      <c r="H225" s="1"/>
      <c r="I225" s="1"/>
      <c r="J225" s="1"/>
      <c r="K225" s="1"/>
      <c r="L225" s="3"/>
      <c r="M225" s="3"/>
      <c r="N225" s="3"/>
    </row>
    <row r="226" spans="1:14" s="6" customFormat="1" ht="15" x14ac:dyDescent="0.2">
      <c r="A226" s="95"/>
      <c r="B226" s="95"/>
      <c r="E226" s="1"/>
      <c r="F226" s="1"/>
      <c r="G226" s="1"/>
      <c r="H226" s="1"/>
      <c r="I226" s="1"/>
      <c r="J226" s="1"/>
      <c r="K226" s="1"/>
      <c r="L226" s="3"/>
      <c r="M226" s="3"/>
      <c r="N226" s="3"/>
    </row>
    <row r="227" spans="1:14" s="6" customFormat="1" ht="15" x14ac:dyDescent="0.2">
      <c r="A227" s="95"/>
      <c r="B227" s="95"/>
      <c r="E227" s="1"/>
      <c r="F227" s="1"/>
      <c r="G227" s="1"/>
      <c r="H227" s="1"/>
      <c r="I227" s="1"/>
      <c r="J227" s="1"/>
      <c r="K227" s="1"/>
      <c r="L227" s="3"/>
      <c r="M227" s="3"/>
      <c r="N227" s="3"/>
    </row>
    <row r="228" spans="1:14" s="6" customFormat="1" ht="15" x14ac:dyDescent="0.2">
      <c r="A228" s="95"/>
      <c r="B228" s="95"/>
      <c r="E228" s="1"/>
      <c r="F228" s="1"/>
      <c r="G228" s="1"/>
      <c r="H228" s="1"/>
      <c r="I228" s="1"/>
      <c r="J228" s="1"/>
      <c r="K228" s="1"/>
      <c r="L228" s="3"/>
      <c r="M228" s="3"/>
      <c r="N228" s="3"/>
    </row>
    <row r="229" spans="1:14" s="6" customFormat="1" ht="15" x14ac:dyDescent="0.2">
      <c r="A229" s="95"/>
      <c r="B229" s="95"/>
      <c r="E229" s="1"/>
      <c r="F229" s="1"/>
      <c r="G229" s="1"/>
      <c r="H229" s="1"/>
      <c r="I229" s="1"/>
      <c r="J229" s="1"/>
      <c r="K229" s="1"/>
      <c r="L229" s="3"/>
      <c r="M229" s="3"/>
      <c r="N229" s="3"/>
    </row>
    <row r="230" spans="1:14" s="6" customFormat="1" ht="15" x14ac:dyDescent="0.2">
      <c r="A230" s="95"/>
      <c r="B230" s="95"/>
      <c r="E230" s="1"/>
      <c r="F230" s="1"/>
      <c r="G230" s="1"/>
      <c r="H230" s="1"/>
      <c r="I230" s="1"/>
      <c r="J230" s="1"/>
      <c r="K230" s="1"/>
      <c r="L230" s="3"/>
      <c r="M230" s="3"/>
      <c r="N230" s="3"/>
    </row>
    <row r="231" spans="1:14" s="6" customFormat="1" ht="15" x14ac:dyDescent="0.2">
      <c r="A231" s="95"/>
      <c r="B231" s="95"/>
      <c r="E231" s="1"/>
      <c r="F231" s="1"/>
      <c r="G231" s="1"/>
      <c r="H231" s="1"/>
      <c r="I231" s="1"/>
      <c r="J231" s="1"/>
      <c r="K231" s="1"/>
      <c r="L231" s="3"/>
      <c r="M231" s="3"/>
      <c r="N231" s="3"/>
    </row>
    <row r="232" spans="1:14" s="6" customFormat="1" ht="15" x14ac:dyDescent="0.2">
      <c r="A232" s="95"/>
      <c r="B232" s="95"/>
      <c r="E232" s="1"/>
      <c r="F232" s="1"/>
      <c r="G232" s="1"/>
      <c r="H232" s="1"/>
      <c r="I232" s="1"/>
      <c r="J232" s="1"/>
      <c r="K232" s="1"/>
      <c r="L232" s="3"/>
      <c r="M232" s="3"/>
      <c r="N232" s="3"/>
    </row>
    <row r="233" spans="1:14" s="6" customFormat="1" ht="15" x14ac:dyDescent="0.2">
      <c r="A233" s="95"/>
      <c r="B233" s="95"/>
      <c r="E233" s="1"/>
      <c r="F233" s="1"/>
      <c r="G233" s="1"/>
      <c r="H233" s="1"/>
      <c r="I233" s="1"/>
      <c r="J233" s="1"/>
      <c r="K233" s="1"/>
      <c r="L233" s="3"/>
      <c r="M233" s="3"/>
      <c r="N233" s="3"/>
    </row>
    <row r="234" spans="1:14" s="6" customFormat="1" ht="15" x14ac:dyDescent="0.2">
      <c r="A234" s="95"/>
      <c r="B234" s="95"/>
      <c r="E234" s="1"/>
      <c r="F234" s="1"/>
      <c r="G234" s="1"/>
      <c r="H234" s="1"/>
      <c r="I234" s="1"/>
      <c r="J234" s="1"/>
      <c r="K234" s="1"/>
      <c r="L234" s="3"/>
      <c r="M234" s="3"/>
      <c r="N234" s="3"/>
    </row>
    <row r="235" spans="1:14" s="6" customFormat="1" ht="15" x14ac:dyDescent="0.2">
      <c r="A235" s="95"/>
      <c r="B235" s="95"/>
      <c r="E235" s="1"/>
      <c r="F235" s="1"/>
      <c r="G235" s="1"/>
      <c r="H235" s="1"/>
      <c r="I235" s="1"/>
      <c r="J235" s="1"/>
      <c r="K235" s="1"/>
      <c r="L235" s="3"/>
      <c r="M235" s="3"/>
      <c r="N235" s="3"/>
    </row>
    <row r="236" spans="1:14" s="6" customFormat="1" ht="15" x14ac:dyDescent="0.2">
      <c r="A236" s="95"/>
      <c r="B236" s="95"/>
      <c r="E236" s="1"/>
      <c r="F236" s="1"/>
      <c r="G236" s="1"/>
      <c r="H236" s="1"/>
      <c r="I236" s="1"/>
      <c r="J236" s="1"/>
      <c r="K236" s="1"/>
      <c r="L236" s="3"/>
      <c r="M236" s="3"/>
      <c r="N236" s="3"/>
    </row>
    <row r="237" spans="1:14" s="6" customFormat="1" ht="15" x14ac:dyDescent="0.2">
      <c r="A237" s="95"/>
      <c r="B237" s="95"/>
      <c r="E237" s="1"/>
      <c r="F237" s="1"/>
      <c r="G237" s="1"/>
      <c r="H237" s="1"/>
      <c r="I237" s="1"/>
      <c r="J237" s="1"/>
      <c r="K237" s="1"/>
      <c r="L237" s="3"/>
      <c r="M237" s="3"/>
      <c r="N237" s="3"/>
    </row>
    <row r="238" spans="1:14" s="6" customFormat="1" ht="15" x14ac:dyDescent="0.2">
      <c r="A238" s="95"/>
      <c r="B238" s="95"/>
      <c r="E238" s="1"/>
      <c r="F238" s="1"/>
      <c r="G238" s="1"/>
      <c r="H238" s="1"/>
      <c r="I238" s="1"/>
      <c r="J238" s="1"/>
      <c r="K238" s="1"/>
      <c r="L238" s="3"/>
      <c r="M238" s="3"/>
      <c r="N238" s="3"/>
    </row>
    <row r="239" spans="1:14" s="6" customFormat="1" ht="15" x14ac:dyDescent="0.2">
      <c r="A239" s="95"/>
      <c r="B239" s="95"/>
      <c r="E239" s="1"/>
      <c r="F239" s="1"/>
      <c r="G239" s="1"/>
      <c r="H239" s="1"/>
      <c r="I239" s="1"/>
      <c r="J239" s="1"/>
      <c r="K239" s="1"/>
      <c r="L239" s="3"/>
      <c r="M239" s="3"/>
      <c r="N239" s="3"/>
    </row>
    <row r="240" spans="1:14" s="6" customFormat="1" ht="15" x14ac:dyDescent="0.2">
      <c r="A240" s="95"/>
      <c r="B240" s="95"/>
      <c r="E240" s="1"/>
      <c r="F240" s="1"/>
      <c r="G240" s="1"/>
      <c r="H240" s="1"/>
      <c r="I240" s="1"/>
      <c r="J240" s="1"/>
      <c r="K240" s="1"/>
      <c r="L240" s="3"/>
      <c r="M240" s="3"/>
      <c r="N240" s="3"/>
    </row>
    <row r="241" spans="1:14" s="6" customFormat="1" ht="15" x14ac:dyDescent="0.2">
      <c r="A241" s="95"/>
      <c r="B241" s="95"/>
      <c r="E241" s="1"/>
      <c r="F241" s="1"/>
      <c r="G241" s="1"/>
      <c r="H241" s="1"/>
      <c r="I241" s="1"/>
      <c r="J241" s="1"/>
      <c r="K241" s="1"/>
      <c r="L241" s="3"/>
      <c r="M241" s="3"/>
      <c r="N241" s="3"/>
    </row>
    <row r="242" spans="1:14" s="6" customFormat="1" ht="15" x14ac:dyDescent="0.2">
      <c r="A242" s="95"/>
      <c r="B242" s="95"/>
      <c r="E242" s="1"/>
      <c r="F242" s="1"/>
      <c r="G242" s="1"/>
      <c r="H242" s="1"/>
      <c r="I242" s="1"/>
      <c r="J242" s="1"/>
      <c r="K242" s="1"/>
      <c r="L242" s="3"/>
      <c r="M242" s="3"/>
      <c r="N242" s="3"/>
    </row>
    <row r="243" spans="1:14" s="6" customFormat="1" ht="15" x14ac:dyDescent="0.2">
      <c r="A243" s="95"/>
      <c r="B243" s="95"/>
      <c r="E243" s="1"/>
      <c r="F243" s="1"/>
      <c r="G243" s="1"/>
      <c r="H243" s="1"/>
      <c r="I243" s="1"/>
      <c r="J243" s="1"/>
      <c r="K243" s="1"/>
      <c r="L243" s="3"/>
      <c r="M243" s="3"/>
      <c r="N243" s="3"/>
    </row>
    <row r="244" spans="1:14" s="6" customFormat="1" ht="15" x14ac:dyDescent="0.2">
      <c r="A244" s="95"/>
      <c r="B244" s="95"/>
      <c r="E244" s="1"/>
      <c r="F244" s="1"/>
      <c r="G244" s="1"/>
      <c r="H244" s="1"/>
      <c r="I244" s="1"/>
      <c r="J244" s="1"/>
      <c r="K244" s="1"/>
      <c r="L244" s="3"/>
      <c r="M244" s="3"/>
      <c r="N244" s="3"/>
    </row>
    <row r="245" spans="1:14" s="6" customFormat="1" ht="15" x14ac:dyDescent="0.2">
      <c r="A245" s="95"/>
      <c r="B245" s="95"/>
      <c r="E245" s="1"/>
      <c r="F245" s="1"/>
      <c r="G245" s="1"/>
      <c r="H245" s="1"/>
      <c r="I245" s="1"/>
      <c r="J245" s="1"/>
      <c r="K245" s="1"/>
      <c r="L245" s="3"/>
      <c r="M245" s="3"/>
      <c r="N245" s="3"/>
    </row>
    <row r="246" spans="1:14" s="6" customFormat="1" ht="15" x14ac:dyDescent="0.2">
      <c r="A246" s="95"/>
      <c r="B246" s="95"/>
      <c r="E246" s="1"/>
      <c r="F246" s="1"/>
      <c r="G246" s="1"/>
      <c r="H246" s="1"/>
      <c r="I246" s="1"/>
      <c r="J246" s="1"/>
      <c r="K246" s="1"/>
      <c r="L246" s="3"/>
      <c r="M246" s="3"/>
      <c r="N246" s="3"/>
    </row>
    <row r="247" spans="1:14" s="6" customFormat="1" ht="15" x14ac:dyDescent="0.2">
      <c r="A247" s="95"/>
      <c r="B247" s="95"/>
      <c r="E247" s="1"/>
      <c r="F247" s="1"/>
      <c r="G247" s="1"/>
      <c r="H247" s="1"/>
      <c r="I247" s="1"/>
      <c r="J247" s="1"/>
      <c r="K247" s="1"/>
      <c r="L247" s="3"/>
      <c r="M247" s="3"/>
      <c r="N247" s="3"/>
    </row>
    <row r="248" spans="1:14" s="6" customFormat="1" ht="15" x14ac:dyDescent="0.2">
      <c r="A248" s="95"/>
      <c r="B248" s="95"/>
      <c r="E248" s="1"/>
      <c r="F248" s="1"/>
      <c r="G248" s="1"/>
      <c r="H248" s="1"/>
      <c r="I248" s="1"/>
      <c r="J248" s="1"/>
      <c r="K248" s="1"/>
      <c r="L248" s="3"/>
      <c r="M248" s="3"/>
      <c r="N248" s="3"/>
    </row>
    <row r="249" spans="1:14" s="6" customFormat="1" ht="15" x14ac:dyDescent="0.2">
      <c r="A249" s="95"/>
      <c r="B249" s="95"/>
      <c r="E249" s="1"/>
      <c r="F249" s="1"/>
      <c r="G249" s="1"/>
      <c r="H249" s="1"/>
      <c r="I249" s="1"/>
      <c r="J249" s="1"/>
      <c r="K249" s="1"/>
      <c r="L249" s="3"/>
      <c r="M249" s="3"/>
      <c r="N249" s="3"/>
    </row>
    <row r="250" spans="1:14" s="6" customFormat="1" ht="15" x14ac:dyDescent="0.2">
      <c r="A250" s="95"/>
      <c r="B250" s="95"/>
      <c r="E250" s="1"/>
      <c r="F250" s="1"/>
      <c r="G250" s="1"/>
      <c r="H250" s="1"/>
      <c r="I250" s="1"/>
      <c r="J250" s="1"/>
      <c r="K250" s="1"/>
      <c r="L250" s="3"/>
      <c r="M250" s="3"/>
      <c r="N250" s="3"/>
    </row>
    <row r="251" spans="1:14" s="6" customFormat="1" ht="15" x14ac:dyDescent="0.2">
      <c r="A251" s="95"/>
      <c r="B251" s="95"/>
      <c r="E251" s="1"/>
      <c r="F251" s="1"/>
      <c r="G251" s="1"/>
      <c r="H251" s="1"/>
      <c r="I251" s="1"/>
      <c r="J251" s="1"/>
      <c r="K251" s="1"/>
      <c r="L251" s="3"/>
      <c r="M251" s="3"/>
      <c r="N251" s="3"/>
    </row>
    <row r="252" spans="1:14" s="6" customFormat="1" ht="15" x14ac:dyDescent="0.2">
      <c r="A252" s="95"/>
      <c r="B252" s="95"/>
      <c r="E252" s="1"/>
      <c r="F252" s="1"/>
      <c r="G252" s="1"/>
      <c r="H252" s="1"/>
      <c r="I252" s="1"/>
      <c r="J252" s="1"/>
      <c r="K252" s="1"/>
      <c r="L252" s="3"/>
      <c r="M252" s="3"/>
      <c r="N252" s="3"/>
    </row>
    <row r="253" spans="1:14" s="6" customFormat="1" ht="15" x14ac:dyDescent="0.2">
      <c r="A253" s="95"/>
      <c r="B253" s="95"/>
      <c r="E253" s="1"/>
      <c r="F253" s="1"/>
      <c r="G253" s="1"/>
      <c r="H253" s="1"/>
      <c r="I253" s="1"/>
      <c r="J253" s="1"/>
      <c r="K253" s="1"/>
      <c r="L253" s="3"/>
      <c r="M253" s="3"/>
      <c r="N253" s="3"/>
    </row>
    <row r="254" spans="1:14" s="6" customFormat="1" ht="15" x14ac:dyDescent="0.2">
      <c r="A254" s="95"/>
      <c r="B254" s="95"/>
      <c r="E254" s="1"/>
      <c r="F254" s="1"/>
      <c r="G254" s="1"/>
      <c r="H254" s="1"/>
      <c r="I254" s="1"/>
      <c r="J254" s="1"/>
      <c r="K254" s="1"/>
      <c r="L254" s="3"/>
      <c r="M254" s="3"/>
      <c r="N254" s="3"/>
    </row>
    <row r="255" spans="1:14" s="6" customFormat="1" ht="15" x14ac:dyDescent="0.2">
      <c r="A255" s="95"/>
      <c r="B255" s="95"/>
      <c r="E255" s="1"/>
      <c r="F255" s="1"/>
      <c r="G255" s="1"/>
      <c r="H255" s="1"/>
      <c r="I255" s="1"/>
      <c r="J255" s="1"/>
      <c r="K255" s="1"/>
      <c r="L255" s="3"/>
      <c r="M255" s="3"/>
      <c r="N255" s="3"/>
    </row>
    <row r="256" spans="1:14" s="6" customFormat="1" ht="15" x14ac:dyDescent="0.2">
      <c r="A256" s="95"/>
      <c r="B256" s="95"/>
      <c r="E256" s="1"/>
      <c r="F256" s="1"/>
      <c r="G256" s="1"/>
      <c r="H256" s="1"/>
      <c r="I256" s="1"/>
      <c r="J256" s="1"/>
      <c r="K256" s="1"/>
      <c r="L256" s="3"/>
      <c r="M256" s="3"/>
      <c r="N256" s="3"/>
    </row>
    <row r="257" spans="1:14" s="6" customFormat="1" ht="15" x14ac:dyDescent="0.2">
      <c r="A257" s="95"/>
      <c r="B257" s="95"/>
      <c r="E257" s="1"/>
      <c r="F257" s="1"/>
      <c r="G257" s="1"/>
      <c r="H257" s="1"/>
      <c r="I257" s="1"/>
      <c r="J257" s="1"/>
      <c r="K257" s="1"/>
      <c r="L257" s="3"/>
      <c r="M257" s="3"/>
      <c r="N257" s="3"/>
    </row>
    <row r="258" spans="1:14" s="6" customFormat="1" ht="15" x14ac:dyDescent="0.2">
      <c r="A258" s="95"/>
      <c r="B258" s="95"/>
      <c r="E258" s="1"/>
      <c r="F258" s="1"/>
      <c r="G258" s="1"/>
      <c r="H258" s="1"/>
      <c r="I258" s="1"/>
      <c r="J258" s="1"/>
      <c r="K258" s="1"/>
      <c r="L258" s="3"/>
      <c r="M258" s="3"/>
      <c r="N258" s="3"/>
    </row>
    <row r="259" spans="1:14" s="6" customFormat="1" ht="15" x14ac:dyDescent="0.2">
      <c r="A259" s="95"/>
      <c r="B259" s="95"/>
      <c r="E259" s="1"/>
      <c r="F259" s="1"/>
      <c r="G259" s="1"/>
      <c r="H259" s="1"/>
      <c r="I259" s="1"/>
      <c r="J259" s="1"/>
      <c r="K259" s="1"/>
      <c r="L259" s="3"/>
      <c r="M259" s="3"/>
      <c r="N259" s="3"/>
    </row>
    <row r="260" spans="1:14" s="6" customFormat="1" ht="15" x14ac:dyDescent="0.2">
      <c r="A260" s="95"/>
      <c r="B260" s="95"/>
      <c r="E260" s="1"/>
      <c r="F260" s="1"/>
      <c r="G260" s="1"/>
      <c r="H260" s="1"/>
      <c r="I260" s="1"/>
      <c r="J260" s="1"/>
      <c r="K260" s="1"/>
      <c r="L260" s="3"/>
      <c r="M260" s="3"/>
      <c r="N260" s="3"/>
    </row>
    <row r="261" spans="1:14" s="6" customFormat="1" ht="15" x14ac:dyDescent="0.2">
      <c r="A261" s="95"/>
      <c r="B261" s="95"/>
      <c r="E261" s="1"/>
      <c r="F261" s="1"/>
      <c r="G261" s="1"/>
      <c r="H261" s="1"/>
      <c r="I261" s="1"/>
      <c r="J261" s="1"/>
      <c r="K261" s="1"/>
      <c r="L261" s="3"/>
      <c r="M261" s="3"/>
      <c r="N261" s="3"/>
    </row>
    <row r="262" spans="1:14" s="6" customFormat="1" ht="15" x14ac:dyDescent="0.2">
      <c r="A262" s="95"/>
      <c r="B262" s="95"/>
      <c r="E262" s="1"/>
      <c r="F262" s="1"/>
      <c r="G262" s="1"/>
      <c r="H262" s="1"/>
      <c r="I262" s="1"/>
      <c r="J262" s="1"/>
      <c r="K262" s="1"/>
      <c r="L262" s="3"/>
      <c r="M262" s="3"/>
      <c r="N262" s="3"/>
    </row>
    <row r="263" spans="1:14" s="6" customFormat="1" ht="15" x14ac:dyDescent="0.2">
      <c r="A263" s="95"/>
      <c r="B263" s="95"/>
      <c r="E263" s="1"/>
      <c r="F263" s="1"/>
      <c r="G263" s="1"/>
      <c r="H263" s="1"/>
      <c r="I263" s="1"/>
      <c r="J263" s="1"/>
      <c r="K263" s="1"/>
      <c r="L263" s="3"/>
      <c r="M263" s="3"/>
      <c r="N263" s="3"/>
    </row>
    <row r="264" spans="1:14" s="6" customFormat="1" ht="15" x14ac:dyDescent="0.2">
      <c r="A264" s="95"/>
      <c r="B264" s="95"/>
      <c r="E264" s="1"/>
      <c r="F264" s="1"/>
      <c r="G264" s="1"/>
      <c r="H264" s="1"/>
      <c r="I264" s="1"/>
      <c r="J264" s="1"/>
      <c r="K264" s="1"/>
      <c r="L264" s="3"/>
      <c r="M264" s="3"/>
      <c r="N264" s="3"/>
    </row>
    <row r="265" spans="1:14" s="6" customFormat="1" ht="15" x14ac:dyDescent="0.2">
      <c r="A265" s="95"/>
      <c r="B265" s="95"/>
      <c r="E265" s="1"/>
      <c r="F265" s="1"/>
      <c r="G265" s="1"/>
      <c r="H265" s="1"/>
      <c r="I265" s="1"/>
      <c r="J265" s="1"/>
      <c r="K265" s="1"/>
      <c r="L265" s="3"/>
      <c r="M265" s="3"/>
      <c r="N265" s="3"/>
    </row>
    <row r="266" spans="1:14" s="6" customFormat="1" ht="15" x14ac:dyDescent="0.2">
      <c r="A266" s="95"/>
      <c r="B266" s="95"/>
      <c r="E266" s="1"/>
      <c r="F266" s="1"/>
      <c r="G266" s="1"/>
      <c r="H266" s="1"/>
      <c r="I266" s="1"/>
      <c r="J266" s="1"/>
      <c r="K266" s="1"/>
      <c r="L266" s="3"/>
      <c r="M266" s="3"/>
      <c r="N266" s="3"/>
    </row>
    <row r="267" spans="1:14" s="6" customFormat="1" ht="15" x14ac:dyDescent="0.2">
      <c r="A267" s="95"/>
      <c r="B267" s="95"/>
      <c r="E267" s="1"/>
      <c r="F267" s="1"/>
      <c r="G267" s="1"/>
      <c r="H267" s="1"/>
      <c r="I267" s="1"/>
      <c r="J267" s="1"/>
      <c r="K267" s="1"/>
      <c r="L267" s="3"/>
      <c r="M267" s="3"/>
      <c r="N267" s="3"/>
    </row>
    <row r="268" spans="1:14" s="6" customFormat="1" ht="15" x14ac:dyDescent="0.2">
      <c r="A268" s="95"/>
      <c r="B268" s="95"/>
      <c r="E268" s="1"/>
      <c r="F268" s="1"/>
      <c r="G268" s="1"/>
      <c r="H268" s="1"/>
      <c r="I268" s="1"/>
      <c r="J268" s="1"/>
      <c r="K268" s="1"/>
      <c r="L268" s="3"/>
      <c r="M268" s="3"/>
      <c r="N268" s="3"/>
    </row>
    <row r="269" spans="1:14" s="6" customFormat="1" ht="15" x14ac:dyDescent="0.2">
      <c r="A269" s="95"/>
      <c r="B269" s="95"/>
      <c r="E269" s="1"/>
      <c r="F269" s="1"/>
      <c r="G269" s="1"/>
      <c r="H269" s="1"/>
      <c r="I269" s="1"/>
      <c r="J269" s="1"/>
      <c r="K269" s="1"/>
      <c r="L269" s="3"/>
      <c r="M269" s="3"/>
      <c r="N269" s="3"/>
    </row>
    <row r="270" spans="1:14" s="6" customFormat="1" ht="15" x14ac:dyDescent="0.2">
      <c r="A270" s="95"/>
      <c r="B270" s="95"/>
      <c r="E270" s="1"/>
      <c r="F270" s="1"/>
      <c r="G270" s="1"/>
      <c r="H270" s="1"/>
      <c r="I270" s="1"/>
      <c r="J270" s="1"/>
      <c r="K270" s="1"/>
      <c r="L270" s="3"/>
      <c r="M270" s="3"/>
      <c r="N270" s="3"/>
    </row>
    <row r="271" spans="1:14" s="6" customFormat="1" ht="15" x14ac:dyDescent="0.2">
      <c r="A271" s="95"/>
      <c r="B271" s="95"/>
      <c r="E271" s="1"/>
      <c r="F271" s="1"/>
      <c r="G271" s="1"/>
      <c r="H271" s="1"/>
      <c r="I271" s="1"/>
      <c r="J271" s="1"/>
      <c r="K271" s="1"/>
      <c r="L271" s="3"/>
      <c r="M271" s="3"/>
      <c r="N271" s="3"/>
    </row>
    <row r="272" spans="1:14" s="6" customFormat="1" ht="15" x14ac:dyDescent="0.2">
      <c r="A272" s="95"/>
      <c r="B272" s="95"/>
      <c r="E272" s="1"/>
      <c r="F272" s="1"/>
      <c r="G272" s="1"/>
      <c r="H272" s="1"/>
      <c r="I272" s="1"/>
      <c r="J272" s="1"/>
      <c r="K272" s="1"/>
      <c r="L272" s="3"/>
      <c r="M272" s="3"/>
      <c r="N272" s="3"/>
    </row>
    <row r="273" spans="1:14" s="6" customFormat="1" ht="15" x14ac:dyDescent="0.2">
      <c r="A273" s="95"/>
      <c r="B273" s="95"/>
      <c r="E273" s="1"/>
      <c r="F273" s="1"/>
      <c r="G273" s="1"/>
      <c r="H273" s="1"/>
      <c r="I273" s="1"/>
      <c r="J273" s="1"/>
      <c r="K273" s="1"/>
      <c r="L273" s="3"/>
      <c r="M273" s="3"/>
      <c r="N273" s="3"/>
    </row>
    <row r="274" spans="1:14" s="6" customFormat="1" ht="15" x14ac:dyDescent="0.2">
      <c r="A274" s="95"/>
      <c r="B274" s="95"/>
      <c r="E274" s="1"/>
      <c r="F274" s="1"/>
      <c r="G274" s="1"/>
      <c r="H274" s="1"/>
      <c r="I274" s="1"/>
      <c r="J274" s="1"/>
      <c r="K274" s="1"/>
      <c r="L274" s="3"/>
      <c r="M274" s="3"/>
      <c r="N274" s="3"/>
    </row>
    <row r="275" spans="1:14" s="6" customFormat="1" ht="15" x14ac:dyDescent="0.2">
      <c r="A275" s="95"/>
      <c r="B275" s="95"/>
      <c r="E275" s="1"/>
      <c r="F275" s="1"/>
      <c r="G275" s="1"/>
      <c r="H275" s="1"/>
      <c r="I275" s="1"/>
      <c r="J275" s="1"/>
      <c r="K275" s="1"/>
      <c r="L275" s="3"/>
      <c r="M275" s="3"/>
      <c r="N275" s="3"/>
    </row>
    <row r="276" spans="1:14" s="6" customFormat="1" ht="15" x14ac:dyDescent="0.2">
      <c r="A276" s="95"/>
      <c r="B276" s="95"/>
      <c r="E276" s="1"/>
      <c r="F276" s="1"/>
      <c r="G276" s="1"/>
      <c r="H276" s="1"/>
      <c r="I276" s="1"/>
      <c r="J276" s="1"/>
      <c r="K276" s="1"/>
      <c r="L276" s="3"/>
      <c r="M276" s="3"/>
      <c r="N276" s="3"/>
    </row>
    <row r="277" spans="1:14" s="6" customFormat="1" ht="15" x14ac:dyDescent="0.2">
      <c r="A277" s="95"/>
      <c r="B277" s="95"/>
      <c r="E277" s="1"/>
      <c r="F277" s="1"/>
      <c r="G277" s="1"/>
      <c r="H277" s="1"/>
      <c r="I277" s="1"/>
      <c r="J277" s="1"/>
      <c r="K277" s="1"/>
      <c r="L277" s="3"/>
      <c r="M277" s="3"/>
      <c r="N277" s="3"/>
    </row>
    <row r="278" spans="1:14" s="6" customFormat="1" ht="15" x14ac:dyDescent="0.2">
      <c r="A278" s="95"/>
      <c r="B278" s="95"/>
      <c r="E278" s="1"/>
      <c r="F278" s="1"/>
      <c r="G278" s="1"/>
      <c r="H278" s="1"/>
      <c r="I278" s="1"/>
      <c r="J278" s="1"/>
      <c r="K278" s="1"/>
      <c r="L278" s="3"/>
      <c r="M278" s="3"/>
      <c r="N278" s="3"/>
    </row>
    <row r="279" spans="1:14" s="6" customFormat="1" ht="15" x14ac:dyDescent="0.2">
      <c r="A279" s="95"/>
      <c r="B279" s="95"/>
      <c r="E279" s="1"/>
      <c r="F279" s="1"/>
      <c r="G279" s="1"/>
      <c r="H279" s="1"/>
      <c r="I279" s="1"/>
      <c r="J279" s="1"/>
      <c r="K279" s="1"/>
      <c r="L279" s="3"/>
      <c r="M279" s="3"/>
      <c r="N279" s="3"/>
    </row>
    <row r="280" spans="1:14" s="6" customFormat="1" ht="15" x14ac:dyDescent="0.2">
      <c r="A280" s="95"/>
      <c r="B280" s="95"/>
      <c r="E280" s="1"/>
      <c r="F280" s="1"/>
      <c r="G280" s="1"/>
      <c r="H280" s="1"/>
      <c r="I280" s="1"/>
      <c r="J280" s="1"/>
      <c r="K280" s="1"/>
      <c r="L280" s="3"/>
      <c r="M280" s="3"/>
      <c r="N280" s="3"/>
    </row>
    <row r="281" spans="1:14" s="6" customFormat="1" ht="15" x14ac:dyDescent="0.2">
      <c r="A281" s="95"/>
      <c r="B281" s="95"/>
      <c r="E281" s="1"/>
      <c r="F281" s="1"/>
      <c r="G281" s="1"/>
      <c r="H281" s="1"/>
      <c r="I281" s="1"/>
      <c r="J281" s="1"/>
      <c r="K281" s="1"/>
      <c r="L281" s="3"/>
      <c r="M281" s="3"/>
      <c r="N281" s="3"/>
    </row>
    <row r="282" spans="1:14" s="6" customFormat="1" ht="15" x14ac:dyDescent="0.2">
      <c r="A282" s="95"/>
      <c r="B282" s="95"/>
      <c r="E282" s="1"/>
      <c r="F282" s="1"/>
      <c r="G282" s="1"/>
      <c r="H282" s="1"/>
      <c r="I282" s="1"/>
      <c r="J282" s="1"/>
      <c r="K282" s="1"/>
      <c r="L282" s="3"/>
      <c r="M282" s="3"/>
      <c r="N282" s="3"/>
    </row>
    <row r="283" spans="1:14" s="6" customFormat="1" ht="15" x14ac:dyDescent="0.2">
      <c r="A283" s="95"/>
      <c r="B283" s="95"/>
      <c r="E283" s="1"/>
      <c r="F283" s="1"/>
      <c r="G283" s="1"/>
      <c r="H283" s="1"/>
      <c r="I283" s="1"/>
      <c r="J283" s="1"/>
      <c r="K283" s="1"/>
      <c r="L283" s="3"/>
      <c r="M283" s="3"/>
      <c r="N283" s="3"/>
    </row>
    <row r="284" spans="1:14" s="6" customFormat="1" ht="15" x14ac:dyDescent="0.2">
      <c r="A284" s="95"/>
      <c r="B284" s="95"/>
      <c r="E284" s="1"/>
      <c r="F284" s="1"/>
      <c r="G284" s="1"/>
      <c r="H284" s="1"/>
      <c r="I284" s="1"/>
      <c r="J284" s="1"/>
      <c r="K284" s="1"/>
      <c r="L284" s="3"/>
      <c r="M284" s="3"/>
      <c r="N284" s="3"/>
    </row>
    <row r="285" spans="1:14" s="6" customFormat="1" ht="15" x14ac:dyDescent="0.2">
      <c r="A285" s="95"/>
      <c r="B285" s="95"/>
      <c r="E285" s="1"/>
      <c r="F285" s="1"/>
      <c r="G285" s="1"/>
      <c r="H285" s="1"/>
      <c r="I285" s="1"/>
      <c r="J285" s="1"/>
      <c r="K285" s="1"/>
      <c r="L285" s="3"/>
      <c r="M285" s="3"/>
      <c r="N285" s="3"/>
    </row>
    <row r="286" spans="1:14" s="6" customFormat="1" ht="15" x14ac:dyDescent="0.2">
      <c r="A286" s="95"/>
      <c r="B286" s="95"/>
      <c r="E286" s="1"/>
      <c r="F286" s="1"/>
      <c r="G286" s="1"/>
      <c r="H286" s="1"/>
      <c r="I286" s="1"/>
      <c r="J286" s="1"/>
      <c r="K286" s="1"/>
      <c r="L286" s="3"/>
      <c r="M286" s="3"/>
      <c r="N286" s="3"/>
    </row>
    <row r="287" spans="1:14" s="6" customFormat="1" ht="15" x14ac:dyDescent="0.2">
      <c r="A287" s="95"/>
      <c r="B287" s="95"/>
      <c r="E287" s="1"/>
      <c r="F287" s="1"/>
      <c r="G287" s="1"/>
      <c r="H287" s="1"/>
      <c r="I287" s="1"/>
      <c r="J287" s="1"/>
      <c r="K287" s="1"/>
      <c r="L287" s="3"/>
      <c r="M287" s="3"/>
      <c r="N287" s="3"/>
    </row>
    <row r="288" spans="1:14" s="6" customFormat="1" ht="15" x14ac:dyDescent="0.2">
      <c r="A288" s="95"/>
      <c r="B288" s="95"/>
      <c r="E288" s="1"/>
      <c r="F288" s="1"/>
      <c r="G288" s="1"/>
      <c r="H288" s="1"/>
      <c r="I288" s="1"/>
      <c r="J288" s="1"/>
      <c r="K288" s="1"/>
      <c r="L288" s="3"/>
      <c r="M288" s="3"/>
      <c r="N288" s="3"/>
    </row>
    <row r="289" spans="1:14" s="6" customFormat="1" ht="15" x14ac:dyDescent="0.2">
      <c r="A289" s="95"/>
      <c r="B289" s="95"/>
      <c r="E289" s="1"/>
      <c r="F289" s="1"/>
      <c r="G289" s="1"/>
      <c r="H289" s="1"/>
      <c r="I289" s="1"/>
      <c r="J289" s="1"/>
      <c r="K289" s="1"/>
      <c r="L289" s="3"/>
      <c r="M289" s="3"/>
      <c r="N289" s="3"/>
    </row>
    <row r="290" spans="1:14" s="6" customFormat="1" ht="15" x14ac:dyDescent="0.2">
      <c r="A290" s="95"/>
      <c r="B290" s="95"/>
      <c r="E290" s="1"/>
      <c r="F290" s="1"/>
      <c r="G290" s="1"/>
      <c r="H290" s="1"/>
      <c r="I290" s="1"/>
      <c r="J290" s="1"/>
      <c r="K290" s="1"/>
      <c r="L290" s="3"/>
      <c r="M290" s="3"/>
      <c r="N290" s="3"/>
    </row>
    <row r="291" spans="1:14" s="6" customFormat="1" ht="15" x14ac:dyDescent="0.2">
      <c r="A291" s="95"/>
      <c r="B291" s="95"/>
      <c r="E291" s="1"/>
      <c r="F291" s="1"/>
      <c r="G291" s="1"/>
      <c r="H291" s="1"/>
      <c r="I291" s="1"/>
      <c r="J291" s="1"/>
      <c r="K291" s="1"/>
      <c r="L291" s="3"/>
      <c r="M291" s="3"/>
      <c r="N291" s="3"/>
    </row>
    <row r="292" spans="1:14" s="6" customFormat="1" ht="15" x14ac:dyDescent="0.2">
      <c r="A292" s="95"/>
      <c r="B292" s="95"/>
      <c r="E292" s="1"/>
      <c r="F292" s="1"/>
      <c r="G292" s="1"/>
      <c r="H292" s="1"/>
      <c r="I292" s="1"/>
      <c r="J292" s="1"/>
      <c r="K292" s="1"/>
      <c r="L292" s="3"/>
      <c r="M292" s="3"/>
      <c r="N292" s="3"/>
    </row>
    <row r="293" spans="1:14" s="6" customFormat="1" ht="15" x14ac:dyDescent="0.2">
      <c r="A293" s="95"/>
      <c r="B293" s="95"/>
      <c r="E293" s="1"/>
      <c r="F293" s="1"/>
      <c r="G293" s="1"/>
      <c r="H293" s="1"/>
      <c r="I293" s="1"/>
      <c r="J293" s="1"/>
      <c r="K293" s="1"/>
      <c r="L293" s="3"/>
      <c r="M293" s="3"/>
      <c r="N293" s="3"/>
    </row>
    <row r="294" spans="1:14" s="6" customFormat="1" ht="15" x14ac:dyDescent="0.2">
      <c r="A294" s="95"/>
      <c r="B294" s="95"/>
      <c r="E294" s="1"/>
      <c r="F294" s="1"/>
      <c r="G294" s="1"/>
      <c r="H294" s="1"/>
      <c r="I294" s="1"/>
      <c r="J294" s="1"/>
      <c r="K294" s="1"/>
      <c r="L294" s="3"/>
      <c r="M294" s="3"/>
      <c r="N294" s="3"/>
    </row>
    <row r="295" spans="1:14" s="6" customFormat="1" ht="15" x14ac:dyDescent="0.2">
      <c r="A295" s="95"/>
      <c r="B295" s="95"/>
      <c r="E295" s="1"/>
      <c r="F295" s="1"/>
      <c r="G295" s="1"/>
      <c r="H295" s="1"/>
      <c r="I295" s="1"/>
      <c r="J295" s="1"/>
      <c r="K295" s="1"/>
      <c r="L295" s="3"/>
      <c r="M295" s="3"/>
      <c r="N295" s="3"/>
    </row>
    <row r="296" spans="1:14" s="6" customFormat="1" ht="15" x14ac:dyDescent="0.2">
      <c r="A296" s="95"/>
      <c r="B296" s="95"/>
      <c r="E296" s="1"/>
      <c r="F296" s="1"/>
      <c r="G296" s="1"/>
      <c r="H296" s="1"/>
      <c r="I296" s="1"/>
      <c r="J296" s="1"/>
      <c r="K296" s="1"/>
      <c r="L296" s="3"/>
      <c r="M296" s="3"/>
      <c r="N296" s="3"/>
    </row>
    <row r="297" spans="1:14" s="6" customFormat="1" ht="15" x14ac:dyDescent="0.2">
      <c r="A297" s="95"/>
      <c r="B297" s="95"/>
      <c r="E297" s="1"/>
      <c r="F297" s="1"/>
      <c r="G297" s="1"/>
      <c r="H297" s="1"/>
      <c r="I297" s="1"/>
      <c r="J297" s="1"/>
      <c r="K297" s="1"/>
      <c r="L297" s="3"/>
      <c r="M297" s="3"/>
      <c r="N297" s="3"/>
    </row>
    <row r="298" spans="1:14" s="6" customFormat="1" ht="15" x14ac:dyDescent="0.2">
      <c r="A298" s="95"/>
      <c r="B298" s="95"/>
      <c r="E298" s="1"/>
      <c r="F298" s="1"/>
      <c r="G298" s="1"/>
      <c r="H298" s="1"/>
      <c r="I298" s="1"/>
      <c r="J298" s="1"/>
      <c r="K298" s="1"/>
      <c r="L298" s="3"/>
      <c r="M298" s="3"/>
      <c r="N298" s="3"/>
    </row>
    <row r="299" spans="1:14" s="6" customFormat="1" ht="15" x14ac:dyDescent="0.2">
      <c r="A299" s="95"/>
      <c r="B299" s="95"/>
      <c r="E299" s="1"/>
      <c r="F299" s="1"/>
      <c r="G299" s="1"/>
      <c r="H299" s="1"/>
      <c r="I299" s="1"/>
      <c r="J299" s="1"/>
      <c r="K299" s="1"/>
      <c r="L299" s="3"/>
      <c r="M299" s="3"/>
      <c r="N299" s="3"/>
    </row>
    <row r="300" spans="1:14" s="6" customFormat="1" ht="15" x14ac:dyDescent="0.2">
      <c r="A300" s="95"/>
      <c r="B300" s="95"/>
      <c r="E300" s="1"/>
      <c r="F300" s="1"/>
      <c r="G300" s="1"/>
      <c r="H300" s="1"/>
      <c r="I300" s="1"/>
      <c r="J300" s="1"/>
      <c r="K300" s="1"/>
      <c r="L300" s="3"/>
      <c r="M300" s="3"/>
      <c r="N300" s="3"/>
    </row>
    <row r="301" spans="1:14" s="6" customFormat="1" ht="15" x14ac:dyDescent="0.2">
      <c r="A301" s="95"/>
      <c r="B301" s="95"/>
      <c r="E301" s="1"/>
      <c r="F301" s="1"/>
      <c r="G301" s="1"/>
      <c r="H301" s="1"/>
      <c r="I301" s="1"/>
      <c r="J301" s="1"/>
      <c r="K301" s="1"/>
      <c r="L301" s="3"/>
      <c r="M301" s="3"/>
      <c r="N301" s="3"/>
    </row>
    <row r="302" spans="1:14" s="6" customFormat="1" ht="15" x14ac:dyDescent="0.2">
      <c r="A302" s="95"/>
      <c r="B302" s="95"/>
      <c r="E302" s="1"/>
      <c r="F302" s="1"/>
      <c r="G302" s="1"/>
      <c r="H302" s="1"/>
      <c r="I302" s="1"/>
      <c r="J302" s="1"/>
      <c r="K302" s="1"/>
      <c r="L302" s="3"/>
      <c r="M302" s="3"/>
      <c r="N302" s="3"/>
    </row>
    <row r="303" spans="1:14" s="6" customFormat="1" ht="15" x14ac:dyDescent="0.2">
      <c r="A303" s="95"/>
      <c r="B303" s="95"/>
      <c r="E303" s="1"/>
      <c r="F303" s="1"/>
      <c r="G303" s="1"/>
      <c r="H303" s="1"/>
      <c r="I303" s="1"/>
      <c r="J303" s="1"/>
      <c r="K303" s="1"/>
      <c r="L303" s="3"/>
      <c r="M303" s="3"/>
      <c r="N303" s="3"/>
    </row>
    <row r="304" spans="1:14" s="6" customFormat="1" ht="15" x14ac:dyDescent="0.2">
      <c r="A304" s="95"/>
      <c r="B304" s="95"/>
      <c r="E304" s="1"/>
      <c r="F304" s="1"/>
      <c r="G304" s="1"/>
      <c r="H304" s="1"/>
      <c r="I304" s="1"/>
      <c r="J304" s="1"/>
      <c r="K304" s="1"/>
      <c r="L304" s="3"/>
      <c r="M304" s="3"/>
      <c r="N304" s="3"/>
    </row>
    <row r="305" spans="1:14" s="6" customFormat="1" ht="15" x14ac:dyDescent="0.2">
      <c r="A305" s="95"/>
      <c r="B305" s="95"/>
      <c r="E305" s="1"/>
      <c r="F305" s="1"/>
      <c r="G305" s="1"/>
      <c r="H305" s="1"/>
      <c r="I305" s="1"/>
      <c r="J305" s="1"/>
      <c r="K305" s="1"/>
      <c r="L305" s="3"/>
      <c r="M305" s="3"/>
      <c r="N305" s="3"/>
    </row>
    <row r="306" spans="1:14" s="6" customFormat="1" ht="15" x14ac:dyDescent="0.2">
      <c r="A306" s="95"/>
      <c r="B306" s="95"/>
      <c r="E306" s="1"/>
      <c r="F306" s="1"/>
      <c r="G306" s="1"/>
      <c r="H306" s="1"/>
      <c r="I306" s="1"/>
      <c r="J306" s="1"/>
      <c r="K306" s="1"/>
      <c r="L306" s="3"/>
      <c r="M306" s="3"/>
      <c r="N306" s="3"/>
    </row>
    <row r="307" spans="1:14" s="6" customFormat="1" ht="15" x14ac:dyDescent="0.2">
      <c r="A307" s="95"/>
      <c r="B307" s="95"/>
      <c r="E307" s="1"/>
      <c r="F307" s="1"/>
      <c r="G307" s="1"/>
      <c r="H307" s="1"/>
      <c r="I307" s="1"/>
      <c r="J307" s="1"/>
      <c r="K307" s="1"/>
      <c r="L307" s="3"/>
      <c r="M307" s="3"/>
      <c r="N307" s="3"/>
    </row>
    <row r="308" spans="1:14" s="6" customFormat="1" ht="15" x14ac:dyDescent="0.2">
      <c r="A308" s="95"/>
      <c r="B308" s="95"/>
      <c r="E308" s="1"/>
      <c r="F308" s="1"/>
      <c r="G308" s="1"/>
      <c r="H308" s="1"/>
      <c r="I308" s="1"/>
      <c r="J308" s="1"/>
      <c r="K308" s="1"/>
      <c r="L308" s="3"/>
      <c r="M308" s="3"/>
      <c r="N308" s="3"/>
    </row>
    <row r="309" spans="1:14" s="6" customFormat="1" ht="15" x14ac:dyDescent="0.2">
      <c r="A309" s="95"/>
      <c r="B309" s="95"/>
      <c r="E309" s="1"/>
      <c r="F309" s="1"/>
      <c r="G309" s="1"/>
      <c r="H309" s="1"/>
      <c r="I309" s="1"/>
      <c r="J309" s="1"/>
      <c r="K309" s="1"/>
      <c r="L309" s="3"/>
      <c r="M309" s="3"/>
      <c r="N309" s="3"/>
    </row>
    <row r="310" spans="1:14" s="6" customFormat="1" ht="15" x14ac:dyDescent="0.2">
      <c r="A310" s="95"/>
      <c r="B310" s="95"/>
      <c r="E310" s="1"/>
      <c r="F310" s="1"/>
      <c r="G310" s="1"/>
      <c r="H310" s="1"/>
      <c r="I310" s="1"/>
      <c r="J310" s="1"/>
      <c r="K310" s="1"/>
      <c r="L310" s="3"/>
      <c r="M310" s="3"/>
      <c r="N310" s="3"/>
    </row>
    <row r="311" spans="1:14" s="6" customFormat="1" ht="15" x14ac:dyDescent="0.2">
      <c r="A311" s="95"/>
      <c r="B311" s="95"/>
      <c r="E311" s="1"/>
      <c r="F311" s="1"/>
      <c r="G311" s="1"/>
      <c r="H311" s="1"/>
      <c r="I311" s="1"/>
      <c r="J311" s="1"/>
      <c r="K311" s="1"/>
      <c r="L311" s="3"/>
      <c r="M311" s="3"/>
      <c r="N311" s="3"/>
    </row>
    <row r="312" spans="1:14" s="6" customFormat="1" ht="15" x14ac:dyDescent="0.2">
      <c r="A312" s="95"/>
      <c r="B312" s="95"/>
      <c r="E312" s="1"/>
      <c r="F312" s="1"/>
      <c r="G312" s="1"/>
      <c r="H312" s="1"/>
      <c r="I312" s="1"/>
      <c r="J312" s="1"/>
      <c r="K312" s="1"/>
      <c r="L312" s="3"/>
      <c r="M312" s="3"/>
      <c r="N312" s="3"/>
    </row>
    <row r="313" spans="1:14" s="6" customFormat="1" ht="15" x14ac:dyDescent="0.2">
      <c r="A313" s="95"/>
      <c r="B313" s="95"/>
      <c r="E313" s="1"/>
      <c r="F313" s="1"/>
      <c r="G313" s="1"/>
      <c r="H313" s="1"/>
      <c r="I313" s="1"/>
      <c r="J313" s="1"/>
      <c r="K313" s="1"/>
      <c r="L313" s="3"/>
      <c r="M313" s="3"/>
      <c r="N313" s="3"/>
    </row>
    <row r="314" spans="1:14" s="6" customFormat="1" ht="15" x14ac:dyDescent="0.2">
      <c r="A314" s="95"/>
      <c r="B314" s="95"/>
      <c r="E314" s="1"/>
      <c r="F314" s="1"/>
      <c r="G314" s="1"/>
      <c r="H314" s="1"/>
      <c r="I314" s="1"/>
      <c r="J314" s="1"/>
      <c r="K314" s="1"/>
      <c r="L314" s="3"/>
      <c r="M314" s="3"/>
      <c r="N314" s="3"/>
    </row>
    <row r="315" spans="1:14" s="6" customFormat="1" ht="15" x14ac:dyDescent="0.2">
      <c r="A315" s="95"/>
      <c r="B315" s="95"/>
      <c r="E315" s="1"/>
      <c r="F315" s="1"/>
      <c r="G315" s="1"/>
      <c r="H315" s="1"/>
      <c r="I315" s="1"/>
      <c r="J315" s="1"/>
      <c r="K315" s="1"/>
      <c r="L315" s="3"/>
      <c r="M315" s="3"/>
      <c r="N315" s="3"/>
    </row>
    <row r="316" spans="1:14" s="6" customFormat="1" ht="15" x14ac:dyDescent="0.2">
      <c r="A316" s="95"/>
      <c r="B316" s="95"/>
      <c r="E316" s="1"/>
      <c r="F316" s="1"/>
      <c r="G316" s="1"/>
      <c r="H316" s="1"/>
      <c r="I316" s="1"/>
      <c r="J316" s="1"/>
      <c r="K316" s="1"/>
      <c r="L316" s="3"/>
      <c r="M316" s="3"/>
      <c r="N316" s="3"/>
    </row>
    <row r="317" spans="1:14" s="6" customFormat="1" ht="15" x14ac:dyDescent="0.2">
      <c r="A317" s="95"/>
      <c r="B317" s="95"/>
      <c r="E317" s="1"/>
      <c r="F317" s="1"/>
      <c r="G317" s="1"/>
      <c r="H317" s="1"/>
      <c r="I317" s="1"/>
      <c r="J317" s="1"/>
      <c r="K317" s="1"/>
      <c r="L317" s="3"/>
      <c r="M317" s="3"/>
      <c r="N317" s="3"/>
    </row>
    <row r="318" spans="1:14" s="6" customFormat="1" ht="15" x14ac:dyDescent="0.2">
      <c r="A318" s="95"/>
      <c r="B318" s="95"/>
      <c r="E318" s="1"/>
      <c r="F318" s="1"/>
      <c r="G318" s="1"/>
      <c r="H318" s="1"/>
      <c r="I318" s="1"/>
      <c r="J318" s="1"/>
      <c r="K318" s="1"/>
      <c r="L318" s="3"/>
      <c r="M318" s="3"/>
      <c r="N318" s="3"/>
    </row>
    <row r="319" spans="1:14" s="6" customFormat="1" ht="15" x14ac:dyDescent="0.2">
      <c r="A319" s="95"/>
      <c r="B319" s="95"/>
      <c r="E319" s="1"/>
      <c r="F319" s="1"/>
      <c r="G319" s="1"/>
      <c r="H319" s="1"/>
      <c r="I319" s="1"/>
      <c r="J319" s="1"/>
      <c r="K319" s="1"/>
      <c r="L319" s="3"/>
      <c r="M319" s="3"/>
      <c r="N319" s="3"/>
    </row>
    <row r="320" spans="1:14" s="6" customFormat="1" ht="15" x14ac:dyDescent="0.2">
      <c r="A320" s="95"/>
      <c r="B320" s="95"/>
      <c r="E320" s="1"/>
      <c r="F320" s="1"/>
      <c r="G320" s="1"/>
      <c r="H320" s="1"/>
      <c r="I320" s="1"/>
      <c r="J320" s="1"/>
      <c r="K320" s="1"/>
      <c r="L320" s="3"/>
      <c r="M320" s="3"/>
      <c r="N320" s="3"/>
    </row>
    <row r="321" spans="1:14" s="6" customFormat="1" ht="15" x14ac:dyDescent="0.2">
      <c r="A321" s="95"/>
      <c r="B321" s="95"/>
      <c r="E321" s="1"/>
      <c r="F321" s="1"/>
      <c r="G321" s="1"/>
      <c r="H321" s="1"/>
      <c r="I321" s="1"/>
      <c r="J321" s="1"/>
      <c r="K321" s="1"/>
      <c r="L321" s="3"/>
      <c r="M321" s="3"/>
      <c r="N321" s="3"/>
    </row>
    <row r="322" spans="1:14" s="6" customFormat="1" ht="15" x14ac:dyDescent="0.2">
      <c r="A322" s="95"/>
      <c r="B322" s="95"/>
      <c r="E322" s="1"/>
      <c r="F322" s="1"/>
      <c r="G322" s="1"/>
      <c r="H322" s="1"/>
      <c r="I322" s="1"/>
      <c r="J322" s="1"/>
      <c r="K322" s="1"/>
      <c r="L322" s="3"/>
      <c r="M322" s="3"/>
      <c r="N322" s="3"/>
    </row>
    <row r="323" spans="1:14" s="6" customFormat="1" ht="15" x14ac:dyDescent="0.2">
      <c r="A323" s="95"/>
      <c r="B323" s="95"/>
      <c r="E323" s="1"/>
      <c r="F323" s="1"/>
      <c r="G323" s="1"/>
      <c r="H323" s="1"/>
      <c r="I323" s="1"/>
      <c r="J323" s="1"/>
      <c r="K323" s="1"/>
      <c r="L323" s="3"/>
      <c r="M323" s="3"/>
      <c r="N323" s="3"/>
    </row>
    <row r="324" spans="1:14" s="6" customFormat="1" ht="15" x14ac:dyDescent="0.2">
      <c r="A324" s="95"/>
      <c r="B324" s="95"/>
      <c r="E324" s="1"/>
      <c r="F324" s="1"/>
      <c r="G324" s="1"/>
      <c r="H324" s="1"/>
      <c r="I324" s="1"/>
      <c r="J324" s="1"/>
      <c r="K324" s="1"/>
      <c r="L324" s="3"/>
      <c r="M324" s="3"/>
      <c r="N324" s="3"/>
    </row>
    <row r="325" spans="1:14" s="6" customFormat="1" ht="15" x14ac:dyDescent="0.2">
      <c r="A325" s="95"/>
      <c r="B325" s="95"/>
      <c r="E325" s="1"/>
      <c r="F325" s="1"/>
      <c r="G325" s="1"/>
      <c r="H325" s="1"/>
      <c r="I325" s="1"/>
      <c r="J325" s="1"/>
      <c r="K325" s="1"/>
      <c r="L325" s="3"/>
      <c r="M325" s="3"/>
      <c r="N325" s="3"/>
    </row>
    <row r="326" spans="1:14" s="6" customFormat="1" ht="15" x14ac:dyDescent="0.2">
      <c r="A326" s="95"/>
      <c r="B326" s="95"/>
      <c r="E326" s="1"/>
      <c r="F326" s="1"/>
      <c r="G326" s="1"/>
      <c r="H326" s="1"/>
      <c r="I326" s="1"/>
      <c r="J326" s="1"/>
      <c r="K326" s="1"/>
      <c r="L326" s="3"/>
      <c r="M326" s="3"/>
      <c r="N326" s="3"/>
    </row>
    <row r="327" spans="1:14" s="6" customFormat="1" ht="15" x14ac:dyDescent="0.2">
      <c r="A327" s="95"/>
      <c r="B327" s="95"/>
      <c r="E327" s="1"/>
      <c r="F327" s="1"/>
      <c r="G327" s="1"/>
      <c r="H327" s="1"/>
      <c r="I327" s="1"/>
      <c r="J327" s="1"/>
      <c r="K327" s="1"/>
      <c r="L327" s="3"/>
      <c r="M327" s="3"/>
      <c r="N327" s="3"/>
    </row>
    <row r="328" spans="1:14" s="6" customFormat="1" ht="15" x14ac:dyDescent="0.2">
      <c r="A328" s="95"/>
      <c r="B328" s="95"/>
      <c r="E328" s="1"/>
      <c r="F328" s="1"/>
      <c r="G328" s="1"/>
      <c r="H328" s="1"/>
      <c r="I328" s="1"/>
      <c r="J328" s="1"/>
      <c r="K328" s="1"/>
      <c r="L328" s="3"/>
      <c r="M328" s="3"/>
      <c r="N328" s="3"/>
    </row>
    <row r="329" spans="1:14" s="6" customFormat="1" ht="15" x14ac:dyDescent="0.2">
      <c r="A329" s="95"/>
      <c r="B329" s="95"/>
      <c r="E329" s="1"/>
      <c r="F329" s="1"/>
      <c r="G329" s="1"/>
      <c r="H329" s="1"/>
      <c r="I329" s="1"/>
      <c r="J329" s="1"/>
      <c r="K329" s="1"/>
      <c r="L329" s="3"/>
      <c r="M329" s="3"/>
      <c r="N329" s="3"/>
    </row>
    <row r="330" spans="1:14" s="6" customFormat="1" ht="15" x14ac:dyDescent="0.2">
      <c r="A330" s="95"/>
      <c r="B330" s="95"/>
      <c r="E330" s="1"/>
      <c r="F330" s="1"/>
      <c r="G330" s="1"/>
      <c r="H330" s="1"/>
      <c r="I330" s="1"/>
      <c r="J330" s="1"/>
      <c r="K330" s="1"/>
      <c r="L330" s="3"/>
      <c r="M330" s="3"/>
      <c r="N330" s="3"/>
    </row>
    <row r="331" spans="1:14" s="6" customFormat="1" ht="15" x14ac:dyDescent="0.2">
      <c r="A331" s="95"/>
      <c r="B331" s="95"/>
      <c r="E331" s="1"/>
      <c r="F331" s="1"/>
      <c r="G331" s="1"/>
      <c r="H331" s="1"/>
      <c r="I331" s="1"/>
      <c r="J331" s="1"/>
      <c r="K331" s="1"/>
      <c r="L331" s="3"/>
      <c r="M331" s="3"/>
      <c r="N331" s="3"/>
    </row>
    <row r="332" spans="1:14" s="6" customFormat="1" ht="15" x14ac:dyDescent="0.2">
      <c r="A332" s="95"/>
      <c r="B332" s="95"/>
      <c r="E332" s="1"/>
      <c r="F332" s="1"/>
      <c r="G332" s="1"/>
      <c r="H332" s="1"/>
      <c r="I332" s="1"/>
      <c r="J332" s="1"/>
      <c r="K332" s="1"/>
      <c r="L332" s="3"/>
      <c r="M332" s="3"/>
      <c r="N332" s="3"/>
    </row>
    <row r="333" spans="1:14" s="6" customFormat="1" ht="15" x14ac:dyDescent="0.2">
      <c r="A333" s="95"/>
      <c r="B333" s="95"/>
      <c r="E333" s="1"/>
      <c r="F333" s="1"/>
      <c r="G333" s="1"/>
      <c r="H333" s="1"/>
      <c r="I333" s="1"/>
      <c r="J333" s="1"/>
      <c r="K333" s="1"/>
      <c r="L333" s="3"/>
      <c r="M333" s="3"/>
      <c r="N333" s="3"/>
    </row>
    <row r="334" spans="1:14" s="6" customFormat="1" ht="15" x14ac:dyDescent="0.2">
      <c r="A334" s="95"/>
      <c r="B334" s="95"/>
      <c r="E334" s="1"/>
      <c r="F334" s="1"/>
      <c r="G334" s="1"/>
      <c r="H334" s="1"/>
      <c r="I334" s="1"/>
      <c r="J334" s="1"/>
      <c r="K334" s="1"/>
      <c r="L334" s="3"/>
      <c r="M334" s="3"/>
      <c r="N334" s="3"/>
    </row>
    <row r="335" spans="1:14" s="6" customFormat="1" ht="15" x14ac:dyDescent="0.2">
      <c r="A335" s="95"/>
      <c r="B335" s="95"/>
      <c r="E335" s="1"/>
      <c r="F335" s="1"/>
      <c r="G335" s="1"/>
      <c r="H335" s="1"/>
      <c r="I335" s="1"/>
      <c r="J335" s="1"/>
      <c r="K335" s="1"/>
      <c r="L335" s="3"/>
      <c r="M335" s="3"/>
      <c r="N335" s="3"/>
    </row>
    <row r="336" spans="1:14" s="6" customFormat="1" ht="15" x14ac:dyDescent="0.2">
      <c r="A336" s="95"/>
      <c r="B336" s="95"/>
      <c r="E336" s="1"/>
      <c r="F336" s="1"/>
      <c r="G336" s="1"/>
      <c r="H336" s="1"/>
      <c r="I336" s="1"/>
      <c r="J336" s="1"/>
      <c r="K336" s="1"/>
      <c r="L336" s="3"/>
      <c r="M336" s="3"/>
      <c r="N336" s="3"/>
    </row>
    <row r="337" spans="1:14" s="6" customFormat="1" ht="15" x14ac:dyDescent="0.2">
      <c r="A337" s="95"/>
      <c r="B337" s="95"/>
      <c r="E337" s="1"/>
      <c r="F337" s="1"/>
      <c r="G337" s="1"/>
      <c r="H337" s="1"/>
      <c r="I337" s="1"/>
      <c r="J337" s="1"/>
      <c r="K337" s="1"/>
      <c r="L337" s="3"/>
      <c r="M337" s="3"/>
      <c r="N337" s="3"/>
    </row>
    <row r="338" spans="1:14" s="6" customFormat="1" ht="15" x14ac:dyDescent="0.2">
      <c r="A338" s="95"/>
      <c r="B338" s="95"/>
      <c r="E338" s="1"/>
      <c r="F338" s="1"/>
      <c r="G338" s="1"/>
      <c r="H338" s="1"/>
      <c r="I338" s="1"/>
      <c r="J338" s="1"/>
      <c r="K338" s="1"/>
      <c r="L338" s="3"/>
      <c r="M338" s="3"/>
      <c r="N338" s="3"/>
    </row>
    <row r="339" spans="1:14" s="6" customFormat="1" ht="15" x14ac:dyDescent="0.2">
      <c r="A339" s="95"/>
      <c r="B339" s="95"/>
      <c r="E339" s="1"/>
      <c r="F339" s="1"/>
      <c r="G339" s="1"/>
      <c r="H339" s="1"/>
      <c r="I339" s="1"/>
      <c r="J339" s="1"/>
      <c r="K339" s="1"/>
      <c r="L339" s="3"/>
      <c r="M339" s="3"/>
      <c r="N339" s="3"/>
    </row>
    <row r="340" spans="1:14" s="6" customFormat="1" ht="15" x14ac:dyDescent="0.2">
      <c r="A340" s="95"/>
      <c r="B340" s="95"/>
      <c r="E340" s="1"/>
      <c r="F340" s="1"/>
      <c r="G340" s="1"/>
      <c r="H340" s="1"/>
      <c r="I340" s="1"/>
      <c r="J340" s="1"/>
      <c r="K340" s="1"/>
      <c r="L340" s="3"/>
      <c r="M340" s="3"/>
      <c r="N340" s="3"/>
    </row>
    <row r="341" spans="1:14" s="6" customFormat="1" ht="15" x14ac:dyDescent="0.2">
      <c r="A341" s="95"/>
      <c r="B341" s="95"/>
      <c r="E341" s="1"/>
      <c r="F341" s="1"/>
      <c r="G341" s="1"/>
      <c r="H341" s="1"/>
      <c r="I341" s="1"/>
      <c r="J341" s="1"/>
      <c r="K341" s="1"/>
      <c r="L341" s="3"/>
      <c r="M341" s="3"/>
      <c r="N341" s="3"/>
    </row>
    <row r="342" spans="1:14" s="6" customFormat="1" ht="15" x14ac:dyDescent="0.2">
      <c r="A342" s="95"/>
      <c r="B342" s="95"/>
      <c r="E342" s="1"/>
      <c r="F342" s="1"/>
      <c r="G342" s="1"/>
      <c r="H342" s="1"/>
      <c r="I342" s="1"/>
      <c r="J342" s="1"/>
      <c r="K342" s="1"/>
      <c r="L342" s="3"/>
      <c r="M342" s="3"/>
      <c r="N342" s="3"/>
    </row>
    <row r="343" spans="1:14" s="6" customFormat="1" ht="15" x14ac:dyDescent="0.2">
      <c r="A343" s="95"/>
      <c r="B343" s="95"/>
      <c r="E343" s="1"/>
      <c r="F343" s="1"/>
      <c r="G343" s="1"/>
      <c r="H343" s="1"/>
      <c r="I343" s="1"/>
      <c r="J343" s="1"/>
      <c r="K343" s="1"/>
      <c r="L343" s="3"/>
      <c r="M343" s="3"/>
      <c r="N343" s="3"/>
    </row>
    <row r="344" spans="1:14" s="6" customFormat="1" ht="15" x14ac:dyDescent="0.2">
      <c r="A344" s="95"/>
      <c r="B344" s="95"/>
      <c r="E344" s="1"/>
      <c r="F344" s="1"/>
      <c r="G344" s="1"/>
      <c r="H344" s="1"/>
      <c r="I344" s="1"/>
      <c r="J344" s="1"/>
      <c r="K344" s="1"/>
      <c r="L344" s="3"/>
      <c r="M344" s="3"/>
      <c r="N344" s="3"/>
    </row>
    <row r="345" spans="1:14" s="6" customFormat="1" ht="15" x14ac:dyDescent="0.2">
      <c r="A345" s="95"/>
      <c r="B345" s="95"/>
      <c r="E345" s="1"/>
      <c r="F345" s="1"/>
      <c r="G345" s="1"/>
      <c r="H345" s="1"/>
      <c r="I345" s="1"/>
      <c r="J345" s="1"/>
      <c r="K345" s="1"/>
      <c r="L345" s="3"/>
      <c r="M345" s="3"/>
      <c r="N345" s="3"/>
    </row>
    <row r="346" spans="1:14" s="6" customFormat="1" ht="15" x14ac:dyDescent="0.2">
      <c r="A346" s="95"/>
      <c r="B346" s="95"/>
      <c r="E346" s="1"/>
      <c r="F346" s="1"/>
      <c r="G346" s="1"/>
      <c r="H346" s="1"/>
      <c r="I346" s="1"/>
      <c r="J346" s="1"/>
      <c r="K346" s="1"/>
      <c r="L346" s="3"/>
      <c r="M346" s="3"/>
      <c r="N346" s="3"/>
    </row>
    <row r="347" spans="1:14" s="6" customFormat="1" ht="15" x14ac:dyDescent="0.2">
      <c r="A347" s="95"/>
      <c r="B347" s="95"/>
      <c r="E347" s="1"/>
      <c r="F347" s="1"/>
      <c r="G347" s="1"/>
      <c r="H347" s="1"/>
      <c r="I347" s="1"/>
      <c r="J347" s="1"/>
      <c r="K347" s="1"/>
      <c r="L347" s="3"/>
      <c r="M347" s="3"/>
      <c r="N347" s="3"/>
    </row>
    <row r="348" spans="1:14" s="6" customFormat="1" ht="15" x14ac:dyDescent="0.2">
      <c r="A348" s="95"/>
      <c r="B348" s="95"/>
      <c r="E348" s="1"/>
      <c r="F348" s="1"/>
      <c r="G348" s="1"/>
      <c r="H348" s="1"/>
      <c r="I348" s="1"/>
      <c r="J348" s="1"/>
      <c r="K348" s="1"/>
      <c r="L348" s="3"/>
      <c r="M348" s="3"/>
      <c r="N348" s="3"/>
    </row>
    <row r="349" spans="1:14" s="6" customFormat="1" ht="15" x14ac:dyDescent="0.2">
      <c r="A349" s="95"/>
      <c r="B349" s="95"/>
      <c r="E349" s="1"/>
      <c r="F349" s="1"/>
      <c r="G349" s="1"/>
      <c r="H349" s="1"/>
      <c r="I349" s="1"/>
      <c r="J349" s="1"/>
      <c r="K349" s="1"/>
      <c r="L349" s="3"/>
      <c r="M349" s="3"/>
      <c r="N349" s="3"/>
    </row>
    <row r="350" spans="1:14" s="6" customFormat="1" ht="15" x14ac:dyDescent="0.2">
      <c r="A350" s="95"/>
      <c r="B350" s="95"/>
      <c r="E350" s="1"/>
      <c r="F350" s="1"/>
      <c r="G350" s="1"/>
      <c r="H350" s="1"/>
      <c r="I350" s="1"/>
      <c r="J350" s="1"/>
      <c r="K350" s="1"/>
      <c r="L350" s="3"/>
      <c r="M350" s="3"/>
      <c r="N350" s="3"/>
    </row>
    <row r="351" spans="1:14" s="6" customFormat="1" ht="15" x14ac:dyDescent="0.2">
      <c r="A351" s="95"/>
      <c r="B351" s="95"/>
      <c r="E351" s="1"/>
      <c r="F351" s="1"/>
      <c r="G351" s="1"/>
      <c r="H351" s="1"/>
      <c r="I351" s="1"/>
      <c r="J351" s="1"/>
      <c r="K351" s="1"/>
      <c r="L351" s="3"/>
      <c r="M351" s="3"/>
      <c r="N351" s="3"/>
    </row>
    <row r="352" spans="1:14" s="6" customFormat="1" ht="15" x14ac:dyDescent="0.2">
      <c r="A352" s="95"/>
      <c r="B352" s="95"/>
      <c r="E352" s="1"/>
      <c r="F352" s="1"/>
      <c r="G352" s="1"/>
      <c r="H352" s="1"/>
      <c r="I352" s="1"/>
      <c r="J352" s="1"/>
      <c r="K352" s="1"/>
      <c r="L352" s="3"/>
      <c r="M352" s="3"/>
      <c r="N352" s="3"/>
    </row>
    <row r="353" spans="1:14" s="6" customFormat="1" ht="15" x14ac:dyDescent="0.2">
      <c r="A353" s="95"/>
      <c r="B353" s="95"/>
      <c r="E353" s="1"/>
      <c r="F353" s="1"/>
      <c r="G353" s="1"/>
      <c r="H353" s="1"/>
      <c r="I353" s="1"/>
      <c r="J353" s="1"/>
      <c r="K353" s="1"/>
      <c r="L353" s="3"/>
      <c r="M353" s="3"/>
      <c r="N353" s="3"/>
    </row>
    <row r="354" spans="1:14" s="6" customFormat="1" ht="15" x14ac:dyDescent="0.2">
      <c r="A354" s="95"/>
      <c r="B354" s="95"/>
      <c r="E354" s="1"/>
      <c r="F354" s="1"/>
      <c r="G354" s="1"/>
      <c r="H354" s="1"/>
      <c r="I354" s="1"/>
      <c r="J354" s="1"/>
      <c r="K354" s="1"/>
      <c r="L354" s="3"/>
      <c r="M354" s="3"/>
      <c r="N354" s="3"/>
    </row>
    <row r="355" spans="1:14" s="6" customFormat="1" ht="15" x14ac:dyDescent="0.2">
      <c r="A355" s="95"/>
      <c r="B355" s="95"/>
      <c r="E355" s="1"/>
      <c r="F355" s="1"/>
      <c r="G355" s="1"/>
      <c r="H355" s="1"/>
      <c r="I355" s="1"/>
      <c r="J355" s="1"/>
      <c r="K355" s="1"/>
      <c r="L355" s="3"/>
      <c r="M355" s="3"/>
      <c r="N355" s="3"/>
    </row>
    <row r="356" spans="1:14" s="6" customFormat="1" ht="15" x14ac:dyDescent="0.2">
      <c r="A356" s="95"/>
      <c r="B356" s="95"/>
      <c r="E356" s="1"/>
      <c r="F356" s="1"/>
      <c r="G356" s="1"/>
      <c r="H356" s="1"/>
      <c r="I356" s="1"/>
      <c r="J356" s="1"/>
      <c r="K356" s="1"/>
      <c r="L356" s="3"/>
      <c r="M356" s="3"/>
      <c r="N356" s="3"/>
    </row>
    <row r="357" spans="1:14" s="6" customFormat="1" ht="15" x14ac:dyDescent="0.2">
      <c r="A357" s="95"/>
      <c r="B357" s="95"/>
      <c r="E357" s="1"/>
      <c r="F357" s="1"/>
      <c r="G357" s="1"/>
      <c r="H357" s="1"/>
      <c r="I357" s="1"/>
      <c r="J357" s="1"/>
      <c r="K357" s="1"/>
      <c r="L357" s="3"/>
      <c r="M357" s="3"/>
      <c r="N357" s="3"/>
    </row>
    <row r="358" spans="1:14" s="6" customFormat="1" ht="15" x14ac:dyDescent="0.2">
      <c r="A358" s="95"/>
      <c r="B358" s="95"/>
      <c r="E358" s="1"/>
      <c r="F358" s="1"/>
      <c r="G358" s="1"/>
      <c r="H358" s="1"/>
      <c r="I358" s="1"/>
      <c r="J358" s="1"/>
      <c r="K358" s="1"/>
      <c r="L358" s="3"/>
      <c r="M358" s="3"/>
      <c r="N358" s="3"/>
    </row>
    <row r="359" spans="1:14" s="6" customFormat="1" ht="15" x14ac:dyDescent="0.2">
      <c r="A359" s="95"/>
      <c r="B359" s="95"/>
      <c r="E359" s="1"/>
      <c r="F359" s="1"/>
      <c r="G359" s="1"/>
      <c r="H359" s="1"/>
      <c r="I359" s="1"/>
      <c r="J359" s="1"/>
      <c r="K359" s="1"/>
      <c r="L359" s="3"/>
      <c r="M359" s="3"/>
      <c r="N359" s="3"/>
    </row>
    <row r="360" spans="1:14" s="6" customFormat="1" ht="15" x14ac:dyDescent="0.2">
      <c r="A360" s="95"/>
      <c r="B360" s="95"/>
      <c r="E360" s="1"/>
      <c r="F360" s="1"/>
      <c r="G360" s="1"/>
      <c r="H360" s="1"/>
      <c r="I360" s="1"/>
      <c r="J360" s="1"/>
      <c r="K360" s="1"/>
      <c r="L360" s="3"/>
      <c r="M360" s="3"/>
      <c r="N360" s="3"/>
    </row>
    <row r="361" spans="1:14" s="6" customFormat="1" ht="15" x14ac:dyDescent="0.2">
      <c r="A361" s="95"/>
      <c r="B361" s="95"/>
      <c r="E361" s="1"/>
      <c r="F361" s="1"/>
      <c r="G361" s="1"/>
      <c r="H361" s="1"/>
      <c r="I361" s="1"/>
      <c r="J361" s="1"/>
      <c r="K361" s="1"/>
      <c r="L361" s="3"/>
      <c r="M361" s="3"/>
      <c r="N361" s="3"/>
    </row>
    <row r="362" spans="1:14" s="6" customFormat="1" ht="15" x14ac:dyDescent="0.2">
      <c r="A362" s="95"/>
      <c r="B362" s="95"/>
      <c r="E362" s="1"/>
      <c r="F362" s="1"/>
      <c r="G362" s="1"/>
      <c r="H362" s="1"/>
      <c r="I362" s="1"/>
      <c r="J362" s="1"/>
      <c r="K362" s="1"/>
      <c r="L362" s="3"/>
      <c r="M362" s="3"/>
      <c r="N362" s="3"/>
    </row>
    <row r="363" spans="1:14" s="6" customFormat="1" ht="15" x14ac:dyDescent="0.2">
      <c r="A363" s="95"/>
      <c r="B363" s="95"/>
      <c r="E363" s="1"/>
      <c r="F363" s="1"/>
      <c r="G363" s="1"/>
      <c r="H363" s="1"/>
      <c r="I363" s="1"/>
      <c r="J363" s="1"/>
      <c r="K363" s="1"/>
      <c r="L363" s="3"/>
      <c r="M363" s="3"/>
      <c r="N363" s="3"/>
    </row>
    <row r="364" spans="1:14" s="6" customFormat="1" ht="15" x14ac:dyDescent="0.2">
      <c r="A364" s="95"/>
      <c r="B364" s="95"/>
      <c r="E364" s="1"/>
      <c r="F364" s="1"/>
      <c r="G364" s="1"/>
      <c r="H364" s="1"/>
      <c r="I364" s="1"/>
      <c r="J364" s="1"/>
      <c r="K364" s="1"/>
      <c r="L364" s="3"/>
      <c r="M364" s="3"/>
      <c r="N364" s="3"/>
    </row>
    <row r="365" spans="1:14" s="6" customFormat="1" ht="15" x14ac:dyDescent="0.2">
      <c r="A365" s="95"/>
      <c r="B365" s="95"/>
      <c r="E365" s="1"/>
      <c r="F365" s="1"/>
      <c r="G365" s="1"/>
      <c r="H365" s="1"/>
      <c r="I365" s="1"/>
      <c r="J365" s="1"/>
      <c r="K365" s="1"/>
      <c r="L365" s="3"/>
      <c r="M365" s="3"/>
      <c r="N365" s="3"/>
    </row>
    <row r="366" spans="1:14" s="6" customFormat="1" ht="15" x14ac:dyDescent="0.2">
      <c r="A366" s="95"/>
      <c r="B366" s="95"/>
      <c r="E366" s="1"/>
      <c r="F366" s="1"/>
      <c r="G366" s="1"/>
      <c r="H366" s="1"/>
      <c r="I366" s="1"/>
      <c r="J366" s="1"/>
      <c r="K366" s="1"/>
      <c r="L366" s="3"/>
      <c r="M366" s="3"/>
      <c r="N366" s="3"/>
    </row>
    <row r="367" spans="1:14" s="6" customFormat="1" ht="15" x14ac:dyDescent="0.2">
      <c r="A367" s="95"/>
      <c r="B367" s="95"/>
      <c r="E367" s="1"/>
      <c r="F367" s="1"/>
      <c r="G367" s="1"/>
      <c r="H367" s="1"/>
      <c r="I367" s="1"/>
      <c r="J367" s="1"/>
      <c r="K367" s="1"/>
      <c r="L367" s="3"/>
      <c r="M367" s="3"/>
      <c r="N367" s="3"/>
    </row>
    <row r="368" spans="1:14" s="6" customFormat="1" ht="15" x14ac:dyDescent="0.2">
      <c r="A368" s="95"/>
      <c r="B368" s="95"/>
      <c r="E368" s="1"/>
      <c r="F368" s="1"/>
      <c r="G368" s="1"/>
      <c r="H368" s="1"/>
      <c r="I368" s="1"/>
      <c r="J368" s="1"/>
      <c r="K368" s="1"/>
      <c r="L368" s="3"/>
      <c r="M368" s="3"/>
      <c r="N368" s="3"/>
    </row>
    <row r="369" spans="1:14" s="6" customFormat="1" ht="15" x14ac:dyDescent="0.2">
      <c r="A369" s="95"/>
      <c r="B369" s="95"/>
      <c r="E369" s="1"/>
      <c r="F369" s="1"/>
      <c r="G369" s="1"/>
      <c r="H369" s="1"/>
      <c r="I369" s="1"/>
      <c r="J369" s="1"/>
      <c r="K369" s="1"/>
      <c r="L369" s="3"/>
      <c r="M369" s="3"/>
      <c r="N369" s="3"/>
    </row>
    <row r="370" spans="1:14" s="6" customFormat="1" ht="15" x14ac:dyDescent="0.2">
      <c r="A370" s="95"/>
      <c r="B370" s="95"/>
      <c r="E370" s="1"/>
      <c r="F370" s="1"/>
      <c r="G370" s="1"/>
      <c r="H370" s="1"/>
      <c r="I370" s="1"/>
      <c r="J370" s="1"/>
      <c r="K370" s="1"/>
      <c r="L370" s="3"/>
      <c r="M370" s="3"/>
      <c r="N370" s="3"/>
    </row>
    <row r="371" spans="1:14" s="6" customFormat="1" ht="15" x14ac:dyDescent="0.2">
      <c r="A371" s="95"/>
      <c r="B371" s="95"/>
      <c r="E371" s="1"/>
      <c r="F371" s="1"/>
      <c r="G371" s="1"/>
      <c r="H371" s="1"/>
      <c r="I371" s="1"/>
      <c r="J371" s="1"/>
      <c r="K371" s="1"/>
      <c r="L371" s="3"/>
      <c r="M371" s="3"/>
      <c r="N371" s="3"/>
    </row>
    <row r="372" spans="1:14" s="6" customFormat="1" ht="15" x14ac:dyDescent="0.2">
      <c r="A372" s="95"/>
      <c r="B372" s="95"/>
      <c r="E372" s="1"/>
      <c r="F372" s="1"/>
      <c r="G372" s="1"/>
      <c r="H372" s="1"/>
      <c r="I372" s="1"/>
      <c r="J372" s="1"/>
      <c r="K372" s="1"/>
      <c r="L372" s="3"/>
      <c r="M372" s="3"/>
      <c r="N372" s="3"/>
    </row>
    <row r="373" spans="1:14" s="6" customFormat="1" ht="15" x14ac:dyDescent="0.2">
      <c r="A373" s="95"/>
      <c r="B373" s="95"/>
      <c r="E373" s="1"/>
      <c r="F373" s="1"/>
      <c r="G373" s="1"/>
      <c r="H373" s="1"/>
      <c r="I373" s="1"/>
      <c r="J373" s="1"/>
      <c r="K373" s="1"/>
      <c r="L373" s="3"/>
      <c r="M373" s="3"/>
      <c r="N373" s="3"/>
    </row>
    <row r="374" spans="1:14" s="6" customFormat="1" ht="15" x14ac:dyDescent="0.2">
      <c r="A374" s="95"/>
      <c r="B374" s="95"/>
      <c r="E374" s="1"/>
      <c r="F374" s="1"/>
      <c r="G374" s="1"/>
      <c r="H374" s="1"/>
      <c r="I374" s="1"/>
      <c r="J374" s="1"/>
      <c r="K374" s="1"/>
      <c r="L374" s="3"/>
      <c r="M374" s="3"/>
      <c r="N374" s="3"/>
    </row>
    <row r="375" spans="1:14" s="6" customFormat="1" ht="15" x14ac:dyDescent="0.2">
      <c r="A375" s="95"/>
      <c r="B375" s="95"/>
      <c r="E375" s="1"/>
      <c r="F375" s="1"/>
      <c r="G375" s="1"/>
      <c r="H375" s="1"/>
      <c r="I375" s="1"/>
      <c r="J375" s="1"/>
      <c r="K375" s="1"/>
      <c r="L375" s="3"/>
      <c r="M375" s="3"/>
      <c r="N375" s="3"/>
    </row>
    <row r="376" spans="1:14" s="6" customFormat="1" ht="15" x14ac:dyDescent="0.2">
      <c r="A376" s="95"/>
      <c r="B376" s="95"/>
      <c r="E376" s="1"/>
      <c r="F376" s="1"/>
      <c r="G376" s="1"/>
      <c r="H376" s="1"/>
      <c r="I376" s="1"/>
      <c r="J376" s="1"/>
      <c r="K376" s="1"/>
      <c r="L376" s="3"/>
      <c r="M376" s="3"/>
      <c r="N376" s="3"/>
    </row>
    <row r="377" spans="1:14" s="6" customFormat="1" ht="15" x14ac:dyDescent="0.2">
      <c r="A377" s="95"/>
      <c r="B377" s="95"/>
      <c r="E377" s="1"/>
      <c r="F377" s="1"/>
      <c r="G377" s="1"/>
      <c r="H377" s="1"/>
      <c r="I377" s="1"/>
      <c r="J377" s="1"/>
      <c r="K377" s="1"/>
      <c r="L377" s="3"/>
      <c r="M377" s="3"/>
      <c r="N377" s="3"/>
    </row>
    <row r="378" spans="1:14" s="6" customFormat="1" ht="15" x14ac:dyDescent="0.2">
      <c r="A378" s="95"/>
      <c r="B378" s="95"/>
      <c r="E378" s="1"/>
      <c r="F378" s="1"/>
      <c r="G378" s="1"/>
      <c r="H378" s="1"/>
      <c r="I378" s="1"/>
      <c r="J378" s="1"/>
      <c r="K378" s="1"/>
      <c r="L378" s="3"/>
      <c r="M378" s="3"/>
      <c r="N378" s="3"/>
    </row>
    <row r="379" spans="1:14" s="6" customFormat="1" ht="15" x14ac:dyDescent="0.2">
      <c r="A379" s="95"/>
      <c r="B379" s="95"/>
      <c r="E379" s="1"/>
      <c r="F379" s="1"/>
      <c r="G379" s="1"/>
      <c r="H379" s="1"/>
      <c r="I379" s="1"/>
      <c r="J379" s="1"/>
      <c r="K379" s="1"/>
      <c r="L379" s="3"/>
      <c r="M379" s="3"/>
      <c r="N379" s="3"/>
    </row>
    <row r="380" spans="1:14" s="6" customFormat="1" ht="15" x14ac:dyDescent="0.2">
      <c r="A380" s="95"/>
      <c r="B380" s="95"/>
      <c r="E380" s="1"/>
      <c r="F380" s="1"/>
      <c r="G380" s="1"/>
      <c r="H380" s="1"/>
      <c r="I380" s="1"/>
      <c r="J380" s="1"/>
      <c r="K380" s="1"/>
      <c r="L380" s="3"/>
      <c r="M380" s="3"/>
      <c r="N380" s="3"/>
    </row>
    <row r="381" spans="1:14" s="6" customFormat="1" ht="15" x14ac:dyDescent="0.2">
      <c r="A381" s="95"/>
      <c r="B381" s="95"/>
      <c r="E381" s="1"/>
      <c r="F381" s="1"/>
      <c r="G381" s="1"/>
      <c r="H381" s="1"/>
      <c r="I381" s="1"/>
      <c r="J381" s="1"/>
      <c r="K381" s="1"/>
      <c r="L381" s="3"/>
      <c r="M381" s="3"/>
      <c r="N381" s="3"/>
    </row>
    <row r="382" spans="1:14" s="6" customFormat="1" ht="15" x14ac:dyDescent="0.2">
      <c r="A382" s="95"/>
      <c r="B382" s="95"/>
      <c r="E382" s="1"/>
      <c r="F382" s="1"/>
      <c r="G382" s="1"/>
      <c r="H382" s="1"/>
      <c r="I382" s="1"/>
      <c r="J382" s="1"/>
      <c r="K382" s="1"/>
      <c r="L382" s="3"/>
      <c r="M382" s="3"/>
      <c r="N382" s="3"/>
    </row>
    <row r="383" spans="1:14" s="6" customFormat="1" ht="15" x14ac:dyDescent="0.2">
      <c r="A383" s="95"/>
      <c r="B383" s="95"/>
      <c r="E383" s="1"/>
      <c r="F383" s="1"/>
      <c r="G383" s="1"/>
      <c r="H383" s="1"/>
      <c r="I383" s="1"/>
      <c r="J383" s="1"/>
      <c r="K383" s="1"/>
      <c r="L383" s="3"/>
      <c r="M383" s="3"/>
      <c r="N383" s="3"/>
    </row>
    <row r="384" spans="1:14" s="6" customFormat="1" ht="15" x14ac:dyDescent="0.2">
      <c r="A384" s="95"/>
      <c r="B384" s="95"/>
      <c r="E384" s="1"/>
      <c r="F384" s="1"/>
      <c r="G384" s="1"/>
      <c r="H384" s="1"/>
      <c r="I384" s="1"/>
      <c r="J384" s="1"/>
      <c r="K384" s="1"/>
      <c r="L384" s="3"/>
      <c r="M384" s="3"/>
      <c r="N384" s="3"/>
    </row>
    <row r="385" spans="1:14" s="6" customFormat="1" ht="15" x14ac:dyDescent="0.2">
      <c r="A385" s="95"/>
      <c r="B385" s="95"/>
      <c r="E385" s="1"/>
      <c r="F385" s="1"/>
      <c r="G385" s="1"/>
      <c r="H385" s="1"/>
      <c r="I385" s="1"/>
      <c r="J385" s="1"/>
      <c r="K385" s="1"/>
      <c r="L385" s="3"/>
      <c r="M385" s="3"/>
      <c r="N385" s="3"/>
    </row>
    <row r="386" spans="1:14" s="6" customFormat="1" ht="15" x14ac:dyDescent="0.2">
      <c r="A386" s="95"/>
      <c r="B386" s="95"/>
      <c r="E386" s="1"/>
      <c r="F386" s="1"/>
      <c r="G386" s="1"/>
      <c r="H386" s="1"/>
      <c r="I386" s="1"/>
      <c r="J386" s="1"/>
      <c r="K386" s="1"/>
      <c r="L386" s="3"/>
      <c r="M386" s="3"/>
      <c r="N386" s="3"/>
    </row>
    <row r="387" spans="1:14" s="6" customFormat="1" ht="15" x14ac:dyDescent="0.2">
      <c r="A387" s="95"/>
      <c r="B387" s="95"/>
      <c r="E387" s="1"/>
      <c r="F387" s="1"/>
      <c r="G387" s="1"/>
      <c r="H387" s="1"/>
      <c r="I387" s="1"/>
      <c r="J387" s="1"/>
      <c r="K387" s="1"/>
      <c r="L387" s="3"/>
      <c r="M387" s="3"/>
      <c r="N387" s="3"/>
    </row>
    <row r="388" spans="1:14" s="6" customFormat="1" ht="15" x14ac:dyDescent="0.2">
      <c r="A388" s="95"/>
      <c r="B388" s="95"/>
      <c r="E388" s="1"/>
      <c r="F388" s="1"/>
      <c r="G388" s="1"/>
      <c r="H388" s="1"/>
      <c r="I388" s="1"/>
      <c r="J388" s="1"/>
      <c r="K388" s="1"/>
      <c r="L388" s="3"/>
      <c r="M388" s="3"/>
      <c r="N388" s="3"/>
    </row>
    <row r="389" spans="1:14" s="6" customFormat="1" ht="15" x14ac:dyDescent="0.2">
      <c r="A389" s="95"/>
      <c r="B389" s="95"/>
      <c r="E389" s="1"/>
      <c r="F389" s="1"/>
      <c r="G389" s="1"/>
      <c r="H389" s="1"/>
      <c r="I389" s="1"/>
      <c r="J389" s="1"/>
      <c r="K389" s="1"/>
      <c r="L389" s="3"/>
      <c r="M389" s="3"/>
      <c r="N389" s="3"/>
    </row>
    <row r="390" spans="1:14" s="6" customFormat="1" ht="15" x14ac:dyDescent="0.2">
      <c r="A390" s="95"/>
      <c r="B390" s="95"/>
      <c r="E390" s="1"/>
      <c r="F390" s="1"/>
      <c r="G390" s="1"/>
      <c r="H390" s="1"/>
      <c r="I390" s="1"/>
      <c r="J390" s="1"/>
      <c r="K390" s="1"/>
      <c r="L390" s="3"/>
      <c r="M390" s="3"/>
      <c r="N390" s="3"/>
    </row>
    <row r="391" spans="1:14" s="6" customFormat="1" ht="15" x14ac:dyDescent="0.2">
      <c r="A391" s="95"/>
      <c r="B391" s="95"/>
      <c r="E391" s="1"/>
      <c r="F391" s="1"/>
      <c r="G391" s="1"/>
      <c r="H391" s="1"/>
      <c r="I391" s="1"/>
      <c r="J391" s="1"/>
      <c r="K391" s="1"/>
      <c r="L391" s="3"/>
      <c r="M391" s="3"/>
      <c r="N391" s="3"/>
    </row>
    <row r="392" spans="1:14" s="6" customFormat="1" ht="15" x14ac:dyDescent="0.2">
      <c r="A392" s="95"/>
      <c r="B392" s="95"/>
      <c r="E392" s="1"/>
      <c r="F392" s="1"/>
      <c r="G392" s="1"/>
      <c r="H392" s="1"/>
      <c r="I392" s="1"/>
      <c r="J392" s="1"/>
      <c r="K392" s="1"/>
      <c r="L392" s="3"/>
      <c r="M392" s="3"/>
      <c r="N392" s="3"/>
    </row>
    <row r="393" spans="1:14" s="6" customFormat="1" ht="15" x14ac:dyDescent="0.2">
      <c r="A393" s="95"/>
      <c r="B393" s="95"/>
      <c r="E393" s="1"/>
      <c r="F393" s="1"/>
      <c r="G393" s="1"/>
      <c r="H393" s="1"/>
      <c r="I393" s="1"/>
      <c r="J393" s="1"/>
      <c r="K393" s="1"/>
      <c r="L393" s="3"/>
      <c r="M393" s="3"/>
      <c r="N393" s="3"/>
    </row>
    <row r="394" spans="1:14" s="6" customFormat="1" ht="15" x14ac:dyDescent="0.2">
      <c r="A394" s="95"/>
      <c r="B394" s="95"/>
      <c r="E394" s="1"/>
      <c r="F394" s="1"/>
      <c r="G394" s="1"/>
      <c r="H394" s="1"/>
      <c r="I394" s="1"/>
      <c r="J394" s="1"/>
      <c r="K394" s="1"/>
      <c r="L394" s="3"/>
      <c r="M394" s="3"/>
      <c r="N394" s="3"/>
    </row>
    <row r="395" spans="1:14" s="6" customFormat="1" ht="15" x14ac:dyDescent="0.2">
      <c r="A395" s="95"/>
      <c r="B395" s="95"/>
      <c r="E395" s="1"/>
      <c r="F395" s="1"/>
      <c r="G395" s="1"/>
      <c r="H395" s="1"/>
      <c r="I395" s="1"/>
      <c r="J395" s="1"/>
      <c r="K395" s="1"/>
      <c r="L395" s="3"/>
      <c r="M395" s="3"/>
      <c r="N395" s="3"/>
    </row>
    <row r="396" spans="1:14" s="6" customFormat="1" ht="15" x14ac:dyDescent="0.2">
      <c r="A396" s="95"/>
      <c r="B396" s="95"/>
      <c r="E396" s="1"/>
      <c r="F396" s="1"/>
      <c r="G396" s="1"/>
      <c r="H396" s="1"/>
      <c r="I396" s="1"/>
      <c r="J396" s="1"/>
      <c r="K396" s="1"/>
      <c r="L396" s="3"/>
      <c r="M396" s="3"/>
      <c r="N396" s="3"/>
    </row>
    <row r="397" spans="1:14" s="6" customFormat="1" ht="15" x14ac:dyDescent="0.2">
      <c r="A397" s="95"/>
      <c r="B397" s="95"/>
      <c r="E397" s="1"/>
      <c r="F397" s="1"/>
      <c r="G397" s="1"/>
      <c r="H397" s="1"/>
      <c r="I397" s="1"/>
      <c r="J397" s="1"/>
      <c r="K397" s="1"/>
      <c r="L397" s="3"/>
      <c r="M397" s="3"/>
      <c r="N397" s="3"/>
    </row>
    <row r="398" spans="1:14" s="6" customFormat="1" ht="15" x14ac:dyDescent="0.2">
      <c r="A398" s="95"/>
      <c r="B398" s="95"/>
      <c r="E398" s="1"/>
      <c r="F398" s="1"/>
      <c r="G398" s="1"/>
      <c r="H398" s="1"/>
      <c r="I398" s="1"/>
      <c r="J398" s="1"/>
      <c r="K398" s="1"/>
      <c r="L398" s="3"/>
      <c r="M398" s="3"/>
      <c r="N398" s="3"/>
    </row>
    <row r="399" spans="1:14" s="6" customFormat="1" ht="15" x14ac:dyDescent="0.2">
      <c r="A399" s="95"/>
      <c r="B399" s="95"/>
      <c r="E399" s="1"/>
      <c r="F399" s="1"/>
      <c r="G399" s="1"/>
      <c r="H399" s="1"/>
      <c r="I399" s="1"/>
      <c r="J399" s="1"/>
      <c r="K399" s="1"/>
      <c r="L399" s="3"/>
      <c r="M399" s="3"/>
      <c r="N399" s="3"/>
    </row>
    <row r="400" spans="1:14" s="6" customFormat="1" ht="15" x14ac:dyDescent="0.2">
      <c r="A400" s="95"/>
      <c r="B400" s="95"/>
      <c r="E400" s="1"/>
      <c r="F400" s="1"/>
      <c r="G400" s="1"/>
      <c r="H400" s="1"/>
      <c r="I400" s="1"/>
      <c r="J400" s="1"/>
      <c r="K400" s="1"/>
      <c r="L400" s="3"/>
      <c r="M400" s="3"/>
      <c r="N400" s="3"/>
    </row>
    <row r="401" spans="1:14" s="6" customFormat="1" ht="15" x14ac:dyDescent="0.2">
      <c r="A401" s="95"/>
      <c r="B401" s="95"/>
      <c r="E401" s="1"/>
      <c r="F401" s="1"/>
      <c r="G401" s="1"/>
      <c r="H401" s="1"/>
      <c r="I401" s="1"/>
      <c r="J401" s="1"/>
      <c r="K401" s="1"/>
      <c r="L401" s="3"/>
      <c r="M401" s="3"/>
      <c r="N401" s="3"/>
    </row>
    <row r="402" spans="1:14" s="6" customFormat="1" ht="15" x14ac:dyDescent="0.2">
      <c r="A402" s="95"/>
      <c r="B402" s="95"/>
      <c r="E402" s="1"/>
      <c r="F402" s="1"/>
      <c r="G402" s="1"/>
      <c r="H402" s="1"/>
      <c r="I402" s="1"/>
      <c r="J402" s="1"/>
      <c r="K402" s="1"/>
      <c r="L402" s="3"/>
      <c r="M402" s="3"/>
      <c r="N402" s="3"/>
    </row>
    <row r="403" spans="1:14" s="6" customFormat="1" ht="15" x14ac:dyDescent="0.2">
      <c r="A403" s="95"/>
      <c r="B403" s="95"/>
      <c r="E403" s="1"/>
      <c r="F403" s="1"/>
      <c r="G403" s="1"/>
      <c r="H403" s="1"/>
      <c r="I403" s="1"/>
      <c r="J403" s="1"/>
      <c r="K403" s="1"/>
      <c r="L403" s="3"/>
      <c r="M403" s="3"/>
      <c r="N403" s="3"/>
    </row>
    <row r="404" spans="1:14" s="6" customFormat="1" ht="15" x14ac:dyDescent="0.2">
      <c r="A404" s="95"/>
      <c r="B404" s="95"/>
      <c r="E404" s="1"/>
      <c r="F404" s="1"/>
      <c r="G404" s="1"/>
      <c r="H404" s="1"/>
      <c r="I404" s="1"/>
      <c r="J404" s="1"/>
      <c r="K404" s="1"/>
      <c r="L404" s="3"/>
      <c r="M404" s="3"/>
      <c r="N404" s="3"/>
    </row>
    <row r="405" spans="1:14" s="6" customFormat="1" ht="15" x14ac:dyDescent="0.2">
      <c r="A405" s="95"/>
      <c r="B405" s="95"/>
      <c r="E405" s="1"/>
      <c r="F405" s="1"/>
      <c r="G405" s="1"/>
      <c r="H405" s="1"/>
      <c r="I405" s="1"/>
      <c r="J405" s="1"/>
      <c r="K405" s="1"/>
      <c r="L405" s="3"/>
      <c r="M405" s="3"/>
      <c r="N405" s="3"/>
    </row>
    <row r="406" spans="1:14" s="6" customFormat="1" ht="15" x14ac:dyDescent="0.2">
      <c r="A406" s="95"/>
      <c r="B406" s="95"/>
      <c r="E406" s="1"/>
      <c r="F406" s="1"/>
      <c r="G406" s="1"/>
      <c r="H406" s="1"/>
      <c r="I406" s="1"/>
      <c r="J406" s="1"/>
      <c r="K406" s="1"/>
      <c r="L406" s="3"/>
      <c r="M406" s="3"/>
      <c r="N406" s="3"/>
    </row>
    <row r="407" spans="1:14" s="6" customFormat="1" ht="15" x14ac:dyDescent="0.2">
      <c r="A407" s="95"/>
      <c r="B407" s="95"/>
      <c r="E407" s="1"/>
      <c r="F407" s="1"/>
      <c r="G407" s="1"/>
      <c r="H407" s="1"/>
      <c r="I407" s="1"/>
      <c r="J407" s="1"/>
      <c r="K407" s="1"/>
      <c r="L407" s="3"/>
      <c r="M407" s="3"/>
      <c r="N407" s="3"/>
    </row>
    <row r="408" spans="1:14" s="6" customFormat="1" ht="15" x14ac:dyDescent="0.2">
      <c r="A408" s="95"/>
      <c r="B408" s="95"/>
      <c r="E408" s="1"/>
      <c r="F408" s="1"/>
      <c r="G408" s="1"/>
      <c r="H408" s="1"/>
      <c r="I408" s="1"/>
      <c r="J408" s="1"/>
      <c r="K408" s="1"/>
      <c r="L408" s="3"/>
      <c r="M408" s="3"/>
      <c r="N408" s="3"/>
    </row>
    <row r="409" spans="1:14" s="6" customFormat="1" ht="15" x14ac:dyDescent="0.2">
      <c r="A409" s="95"/>
      <c r="B409" s="95"/>
      <c r="E409" s="1"/>
      <c r="F409" s="1"/>
      <c r="G409" s="1"/>
      <c r="H409" s="1"/>
      <c r="I409" s="1"/>
      <c r="J409" s="1"/>
      <c r="K409" s="1"/>
      <c r="L409" s="3"/>
      <c r="M409" s="3"/>
      <c r="N409" s="3"/>
    </row>
    <row r="410" spans="1:14" s="6" customFormat="1" ht="15" x14ac:dyDescent="0.2">
      <c r="A410" s="95"/>
      <c r="B410" s="95"/>
      <c r="E410" s="1"/>
      <c r="F410" s="1"/>
      <c r="G410" s="1"/>
      <c r="H410" s="1"/>
      <c r="I410" s="1"/>
      <c r="J410" s="1"/>
      <c r="K410" s="1"/>
      <c r="L410" s="3"/>
      <c r="M410" s="3"/>
      <c r="N410" s="3"/>
    </row>
    <row r="411" spans="1:14" s="6" customFormat="1" ht="15" x14ac:dyDescent="0.2">
      <c r="A411" s="95"/>
      <c r="B411" s="95"/>
      <c r="E411" s="1"/>
      <c r="F411" s="1"/>
      <c r="G411" s="1"/>
      <c r="H411" s="1"/>
      <c r="I411" s="1"/>
      <c r="J411" s="1"/>
      <c r="K411" s="1"/>
      <c r="L411" s="3"/>
      <c r="M411" s="3"/>
      <c r="N411" s="3"/>
    </row>
    <row r="412" spans="1:14" s="6" customFormat="1" ht="15" x14ac:dyDescent="0.2">
      <c r="A412" s="95"/>
      <c r="B412" s="95"/>
      <c r="E412" s="1"/>
      <c r="F412" s="1"/>
      <c r="G412" s="1"/>
      <c r="H412" s="1"/>
      <c r="I412" s="1"/>
      <c r="J412" s="1"/>
      <c r="K412" s="1"/>
      <c r="L412" s="3"/>
      <c r="M412" s="3"/>
      <c r="N412" s="3"/>
    </row>
    <row r="413" spans="1:14" s="6" customFormat="1" ht="15" x14ac:dyDescent="0.2">
      <c r="A413" s="95"/>
      <c r="B413" s="95"/>
      <c r="E413" s="1"/>
      <c r="F413" s="1"/>
      <c r="G413" s="1"/>
      <c r="H413" s="1"/>
      <c r="I413" s="1"/>
      <c r="J413" s="1"/>
      <c r="K413" s="1"/>
      <c r="L413" s="3"/>
      <c r="M413" s="3"/>
      <c r="N413" s="3"/>
    </row>
    <row r="414" spans="1:14" s="6" customFormat="1" ht="15" x14ac:dyDescent="0.2">
      <c r="A414" s="95"/>
      <c r="B414" s="95"/>
      <c r="E414" s="1"/>
      <c r="F414" s="1"/>
      <c r="G414" s="1"/>
      <c r="H414" s="1"/>
      <c r="I414" s="1"/>
      <c r="J414" s="1"/>
      <c r="K414" s="1"/>
      <c r="L414" s="3"/>
      <c r="M414" s="3"/>
      <c r="N414" s="3"/>
    </row>
    <row r="415" spans="1:14" s="6" customFormat="1" ht="15" x14ac:dyDescent="0.2">
      <c r="A415" s="95"/>
      <c r="B415" s="95"/>
      <c r="E415" s="1"/>
      <c r="F415" s="1"/>
      <c r="G415" s="1"/>
      <c r="H415" s="1"/>
      <c r="I415" s="1"/>
      <c r="J415" s="1"/>
      <c r="K415" s="1"/>
      <c r="L415" s="3"/>
      <c r="M415" s="3"/>
      <c r="N415" s="3"/>
    </row>
    <row r="416" spans="1:14" s="6" customFormat="1" ht="15" x14ac:dyDescent="0.2">
      <c r="A416" s="95"/>
      <c r="B416" s="95"/>
      <c r="E416" s="1"/>
      <c r="F416" s="1"/>
      <c r="G416" s="1"/>
      <c r="H416" s="1"/>
      <c r="I416" s="1"/>
      <c r="J416" s="1"/>
      <c r="K416" s="1"/>
      <c r="L416" s="3"/>
      <c r="M416" s="3"/>
      <c r="N416" s="3"/>
    </row>
    <row r="417" spans="1:14" s="6" customFormat="1" ht="15" x14ac:dyDescent="0.2">
      <c r="A417" s="95"/>
      <c r="B417" s="95"/>
      <c r="E417" s="1"/>
      <c r="F417" s="1"/>
      <c r="G417" s="1"/>
      <c r="H417" s="1"/>
      <c r="I417" s="1"/>
      <c r="J417" s="1"/>
      <c r="K417" s="1"/>
      <c r="L417" s="3"/>
      <c r="M417" s="3"/>
      <c r="N417" s="3"/>
    </row>
    <row r="418" spans="1:14" s="6" customFormat="1" ht="15" x14ac:dyDescent="0.2">
      <c r="A418" s="95"/>
      <c r="B418" s="95"/>
      <c r="E418" s="1"/>
      <c r="F418" s="1"/>
      <c r="G418" s="1"/>
      <c r="H418" s="1"/>
      <c r="I418" s="1"/>
      <c r="J418" s="1"/>
      <c r="K418" s="1"/>
      <c r="L418" s="3"/>
      <c r="M418" s="3"/>
      <c r="N418" s="3"/>
    </row>
    <row r="419" spans="1:14" s="6" customFormat="1" ht="15" x14ac:dyDescent="0.2">
      <c r="A419" s="95"/>
      <c r="B419" s="95"/>
      <c r="E419" s="1"/>
      <c r="F419" s="1"/>
      <c r="G419" s="1"/>
      <c r="H419" s="1"/>
      <c r="I419" s="1"/>
      <c r="J419" s="1"/>
      <c r="K419" s="1"/>
      <c r="L419" s="3"/>
      <c r="M419" s="3"/>
      <c r="N419" s="3"/>
    </row>
    <row r="420" spans="1:14" s="6" customFormat="1" ht="15" x14ac:dyDescent="0.2">
      <c r="A420" s="95"/>
      <c r="B420" s="95"/>
      <c r="E420" s="1"/>
      <c r="F420" s="1"/>
      <c r="G420" s="1"/>
      <c r="H420" s="1"/>
      <c r="I420" s="1"/>
      <c r="J420" s="1"/>
      <c r="K420" s="1"/>
      <c r="L420" s="3"/>
      <c r="M420" s="3"/>
      <c r="N420" s="3"/>
    </row>
    <row r="421" spans="1:14" s="6" customFormat="1" ht="15" x14ac:dyDescent="0.2">
      <c r="A421" s="95"/>
      <c r="B421" s="95"/>
      <c r="E421" s="1"/>
      <c r="F421" s="1"/>
      <c r="G421" s="1"/>
      <c r="H421" s="1"/>
      <c r="I421" s="1"/>
      <c r="J421" s="1"/>
      <c r="K421" s="1"/>
      <c r="L421" s="3"/>
      <c r="M421" s="3"/>
      <c r="N421" s="3"/>
    </row>
    <row r="422" spans="1:14" s="6" customFormat="1" ht="15" x14ac:dyDescent="0.2">
      <c r="A422" s="95"/>
      <c r="B422" s="95"/>
      <c r="E422" s="1"/>
      <c r="F422" s="1"/>
      <c r="G422" s="1"/>
      <c r="H422" s="1"/>
      <c r="I422" s="1"/>
      <c r="J422" s="1"/>
      <c r="K422" s="1"/>
      <c r="L422" s="3"/>
      <c r="M422" s="3"/>
      <c r="N422" s="3"/>
    </row>
    <row r="423" spans="1:14" s="6" customFormat="1" ht="15" x14ac:dyDescent="0.2">
      <c r="A423" s="95"/>
      <c r="B423" s="95"/>
      <c r="E423" s="1"/>
      <c r="F423" s="1"/>
      <c r="G423" s="1"/>
      <c r="H423" s="1"/>
      <c r="I423" s="1"/>
      <c r="J423" s="1"/>
      <c r="K423" s="1"/>
      <c r="L423" s="3"/>
      <c r="M423" s="3"/>
      <c r="N423" s="3"/>
    </row>
    <row r="424" spans="1:14" s="6" customFormat="1" ht="15" x14ac:dyDescent="0.2">
      <c r="A424" s="95"/>
      <c r="B424" s="95"/>
      <c r="E424" s="1"/>
      <c r="F424" s="1"/>
      <c r="G424" s="1"/>
      <c r="H424" s="1"/>
      <c r="I424" s="1"/>
      <c r="J424" s="1"/>
      <c r="K424" s="1"/>
      <c r="L424" s="3"/>
      <c r="M424" s="3"/>
      <c r="N424" s="3"/>
    </row>
    <row r="425" spans="1:14" s="6" customFormat="1" ht="15" x14ac:dyDescent="0.2">
      <c r="A425" s="95"/>
      <c r="B425" s="95"/>
      <c r="E425" s="1"/>
      <c r="F425" s="1"/>
      <c r="G425" s="1"/>
      <c r="H425" s="1"/>
      <c r="I425" s="1"/>
      <c r="J425" s="1"/>
      <c r="K425" s="1"/>
      <c r="L425" s="3"/>
      <c r="M425" s="3"/>
      <c r="N425" s="3"/>
    </row>
    <row r="426" spans="1:14" s="6" customFormat="1" ht="15" x14ac:dyDescent="0.2">
      <c r="A426" s="95"/>
      <c r="B426" s="95"/>
      <c r="E426" s="1"/>
      <c r="F426" s="1"/>
      <c r="G426" s="1"/>
      <c r="H426" s="1"/>
      <c r="I426" s="1"/>
      <c r="J426" s="1"/>
      <c r="K426" s="1"/>
      <c r="L426" s="3"/>
      <c r="M426" s="3"/>
      <c r="N426" s="3"/>
    </row>
    <row r="427" spans="1:14" s="6" customFormat="1" ht="15" x14ac:dyDescent="0.2">
      <c r="A427" s="95"/>
      <c r="B427" s="95"/>
      <c r="E427" s="1"/>
      <c r="F427" s="1"/>
      <c r="G427" s="1"/>
      <c r="H427" s="1"/>
      <c r="I427" s="1"/>
      <c r="J427" s="1"/>
      <c r="K427" s="1"/>
      <c r="L427" s="3"/>
      <c r="M427" s="3"/>
      <c r="N427" s="3"/>
    </row>
    <row r="428" spans="1:14" s="6" customFormat="1" ht="15" x14ac:dyDescent="0.2">
      <c r="A428" s="95"/>
      <c r="B428" s="95"/>
      <c r="E428" s="1"/>
      <c r="F428" s="1"/>
      <c r="G428" s="1"/>
      <c r="H428" s="1"/>
      <c r="I428" s="1"/>
      <c r="J428" s="1"/>
      <c r="K428" s="1"/>
      <c r="L428" s="3"/>
      <c r="M428" s="3"/>
      <c r="N428" s="3"/>
    </row>
    <row r="429" spans="1:14" s="6" customFormat="1" ht="15" x14ac:dyDescent="0.2">
      <c r="A429" s="95"/>
      <c r="B429" s="95"/>
      <c r="E429" s="1"/>
      <c r="F429" s="1"/>
      <c r="G429" s="1"/>
      <c r="H429" s="1"/>
      <c r="I429" s="1"/>
      <c r="J429" s="1"/>
      <c r="K429" s="1"/>
      <c r="L429" s="3"/>
      <c r="M429" s="3"/>
      <c r="N429" s="3"/>
    </row>
    <row r="430" spans="1:14" s="6" customFormat="1" ht="15" x14ac:dyDescent="0.2">
      <c r="A430" s="95"/>
      <c r="B430" s="95"/>
      <c r="E430" s="1"/>
      <c r="F430" s="1"/>
      <c r="G430" s="1"/>
      <c r="H430" s="1"/>
      <c r="I430" s="1"/>
      <c r="J430" s="1"/>
      <c r="K430" s="1"/>
      <c r="L430" s="3"/>
      <c r="M430" s="3"/>
      <c r="N430" s="3"/>
    </row>
    <row r="431" spans="1:14" s="6" customFormat="1" ht="15" x14ac:dyDescent="0.2">
      <c r="A431" s="95"/>
      <c r="B431" s="95"/>
      <c r="E431" s="1"/>
      <c r="F431" s="1"/>
      <c r="G431" s="1"/>
      <c r="H431" s="1"/>
      <c r="I431" s="1"/>
      <c r="J431" s="1"/>
      <c r="K431" s="1"/>
      <c r="L431" s="3"/>
      <c r="M431" s="3"/>
      <c r="N431" s="3"/>
    </row>
    <row r="432" spans="1:14" s="6" customFormat="1" ht="15" x14ac:dyDescent="0.2">
      <c r="A432" s="95"/>
      <c r="B432" s="95"/>
      <c r="E432" s="1"/>
      <c r="F432" s="1"/>
      <c r="G432" s="1"/>
      <c r="H432" s="1"/>
      <c r="I432" s="1"/>
      <c r="J432" s="1"/>
      <c r="K432" s="1"/>
      <c r="L432" s="3"/>
      <c r="M432" s="3"/>
      <c r="N432" s="3"/>
    </row>
    <row r="433" spans="1:14" s="6" customFormat="1" ht="15" x14ac:dyDescent="0.2">
      <c r="A433" s="95"/>
      <c r="B433" s="95"/>
      <c r="E433" s="1"/>
      <c r="F433" s="1"/>
      <c r="G433" s="1"/>
      <c r="H433" s="1"/>
      <c r="I433" s="1"/>
      <c r="J433" s="1"/>
      <c r="K433" s="1"/>
      <c r="L433" s="3"/>
      <c r="M433" s="3"/>
      <c r="N433" s="3"/>
    </row>
    <row r="434" spans="1:14" s="6" customFormat="1" ht="15" x14ac:dyDescent="0.2">
      <c r="A434" s="95"/>
      <c r="B434" s="95"/>
      <c r="E434" s="1"/>
      <c r="F434" s="1"/>
      <c r="G434" s="1"/>
      <c r="H434" s="1"/>
      <c r="I434" s="1"/>
      <c r="J434" s="1"/>
      <c r="K434" s="1"/>
      <c r="L434" s="3"/>
      <c r="M434" s="3"/>
      <c r="N434" s="3"/>
    </row>
    <row r="435" spans="1:14" s="6" customFormat="1" ht="15" x14ac:dyDescent="0.2">
      <c r="A435" s="95"/>
      <c r="B435" s="95"/>
      <c r="E435" s="1"/>
      <c r="F435" s="1"/>
      <c r="G435" s="1"/>
      <c r="H435" s="1"/>
      <c r="I435" s="1"/>
      <c r="J435" s="1"/>
      <c r="K435" s="1"/>
      <c r="L435" s="3"/>
      <c r="M435" s="3"/>
      <c r="N435" s="3"/>
    </row>
    <row r="436" spans="1:14" s="6" customFormat="1" ht="15" x14ac:dyDescent="0.2">
      <c r="A436" s="95"/>
      <c r="B436" s="95"/>
      <c r="E436" s="1"/>
      <c r="F436" s="1"/>
      <c r="G436" s="1"/>
      <c r="H436" s="1"/>
      <c r="I436" s="1"/>
      <c r="J436" s="1"/>
      <c r="K436" s="1"/>
      <c r="L436" s="3"/>
      <c r="M436" s="3"/>
      <c r="N436" s="3"/>
    </row>
    <row r="437" spans="1:14" s="6" customFormat="1" ht="15" x14ac:dyDescent="0.2">
      <c r="A437" s="95"/>
      <c r="B437" s="95"/>
      <c r="E437" s="1"/>
      <c r="F437" s="1"/>
      <c r="G437" s="1"/>
      <c r="H437" s="1"/>
      <c r="I437" s="1"/>
      <c r="J437" s="1"/>
      <c r="K437" s="1"/>
      <c r="L437" s="3"/>
      <c r="M437" s="3"/>
      <c r="N437" s="3"/>
    </row>
    <row r="438" spans="1:14" s="6" customFormat="1" ht="15" x14ac:dyDescent="0.2">
      <c r="A438" s="95"/>
      <c r="B438" s="95"/>
      <c r="E438" s="1"/>
      <c r="F438" s="1"/>
      <c r="G438" s="1"/>
      <c r="H438" s="1"/>
      <c r="I438" s="1"/>
      <c r="J438" s="1"/>
      <c r="K438" s="1"/>
      <c r="L438" s="3"/>
      <c r="M438" s="3"/>
      <c r="N438" s="3"/>
    </row>
    <row r="439" spans="1:14" s="6" customFormat="1" ht="15" x14ac:dyDescent="0.2">
      <c r="A439" s="95"/>
      <c r="B439" s="95"/>
      <c r="E439" s="1"/>
      <c r="F439" s="1"/>
      <c r="G439" s="1"/>
      <c r="H439" s="1"/>
      <c r="I439" s="1"/>
      <c r="J439" s="1"/>
      <c r="K439" s="1"/>
      <c r="L439" s="3"/>
      <c r="M439" s="3"/>
      <c r="N439" s="3"/>
    </row>
    <row r="440" spans="1:14" s="6" customFormat="1" ht="15" x14ac:dyDescent="0.2">
      <c r="A440" s="95"/>
      <c r="B440" s="95"/>
      <c r="E440" s="1"/>
      <c r="F440" s="1"/>
      <c r="G440" s="1"/>
      <c r="H440" s="1"/>
      <c r="I440" s="1"/>
      <c r="J440" s="1"/>
      <c r="K440" s="1"/>
      <c r="L440" s="3"/>
      <c r="M440" s="3"/>
      <c r="N440" s="3"/>
    </row>
    <row r="441" spans="1:14" s="6" customFormat="1" ht="15" x14ac:dyDescent="0.2">
      <c r="A441" s="95"/>
      <c r="B441" s="95"/>
      <c r="E441" s="1"/>
      <c r="F441" s="1"/>
      <c r="G441" s="1"/>
      <c r="H441" s="1"/>
      <c r="I441" s="1"/>
      <c r="J441" s="1"/>
      <c r="K441" s="1"/>
      <c r="L441" s="3"/>
      <c r="M441" s="3"/>
      <c r="N441" s="3"/>
    </row>
    <row r="442" spans="1:14" s="6" customFormat="1" ht="15" x14ac:dyDescent="0.2">
      <c r="A442" s="95"/>
      <c r="B442" s="95"/>
      <c r="E442" s="1"/>
      <c r="F442" s="1"/>
      <c r="G442" s="1"/>
      <c r="H442" s="1"/>
      <c r="I442" s="1"/>
      <c r="J442" s="1"/>
      <c r="K442" s="1"/>
      <c r="L442" s="3"/>
      <c r="M442" s="3"/>
      <c r="N442" s="3"/>
    </row>
    <row r="443" spans="1:14" s="6" customFormat="1" ht="15" x14ac:dyDescent="0.2">
      <c r="A443" s="95"/>
      <c r="B443" s="95"/>
      <c r="E443" s="1"/>
      <c r="F443" s="1"/>
      <c r="G443" s="1"/>
      <c r="H443" s="1"/>
      <c r="I443" s="1"/>
      <c r="J443" s="1"/>
      <c r="K443" s="1"/>
      <c r="L443" s="3"/>
      <c r="M443" s="3"/>
      <c r="N443" s="3"/>
    </row>
    <row r="444" spans="1:14" s="6" customFormat="1" ht="15" x14ac:dyDescent="0.2">
      <c r="A444" s="95"/>
      <c r="B444" s="95"/>
      <c r="E444" s="1"/>
      <c r="F444" s="1"/>
      <c r="G444" s="1"/>
      <c r="H444" s="1"/>
      <c r="I444" s="1"/>
      <c r="J444" s="1"/>
      <c r="K444" s="1"/>
      <c r="L444" s="3"/>
      <c r="M444" s="3"/>
      <c r="N444" s="3"/>
    </row>
    <row r="445" spans="1:14" s="6" customFormat="1" ht="15" x14ac:dyDescent="0.2">
      <c r="A445" s="95"/>
      <c r="B445" s="95"/>
      <c r="E445" s="1"/>
      <c r="F445" s="1"/>
      <c r="G445" s="1"/>
      <c r="H445" s="1"/>
      <c r="I445" s="1"/>
      <c r="J445" s="1"/>
      <c r="K445" s="1"/>
      <c r="L445" s="3"/>
      <c r="M445" s="3"/>
      <c r="N445" s="3"/>
    </row>
    <row r="446" spans="1:14" s="6" customFormat="1" ht="15" x14ac:dyDescent="0.2">
      <c r="A446" s="95"/>
      <c r="B446" s="95"/>
      <c r="E446" s="1"/>
      <c r="F446" s="1"/>
      <c r="G446" s="1"/>
      <c r="H446" s="1"/>
      <c r="I446" s="1"/>
      <c r="J446" s="1"/>
      <c r="K446" s="1"/>
      <c r="L446" s="3"/>
      <c r="M446" s="3"/>
      <c r="N446" s="3"/>
    </row>
    <row r="447" spans="1:14" s="6" customFormat="1" ht="15" x14ac:dyDescent="0.2">
      <c r="A447" s="95"/>
      <c r="B447" s="95"/>
      <c r="E447" s="1"/>
      <c r="F447" s="1"/>
      <c r="G447" s="1"/>
      <c r="H447" s="1"/>
      <c r="I447" s="1"/>
      <c r="J447" s="1"/>
      <c r="K447" s="1"/>
      <c r="L447" s="3"/>
      <c r="M447" s="3"/>
      <c r="N447" s="3"/>
    </row>
    <row r="448" spans="1:14" s="6" customFormat="1" ht="15" x14ac:dyDescent="0.2">
      <c r="A448" s="95"/>
      <c r="B448" s="95"/>
      <c r="E448" s="1"/>
      <c r="F448" s="1"/>
      <c r="G448" s="1"/>
      <c r="H448" s="1"/>
      <c r="I448" s="1"/>
      <c r="J448" s="1"/>
      <c r="K448" s="1"/>
      <c r="L448" s="3"/>
      <c r="M448" s="3"/>
      <c r="N448" s="3"/>
    </row>
    <row r="449" spans="1:14" s="6" customFormat="1" ht="15" x14ac:dyDescent="0.2">
      <c r="A449" s="95"/>
      <c r="B449" s="95"/>
      <c r="E449" s="1"/>
      <c r="F449" s="1"/>
      <c r="G449" s="1"/>
      <c r="H449" s="1"/>
      <c r="I449" s="1"/>
      <c r="J449" s="1"/>
      <c r="K449" s="1"/>
      <c r="L449" s="3"/>
      <c r="M449" s="3"/>
      <c r="N449" s="3"/>
    </row>
    <row r="450" spans="1:14" s="6" customFormat="1" ht="15" x14ac:dyDescent="0.2">
      <c r="A450" s="95"/>
      <c r="B450" s="95"/>
      <c r="E450" s="1"/>
      <c r="F450" s="1"/>
      <c r="G450" s="1"/>
      <c r="H450" s="1"/>
      <c r="I450" s="1"/>
      <c r="J450" s="1"/>
      <c r="K450" s="1"/>
      <c r="L450" s="3"/>
      <c r="M450" s="3"/>
      <c r="N450" s="3"/>
    </row>
    <row r="451" spans="1:14" s="6" customFormat="1" ht="15" x14ac:dyDescent="0.2">
      <c r="A451" s="95"/>
      <c r="B451" s="95"/>
      <c r="E451" s="1"/>
      <c r="F451" s="1"/>
      <c r="G451" s="1"/>
      <c r="H451" s="1"/>
      <c r="I451" s="1"/>
      <c r="J451" s="1"/>
      <c r="K451" s="1"/>
      <c r="L451" s="3"/>
      <c r="M451" s="3"/>
      <c r="N451" s="3"/>
    </row>
    <row r="452" spans="1:14" s="6" customFormat="1" ht="15" x14ac:dyDescent="0.2">
      <c r="A452" s="95"/>
      <c r="B452" s="95"/>
      <c r="E452" s="1"/>
      <c r="F452" s="1"/>
      <c r="G452" s="1"/>
      <c r="H452" s="1"/>
      <c r="I452" s="1"/>
      <c r="J452" s="1"/>
      <c r="K452" s="1"/>
      <c r="L452" s="3"/>
      <c r="M452" s="3"/>
      <c r="N452" s="3"/>
    </row>
    <row r="453" spans="1:14" s="6" customFormat="1" ht="15" x14ac:dyDescent="0.2">
      <c r="A453" s="95"/>
      <c r="B453" s="95"/>
      <c r="E453" s="1"/>
      <c r="F453" s="1"/>
      <c r="G453" s="1"/>
      <c r="H453" s="1"/>
      <c r="I453" s="1"/>
      <c r="J453" s="1"/>
      <c r="K453" s="1"/>
      <c r="L453" s="3"/>
      <c r="M453" s="3"/>
      <c r="N453" s="3"/>
    </row>
    <row r="454" spans="1:14" s="6" customFormat="1" ht="15" x14ac:dyDescent="0.2">
      <c r="A454" s="95"/>
      <c r="B454" s="95"/>
      <c r="E454" s="1"/>
      <c r="F454" s="1"/>
      <c r="G454" s="1"/>
      <c r="H454" s="1"/>
      <c r="I454" s="1"/>
      <c r="J454" s="1"/>
      <c r="K454" s="1"/>
      <c r="L454" s="3"/>
      <c r="M454" s="3"/>
      <c r="N454" s="3"/>
    </row>
    <row r="455" spans="1:14" s="6" customFormat="1" ht="15" x14ac:dyDescent="0.2">
      <c r="A455" s="95"/>
      <c r="B455" s="95"/>
      <c r="E455" s="1"/>
      <c r="F455" s="1"/>
      <c r="G455" s="1"/>
      <c r="H455" s="1"/>
      <c r="I455" s="1"/>
      <c r="J455" s="1"/>
      <c r="K455" s="1"/>
      <c r="L455" s="3"/>
      <c r="M455" s="3"/>
      <c r="N455" s="3"/>
    </row>
    <row r="456" spans="1:14" s="6" customFormat="1" ht="15" x14ac:dyDescent="0.2">
      <c r="A456" s="95"/>
      <c r="B456" s="95"/>
      <c r="E456" s="1"/>
      <c r="F456" s="1"/>
      <c r="G456" s="1"/>
      <c r="H456" s="1"/>
      <c r="I456" s="1"/>
      <c r="J456" s="1"/>
      <c r="K456" s="1"/>
      <c r="L456" s="3"/>
      <c r="M456" s="3"/>
      <c r="N456" s="3"/>
    </row>
    <row r="457" spans="1:14" s="6" customFormat="1" ht="15" x14ac:dyDescent="0.2">
      <c r="A457" s="95"/>
      <c r="B457" s="95"/>
      <c r="E457" s="1"/>
      <c r="F457" s="1"/>
      <c r="G457" s="1"/>
      <c r="H457" s="1"/>
      <c r="I457" s="1"/>
      <c r="J457" s="1"/>
      <c r="K457" s="1"/>
      <c r="L457" s="3"/>
      <c r="M457" s="3"/>
      <c r="N457" s="3"/>
    </row>
    <row r="458" spans="1:14" s="6" customFormat="1" ht="15" x14ac:dyDescent="0.2">
      <c r="A458" s="95"/>
      <c r="B458" s="95"/>
      <c r="E458" s="1"/>
      <c r="F458" s="1"/>
      <c r="G458" s="1"/>
      <c r="H458" s="1"/>
      <c r="I458" s="1"/>
      <c r="J458" s="1"/>
      <c r="K458" s="1"/>
      <c r="L458" s="3"/>
      <c r="M458" s="3"/>
      <c r="N458" s="3"/>
    </row>
    <row r="459" spans="1:14" s="6" customFormat="1" ht="15" x14ac:dyDescent="0.2">
      <c r="A459" s="95"/>
      <c r="B459" s="95"/>
      <c r="E459" s="1"/>
      <c r="F459" s="1"/>
      <c r="G459" s="1"/>
      <c r="H459" s="1"/>
      <c r="I459" s="1"/>
      <c r="J459" s="1"/>
      <c r="K459" s="1"/>
      <c r="L459" s="3"/>
      <c r="M459" s="3"/>
      <c r="N459" s="3"/>
    </row>
    <row r="460" spans="1:14" s="6" customFormat="1" ht="15" x14ac:dyDescent="0.2">
      <c r="A460" s="95"/>
      <c r="B460" s="95"/>
      <c r="E460" s="1"/>
      <c r="F460" s="1"/>
      <c r="G460" s="1"/>
      <c r="H460" s="1"/>
      <c r="I460" s="1"/>
      <c r="J460" s="1"/>
      <c r="K460" s="1"/>
      <c r="L460" s="3"/>
      <c r="M460" s="3"/>
      <c r="N460" s="3"/>
    </row>
    <row r="461" spans="1:14" s="6" customFormat="1" ht="15" x14ac:dyDescent="0.2">
      <c r="A461" s="95"/>
      <c r="B461" s="95"/>
      <c r="E461" s="1"/>
      <c r="F461" s="1"/>
      <c r="G461" s="1"/>
      <c r="H461" s="1"/>
      <c r="I461" s="1"/>
      <c r="J461" s="1"/>
      <c r="K461" s="1"/>
      <c r="L461" s="3"/>
      <c r="M461" s="3"/>
      <c r="N461" s="3"/>
    </row>
    <row r="462" spans="1:14" s="6" customFormat="1" ht="15" x14ac:dyDescent="0.2">
      <c r="A462" s="95"/>
      <c r="B462" s="95"/>
      <c r="E462" s="1"/>
      <c r="F462" s="1"/>
      <c r="G462" s="1"/>
      <c r="H462" s="1"/>
      <c r="I462" s="1"/>
      <c r="J462" s="1"/>
      <c r="K462" s="1"/>
      <c r="L462" s="3"/>
      <c r="M462" s="3"/>
      <c r="N462" s="3"/>
    </row>
    <row r="463" spans="1:14" s="6" customFormat="1" ht="15" x14ac:dyDescent="0.2">
      <c r="A463" s="95"/>
      <c r="B463" s="95"/>
      <c r="E463" s="1"/>
      <c r="F463" s="1"/>
      <c r="G463" s="1"/>
      <c r="H463" s="1"/>
      <c r="I463" s="1"/>
      <c r="J463" s="1"/>
      <c r="K463" s="1"/>
      <c r="L463" s="3"/>
      <c r="M463" s="3"/>
      <c r="N463" s="3"/>
    </row>
    <row r="464" spans="1:14" s="6" customFormat="1" ht="15" x14ac:dyDescent="0.2">
      <c r="A464" s="95"/>
      <c r="B464" s="95"/>
      <c r="E464" s="1"/>
      <c r="F464" s="1"/>
      <c r="G464" s="1"/>
      <c r="H464" s="1"/>
      <c r="I464" s="1"/>
      <c r="J464" s="1"/>
      <c r="K464" s="1"/>
      <c r="L464" s="3"/>
      <c r="M464" s="3"/>
      <c r="N464" s="3"/>
    </row>
    <row r="465" spans="1:14" s="6" customFormat="1" ht="15" x14ac:dyDescent="0.2">
      <c r="A465" s="95"/>
      <c r="B465" s="95"/>
      <c r="E465" s="1"/>
      <c r="F465" s="1"/>
      <c r="G465" s="1"/>
      <c r="H465" s="1"/>
      <c r="I465" s="1"/>
      <c r="J465" s="1"/>
      <c r="K465" s="1"/>
      <c r="L465" s="3"/>
      <c r="M465" s="3"/>
      <c r="N465" s="3"/>
    </row>
    <row r="466" spans="1:14" s="6" customFormat="1" ht="15" x14ac:dyDescent="0.2">
      <c r="A466" s="95"/>
      <c r="B466" s="95"/>
      <c r="E466" s="1"/>
      <c r="F466" s="1"/>
      <c r="G466" s="1"/>
      <c r="H466" s="1"/>
      <c r="I466" s="1"/>
      <c r="J466" s="1"/>
      <c r="K466" s="1"/>
      <c r="L466" s="3"/>
      <c r="M466" s="3"/>
      <c r="N466" s="3"/>
    </row>
    <row r="467" spans="1:14" s="6" customFormat="1" ht="15" x14ac:dyDescent="0.2">
      <c r="A467" s="95"/>
      <c r="B467" s="95"/>
      <c r="E467" s="1"/>
      <c r="F467" s="1"/>
      <c r="G467" s="1"/>
      <c r="H467" s="1"/>
      <c r="I467" s="1"/>
      <c r="J467" s="1"/>
      <c r="K467" s="1"/>
      <c r="L467" s="3"/>
      <c r="M467" s="3"/>
      <c r="N467" s="3"/>
    </row>
    <row r="468" spans="1:14" s="6" customFormat="1" ht="15" x14ac:dyDescent="0.2">
      <c r="A468" s="95"/>
      <c r="B468" s="95"/>
      <c r="E468" s="1"/>
      <c r="F468" s="1"/>
      <c r="G468" s="1"/>
      <c r="H468" s="1"/>
      <c r="I468" s="1"/>
      <c r="J468" s="1"/>
      <c r="K468" s="1"/>
      <c r="L468" s="3"/>
      <c r="M468" s="3"/>
      <c r="N468" s="3"/>
    </row>
    <row r="469" spans="1:14" s="6" customFormat="1" ht="15" x14ac:dyDescent="0.2">
      <c r="A469" s="95"/>
      <c r="B469" s="95"/>
      <c r="E469" s="1"/>
      <c r="F469" s="1"/>
      <c r="G469" s="1"/>
      <c r="H469" s="1"/>
      <c r="I469" s="1"/>
      <c r="J469" s="1"/>
      <c r="K469" s="1"/>
      <c r="L469" s="3"/>
      <c r="M469" s="3"/>
      <c r="N469" s="3"/>
    </row>
    <row r="470" spans="1:14" s="6" customFormat="1" ht="15" x14ac:dyDescent="0.2">
      <c r="A470" s="95"/>
      <c r="B470" s="95"/>
      <c r="E470" s="1"/>
      <c r="F470" s="1"/>
      <c r="G470" s="1"/>
      <c r="H470" s="1"/>
      <c r="I470" s="1"/>
      <c r="J470" s="1"/>
      <c r="K470" s="1"/>
      <c r="L470" s="3"/>
      <c r="M470" s="3"/>
      <c r="N470" s="3"/>
    </row>
    <row r="471" spans="1:14" s="6" customFormat="1" ht="15" x14ac:dyDescent="0.2">
      <c r="A471" s="95"/>
      <c r="B471" s="95"/>
      <c r="E471" s="1"/>
      <c r="F471" s="1"/>
      <c r="G471" s="1"/>
      <c r="H471" s="1"/>
      <c r="I471" s="1"/>
      <c r="J471" s="1"/>
      <c r="K471" s="1"/>
      <c r="L471" s="3"/>
      <c r="M471" s="3"/>
      <c r="N471" s="3"/>
    </row>
    <row r="472" spans="1:14" s="6" customFormat="1" ht="15" x14ac:dyDescent="0.2">
      <c r="A472" s="95"/>
      <c r="B472" s="95"/>
      <c r="E472" s="1"/>
      <c r="F472" s="1"/>
      <c r="G472" s="1"/>
      <c r="H472" s="1"/>
      <c r="I472" s="1"/>
      <c r="J472" s="1"/>
      <c r="K472" s="1"/>
      <c r="L472" s="3"/>
      <c r="M472" s="3"/>
      <c r="N472" s="3"/>
    </row>
    <row r="473" spans="1:14" s="6" customFormat="1" ht="15" x14ac:dyDescent="0.2">
      <c r="A473" s="95"/>
      <c r="B473" s="95"/>
      <c r="E473" s="1"/>
      <c r="F473" s="1"/>
      <c r="G473" s="1"/>
      <c r="H473" s="1"/>
      <c r="I473" s="1"/>
      <c r="J473" s="1"/>
      <c r="K473" s="1"/>
      <c r="L473" s="3"/>
      <c r="M473" s="3"/>
      <c r="N473" s="3"/>
    </row>
    <row r="474" spans="1:14" s="6" customFormat="1" ht="15" x14ac:dyDescent="0.2">
      <c r="A474" s="95"/>
      <c r="B474" s="95"/>
      <c r="E474" s="1"/>
      <c r="F474" s="1"/>
      <c r="G474" s="1"/>
      <c r="H474" s="1"/>
      <c r="I474" s="1"/>
      <c r="J474" s="1"/>
      <c r="K474" s="1"/>
      <c r="L474" s="3"/>
      <c r="M474" s="3"/>
      <c r="N474" s="3"/>
    </row>
    <row r="475" spans="1:14" s="6" customFormat="1" ht="15" x14ac:dyDescent="0.2">
      <c r="A475" s="95"/>
      <c r="B475" s="95"/>
      <c r="E475" s="1"/>
      <c r="F475" s="1"/>
      <c r="G475" s="1"/>
      <c r="H475" s="1"/>
      <c r="I475" s="1"/>
      <c r="J475" s="1"/>
      <c r="K475" s="1"/>
      <c r="L475" s="3"/>
      <c r="M475" s="3"/>
      <c r="N475" s="3"/>
    </row>
    <row r="476" spans="1:14" s="6" customFormat="1" ht="15" x14ac:dyDescent="0.2">
      <c r="A476" s="95"/>
      <c r="B476" s="95"/>
      <c r="E476" s="1"/>
      <c r="F476" s="1"/>
      <c r="G476" s="1"/>
      <c r="H476" s="1"/>
      <c r="I476" s="1"/>
      <c r="J476" s="1"/>
      <c r="K476" s="1"/>
      <c r="L476" s="3"/>
      <c r="M476" s="3"/>
      <c r="N476" s="3"/>
    </row>
    <row r="477" spans="1:14" s="6" customFormat="1" ht="15" x14ac:dyDescent="0.2">
      <c r="A477" s="95"/>
      <c r="B477" s="95"/>
      <c r="E477" s="1"/>
      <c r="F477" s="1"/>
      <c r="G477" s="1"/>
      <c r="H477" s="1"/>
      <c r="I477" s="1"/>
      <c r="J477" s="1"/>
      <c r="K477" s="1"/>
      <c r="L477" s="3"/>
      <c r="M477" s="3"/>
      <c r="N477" s="3"/>
    </row>
    <row r="478" spans="1:14" s="6" customFormat="1" ht="15" x14ac:dyDescent="0.2">
      <c r="A478" s="95"/>
      <c r="B478" s="95"/>
      <c r="E478" s="1"/>
      <c r="F478" s="1"/>
      <c r="G478" s="1"/>
      <c r="H478" s="1"/>
      <c r="I478" s="1"/>
      <c r="J478" s="1"/>
      <c r="K478" s="1"/>
      <c r="L478" s="3"/>
      <c r="M478" s="3"/>
      <c r="N478" s="3"/>
    </row>
    <row r="479" spans="1:14" s="6" customFormat="1" ht="15" x14ac:dyDescent="0.2">
      <c r="A479" s="95"/>
      <c r="B479" s="95"/>
      <c r="E479" s="1"/>
      <c r="F479" s="1"/>
      <c r="G479" s="1"/>
      <c r="H479" s="1"/>
      <c r="I479" s="1"/>
      <c r="J479" s="1"/>
      <c r="K479" s="1"/>
      <c r="L479" s="3"/>
      <c r="M479" s="3"/>
      <c r="N479" s="3"/>
    </row>
    <row r="480" spans="1:14" s="6" customFormat="1" ht="15" x14ac:dyDescent="0.2">
      <c r="A480" s="95"/>
      <c r="B480" s="95"/>
      <c r="E480" s="1"/>
      <c r="F480" s="1"/>
      <c r="G480" s="1"/>
      <c r="H480" s="1"/>
      <c r="I480" s="1"/>
      <c r="J480" s="1"/>
      <c r="K480" s="1"/>
      <c r="L480" s="3"/>
      <c r="M480" s="3"/>
      <c r="N480" s="3"/>
    </row>
    <row r="481" spans="1:14" s="6" customFormat="1" ht="15" x14ac:dyDescent="0.2">
      <c r="A481" s="95"/>
      <c r="B481" s="95"/>
      <c r="E481" s="1"/>
      <c r="F481" s="1"/>
      <c r="G481" s="1"/>
      <c r="H481" s="1"/>
      <c r="I481" s="1"/>
      <c r="J481" s="1"/>
      <c r="K481" s="1"/>
      <c r="L481" s="3"/>
      <c r="M481" s="3"/>
      <c r="N481" s="3"/>
    </row>
    <row r="482" spans="1:14" s="6" customFormat="1" ht="15" x14ac:dyDescent="0.2">
      <c r="A482" s="95"/>
      <c r="B482" s="95"/>
      <c r="E482" s="1"/>
      <c r="F482" s="1"/>
      <c r="G482" s="1"/>
      <c r="H482" s="1"/>
      <c r="I482" s="1"/>
      <c r="J482" s="1"/>
      <c r="K482" s="1"/>
      <c r="L482" s="3"/>
      <c r="M482" s="3"/>
      <c r="N482" s="3"/>
    </row>
    <row r="483" spans="1:14" s="6" customFormat="1" ht="15" x14ac:dyDescent="0.2">
      <c r="A483" s="95"/>
      <c r="B483" s="95"/>
      <c r="E483" s="1"/>
      <c r="F483" s="1"/>
      <c r="G483" s="1"/>
      <c r="H483" s="1"/>
      <c r="I483" s="1"/>
      <c r="J483" s="1"/>
      <c r="K483" s="1"/>
      <c r="L483" s="3"/>
      <c r="M483" s="3"/>
      <c r="N483" s="3"/>
    </row>
    <row r="484" spans="1:14" s="6" customFormat="1" ht="15" x14ac:dyDescent="0.2">
      <c r="A484" s="95"/>
      <c r="B484" s="95"/>
      <c r="E484" s="1"/>
      <c r="F484" s="1"/>
      <c r="G484" s="1"/>
      <c r="H484" s="1"/>
      <c r="I484" s="1"/>
      <c r="J484" s="1"/>
      <c r="K484" s="1"/>
      <c r="L484" s="3"/>
      <c r="M484" s="3"/>
      <c r="N484" s="3"/>
    </row>
    <row r="485" spans="1:14" s="6" customFormat="1" ht="15" x14ac:dyDescent="0.2">
      <c r="A485" s="95"/>
      <c r="B485" s="95"/>
      <c r="E485" s="1"/>
      <c r="F485" s="1"/>
      <c r="G485" s="1"/>
      <c r="H485" s="1"/>
      <c r="I485" s="1"/>
      <c r="J485" s="1"/>
      <c r="K485" s="1"/>
      <c r="L485" s="3"/>
      <c r="M485" s="3"/>
      <c r="N485" s="3"/>
    </row>
    <row r="486" spans="1:14" s="6" customFormat="1" ht="15" x14ac:dyDescent="0.2">
      <c r="A486" s="95"/>
      <c r="B486" s="95"/>
      <c r="E486" s="1"/>
      <c r="F486" s="1"/>
      <c r="G486" s="1"/>
      <c r="H486" s="1"/>
      <c r="I486" s="1"/>
      <c r="J486" s="1"/>
      <c r="K486" s="1"/>
      <c r="L486" s="3"/>
      <c r="M486" s="3"/>
      <c r="N486" s="3"/>
    </row>
    <row r="487" spans="1:14" s="6" customFormat="1" ht="15" x14ac:dyDescent="0.2">
      <c r="A487" s="95"/>
      <c r="B487" s="95"/>
      <c r="E487" s="1"/>
      <c r="F487" s="1"/>
      <c r="G487" s="1"/>
      <c r="H487" s="1"/>
      <c r="I487" s="1"/>
      <c r="J487" s="1"/>
      <c r="K487" s="1"/>
      <c r="L487" s="3"/>
      <c r="M487" s="3"/>
      <c r="N487" s="3"/>
    </row>
    <row r="488" spans="1:14" s="6" customFormat="1" ht="15" x14ac:dyDescent="0.2">
      <c r="A488" s="95"/>
      <c r="B488" s="95"/>
      <c r="E488" s="1"/>
      <c r="F488" s="1"/>
      <c r="G488" s="1"/>
      <c r="H488" s="1"/>
      <c r="I488" s="1"/>
      <c r="J488" s="1"/>
      <c r="K488" s="1"/>
      <c r="L488" s="3"/>
      <c r="M488" s="3"/>
      <c r="N488" s="3"/>
    </row>
    <row r="489" spans="1:14" s="6" customFormat="1" ht="15" x14ac:dyDescent="0.2">
      <c r="A489" s="95"/>
      <c r="B489" s="95"/>
      <c r="E489" s="1"/>
      <c r="F489" s="1"/>
      <c r="G489" s="1"/>
      <c r="H489" s="1"/>
      <c r="I489" s="1"/>
      <c r="J489" s="1"/>
      <c r="K489" s="1"/>
      <c r="L489" s="3"/>
      <c r="M489" s="3"/>
      <c r="N489" s="3"/>
    </row>
    <row r="490" spans="1:14" s="6" customFormat="1" ht="15" x14ac:dyDescent="0.2">
      <c r="A490" s="95"/>
      <c r="B490" s="95"/>
      <c r="E490" s="1"/>
      <c r="F490" s="1"/>
      <c r="G490" s="1"/>
      <c r="H490" s="1"/>
      <c r="I490" s="1"/>
      <c r="J490" s="1"/>
      <c r="K490" s="1"/>
      <c r="L490" s="3"/>
      <c r="M490" s="3"/>
      <c r="N490" s="3"/>
    </row>
    <row r="491" spans="1:14" s="6" customFormat="1" ht="15" x14ac:dyDescent="0.2">
      <c r="A491" s="95"/>
      <c r="B491" s="95"/>
      <c r="E491" s="1"/>
      <c r="F491" s="1"/>
      <c r="G491" s="1"/>
      <c r="H491" s="1"/>
      <c r="I491" s="1"/>
      <c r="J491" s="1"/>
      <c r="K491" s="1"/>
      <c r="L491" s="3"/>
      <c r="M491" s="3"/>
      <c r="N491" s="3"/>
    </row>
    <row r="492" spans="1:14" s="6" customFormat="1" ht="15" x14ac:dyDescent="0.2">
      <c r="A492" s="95"/>
      <c r="B492" s="95"/>
      <c r="E492" s="1"/>
      <c r="F492" s="1"/>
      <c r="G492" s="1"/>
      <c r="H492" s="1"/>
      <c r="I492" s="1"/>
      <c r="J492" s="1"/>
      <c r="K492" s="1"/>
      <c r="L492" s="3"/>
      <c r="M492" s="3"/>
      <c r="N492" s="3"/>
    </row>
    <row r="493" spans="1:14" s="6" customFormat="1" ht="15" x14ac:dyDescent="0.2">
      <c r="A493" s="95"/>
      <c r="B493" s="95"/>
      <c r="E493" s="1"/>
      <c r="F493" s="1"/>
      <c r="G493" s="1"/>
      <c r="H493" s="1"/>
      <c r="I493" s="1"/>
      <c r="J493" s="1"/>
      <c r="K493" s="1"/>
      <c r="L493" s="3"/>
      <c r="M493" s="3"/>
      <c r="N493" s="3"/>
    </row>
    <row r="494" spans="1:14" s="6" customFormat="1" ht="15" x14ac:dyDescent="0.2">
      <c r="A494" s="95"/>
      <c r="B494" s="95"/>
      <c r="E494" s="1"/>
      <c r="F494" s="1"/>
      <c r="G494" s="1"/>
      <c r="H494" s="1"/>
      <c r="I494" s="1"/>
      <c r="J494" s="1"/>
      <c r="K494" s="1"/>
      <c r="L494" s="3"/>
      <c r="M494" s="3"/>
      <c r="N494" s="3"/>
    </row>
    <row r="495" spans="1:14" s="6" customFormat="1" ht="15" x14ac:dyDescent="0.2">
      <c r="A495" s="95"/>
      <c r="B495" s="95"/>
      <c r="E495" s="1"/>
      <c r="F495" s="1"/>
      <c r="G495" s="1"/>
      <c r="H495" s="1"/>
      <c r="I495" s="1"/>
      <c r="J495" s="1"/>
      <c r="K495" s="1"/>
      <c r="L495" s="3"/>
      <c r="M495" s="3"/>
      <c r="N495" s="3"/>
    </row>
    <row r="496" spans="1:14" s="6" customFormat="1" ht="15" x14ac:dyDescent="0.2">
      <c r="A496" s="95"/>
      <c r="B496" s="95"/>
      <c r="E496" s="1"/>
      <c r="F496" s="1"/>
      <c r="G496" s="1"/>
      <c r="H496" s="1"/>
      <c r="I496" s="1"/>
      <c r="J496" s="1"/>
      <c r="K496" s="1"/>
      <c r="L496" s="3"/>
      <c r="M496" s="3"/>
      <c r="N496" s="3"/>
    </row>
    <row r="497" spans="1:14" s="6" customFormat="1" ht="15" x14ac:dyDescent="0.2">
      <c r="A497" s="95"/>
      <c r="B497" s="95"/>
      <c r="E497" s="1"/>
      <c r="F497" s="1"/>
      <c r="G497" s="1"/>
      <c r="H497" s="1"/>
      <c r="I497" s="1"/>
      <c r="J497" s="1"/>
      <c r="K497" s="1"/>
      <c r="L497" s="3"/>
      <c r="M497" s="3"/>
      <c r="N497" s="3"/>
    </row>
    <row r="498" spans="1:14" s="6" customFormat="1" ht="15" x14ac:dyDescent="0.2">
      <c r="A498" s="95"/>
      <c r="B498" s="95"/>
      <c r="E498" s="1"/>
      <c r="F498" s="1"/>
      <c r="G498" s="1"/>
      <c r="H498" s="1"/>
      <c r="I498" s="1"/>
      <c r="J498" s="1"/>
      <c r="K498" s="1"/>
      <c r="L498" s="3"/>
      <c r="M498" s="3"/>
      <c r="N498" s="3"/>
    </row>
    <row r="499" spans="1:14" s="6" customFormat="1" ht="15" x14ac:dyDescent="0.2">
      <c r="A499" s="95"/>
      <c r="B499" s="95"/>
      <c r="E499" s="1"/>
      <c r="F499" s="1"/>
      <c r="G499" s="1"/>
      <c r="H499" s="1"/>
      <c r="I499" s="1"/>
      <c r="J499" s="1"/>
      <c r="K499" s="1"/>
      <c r="L499" s="3"/>
      <c r="M499" s="3"/>
      <c r="N499" s="3"/>
    </row>
    <row r="500" spans="1:14" s="6" customFormat="1" ht="15" x14ac:dyDescent="0.2">
      <c r="A500" s="95"/>
      <c r="B500" s="95"/>
      <c r="E500" s="1"/>
      <c r="F500" s="1"/>
      <c r="G500" s="1"/>
      <c r="H500" s="1"/>
      <c r="I500" s="1"/>
      <c r="J500" s="1"/>
      <c r="K500" s="1"/>
      <c r="L500" s="3"/>
      <c r="M500" s="3"/>
      <c r="N500" s="3"/>
    </row>
    <row r="501" spans="1:14" s="6" customFormat="1" ht="15" x14ac:dyDescent="0.2">
      <c r="A501" s="95"/>
      <c r="B501" s="95"/>
      <c r="E501" s="1"/>
      <c r="F501" s="1"/>
      <c r="G501" s="1"/>
      <c r="H501" s="1"/>
      <c r="I501" s="1"/>
      <c r="J501" s="1"/>
      <c r="K501" s="1"/>
      <c r="L501" s="3"/>
      <c r="M501" s="3"/>
      <c r="N501" s="3"/>
    </row>
    <row r="502" spans="1:14" s="6" customFormat="1" ht="15" x14ac:dyDescent="0.2">
      <c r="A502" s="95"/>
      <c r="B502" s="95"/>
      <c r="E502" s="1"/>
      <c r="F502" s="1"/>
      <c r="G502" s="1"/>
      <c r="H502" s="1"/>
      <c r="I502" s="1"/>
      <c r="J502" s="1"/>
      <c r="K502" s="1"/>
      <c r="L502" s="3"/>
      <c r="M502" s="3"/>
      <c r="N502" s="3"/>
    </row>
    <row r="503" spans="1:14" s="6" customFormat="1" ht="15" x14ac:dyDescent="0.2">
      <c r="A503" s="95"/>
      <c r="B503" s="95"/>
      <c r="E503" s="1"/>
      <c r="F503" s="1"/>
      <c r="G503" s="1"/>
      <c r="H503" s="1"/>
      <c r="I503" s="1"/>
      <c r="J503" s="1"/>
      <c r="K503" s="1"/>
      <c r="L503" s="3"/>
      <c r="M503" s="3"/>
      <c r="N503" s="3"/>
    </row>
    <row r="504" spans="1:14" s="6" customFormat="1" ht="15" x14ac:dyDescent="0.2">
      <c r="A504" s="95"/>
      <c r="B504" s="95"/>
      <c r="E504" s="1"/>
      <c r="F504" s="1"/>
      <c r="G504" s="1"/>
      <c r="H504" s="1"/>
      <c r="I504" s="1"/>
      <c r="J504" s="1"/>
      <c r="K504" s="1"/>
      <c r="L504" s="3"/>
      <c r="M504" s="3"/>
      <c r="N504" s="3"/>
    </row>
    <row r="505" spans="1:14" s="6" customFormat="1" ht="15" x14ac:dyDescent="0.2">
      <c r="A505" s="95"/>
      <c r="B505" s="95"/>
      <c r="E505" s="1"/>
      <c r="F505" s="1"/>
      <c r="G505" s="1"/>
      <c r="H505" s="1"/>
      <c r="I505" s="1"/>
      <c r="J505" s="1"/>
      <c r="K505" s="1"/>
      <c r="L505" s="3"/>
      <c r="M505" s="3"/>
      <c r="N505" s="3"/>
    </row>
    <row r="506" spans="1:14" s="6" customFormat="1" ht="15" x14ac:dyDescent="0.2">
      <c r="A506" s="95"/>
      <c r="B506" s="95"/>
      <c r="E506" s="1"/>
      <c r="F506" s="1"/>
      <c r="G506" s="1"/>
      <c r="H506" s="1"/>
      <c r="I506" s="1"/>
      <c r="J506" s="1"/>
      <c r="K506" s="1"/>
      <c r="L506" s="3"/>
      <c r="M506" s="3"/>
      <c r="N506" s="3"/>
    </row>
    <row r="507" spans="1:14" s="6" customFormat="1" ht="15" x14ac:dyDescent="0.2">
      <c r="A507" s="95"/>
      <c r="B507" s="95"/>
      <c r="E507" s="1"/>
      <c r="F507" s="1"/>
      <c r="G507" s="1"/>
      <c r="H507" s="1"/>
      <c r="I507" s="1"/>
      <c r="J507" s="1"/>
      <c r="K507" s="1"/>
      <c r="L507" s="3"/>
      <c r="M507" s="3"/>
      <c r="N507" s="3"/>
    </row>
    <row r="508" spans="1:14" s="6" customFormat="1" ht="15" x14ac:dyDescent="0.2">
      <c r="A508" s="95"/>
      <c r="B508" s="95"/>
      <c r="E508" s="1"/>
      <c r="F508" s="1"/>
      <c r="G508" s="1"/>
      <c r="H508" s="1"/>
      <c r="I508" s="1"/>
      <c r="J508" s="1"/>
      <c r="K508" s="1"/>
      <c r="L508" s="3"/>
      <c r="M508" s="3"/>
      <c r="N508" s="3"/>
    </row>
    <row r="509" spans="1:14" s="6" customFormat="1" ht="15" x14ac:dyDescent="0.2">
      <c r="A509" s="95"/>
      <c r="B509" s="95"/>
      <c r="E509" s="1"/>
      <c r="F509" s="1"/>
      <c r="G509" s="1"/>
      <c r="H509" s="1"/>
      <c r="I509" s="1"/>
      <c r="J509" s="1"/>
      <c r="K509" s="1"/>
      <c r="L509" s="3"/>
      <c r="M509" s="3"/>
      <c r="N509" s="3"/>
    </row>
    <row r="510" spans="1:14" s="6" customFormat="1" ht="15" x14ac:dyDescent="0.2">
      <c r="A510" s="95"/>
      <c r="B510" s="95"/>
      <c r="E510" s="1"/>
      <c r="F510" s="1"/>
      <c r="G510" s="1"/>
      <c r="H510" s="1"/>
      <c r="I510" s="1"/>
      <c r="J510" s="1"/>
      <c r="K510" s="1"/>
      <c r="L510" s="3"/>
      <c r="M510" s="3"/>
      <c r="N510" s="3"/>
    </row>
    <row r="511" spans="1:14" s="6" customFormat="1" ht="15" x14ac:dyDescent="0.2">
      <c r="A511" s="95"/>
      <c r="B511" s="95"/>
      <c r="E511" s="1"/>
      <c r="F511" s="1"/>
      <c r="G511" s="1"/>
      <c r="H511" s="1"/>
      <c r="I511" s="1"/>
      <c r="J511" s="1"/>
      <c r="K511" s="1"/>
      <c r="L511" s="3"/>
      <c r="M511" s="3"/>
      <c r="N511" s="3"/>
    </row>
    <row r="512" spans="1:14" s="6" customFormat="1" ht="15" x14ac:dyDescent="0.2">
      <c r="A512" s="95"/>
      <c r="B512" s="95"/>
      <c r="E512" s="1"/>
      <c r="F512" s="1"/>
      <c r="G512" s="1"/>
      <c r="H512" s="1"/>
      <c r="I512" s="1"/>
      <c r="J512" s="1"/>
      <c r="K512" s="1"/>
      <c r="L512" s="3"/>
      <c r="M512" s="3"/>
      <c r="N512" s="3"/>
    </row>
    <row r="513" spans="1:14" s="6" customFormat="1" ht="15" x14ac:dyDescent="0.2">
      <c r="A513" s="95"/>
      <c r="B513" s="95"/>
      <c r="E513" s="1"/>
      <c r="F513" s="1"/>
      <c r="G513" s="1"/>
      <c r="H513" s="1"/>
      <c r="I513" s="1"/>
      <c r="J513" s="1"/>
      <c r="K513" s="1"/>
      <c r="L513" s="3"/>
      <c r="M513" s="3"/>
      <c r="N513" s="3"/>
    </row>
    <row r="514" spans="1:14" s="6" customFormat="1" ht="15" x14ac:dyDescent="0.2">
      <c r="A514" s="95"/>
      <c r="B514" s="95"/>
      <c r="E514" s="1"/>
      <c r="F514" s="1"/>
      <c r="G514" s="1"/>
      <c r="H514" s="1"/>
      <c r="I514" s="1"/>
      <c r="J514" s="1"/>
      <c r="K514" s="1"/>
      <c r="L514" s="3"/>
      <c r="M514" s="3"/>
      <c r="N514" s="3"/>
    </row>
    <row r="515" spans="1:14" s="6" customFormat="1" ht="15" x14ac:dyDescent="0.2">
      <c r="A515" s="95"/>
      <c r="B515" s="95"/>
      <c r="E515" s="1"/>
      <c r="F515" s="1"/>
      <c r="G515" s="1"/>
      <c r="H515" s="1"/>
      <c r="I515" s="1"/>
      <c r="J515" s="1"/>
      <c r="K515" s="1"/>
      <c r="L515" s="3"/>
      <c r="M515" s="3"/>
      <c r="N515" s="3"/>
    </row>
    <row r="516" spans="1:14" s="6" customFormat="1" ht="15" x14ac:dyDescent="0.2">
      <c r="A516" s="95"/>
      <c r="B516" s="95"/>
      <c r="E516" s="1"/>
      <c r="F516" s="1"/>
      <c r="G516" s="1"/>
      <c r="H516" s="1"/>
      <c r="I516" s="1"/>
      <c r="J516" s="1"/>
      <c r="K516" s="1"/>
      <c r="L516" s="3"/>
      <c r="M516" s="3"/>
      <c r="N516" s="3"/>
    </row>
    <row r="517" spans="1:14" s="6" customFormat="1" ht="15" x14ac:dyDescent="0.2">
      <c r="A517" s="95"/>
      <c r="B517" s="95"/>
      <c r="E517" s="1"/>
      <c r="F517" s="1"/>
      <c r="G517" s="1"/>
      <c r="H517" s="1"/>
      <c r="I517" s="1"/>
      <c r="J517" s="1"/>
      <c r="K517" s="1"/>
      <c r="L517" s="3"/>
      <c r="M517" s="3"/>
      <c r="N517" s="3"/>
    </row>
    <row r="518" spans="1:14" s="6" customFormat="1" ht="15" x14ac:dyDescent="0.2">
      <c r="A518" s="95"/>
      <c r="B518" s="95"/>
      <c r="E518" s="1"/>
      <c r="F518" s="1"/>
      <c r="G518" s="1"/>
      <c r="H518" s="1"/>
      <c r="I518" s="1"/>
      <c r="J518" s="1"/>
      <c r="K518" s="1"/>
      <c r="L518" s="3"/>
      <c r="M518" s="3"/>
      <c r="N518" s="3"/>
    </row>
    <row r="519" spans="1:14" s="6" customFormat="1" ht="15" x14ac:dyDescent="0.2">
      <c r="A519" s="95"/>
      <c r="B519" s="95"/>
      <c r="E519" s="1"/>
      <c r="F519" s="1"/>
      <c r="G519" s="1"/>
      <c r="H519" s="1"/>
      <c r="I519" s="1"/>
      <c r="J519" s="1"/>
      <c r="K519" s="1"/>
      <c r="L519" s="3"/>
      <c r="M519" s="3"/>
      <c r="N519" s="3"/>
    </row>
    <row r="520" spans="1:14" s="6" customFormat="1" ht="15" x14ac:dyDescent="0.2">
      <c r="A520" s="95"/>
      <c r="B520" s="95"/>
      <c r="E520" s="1"/>
      <c r="F520" s="1"/>
      <c r="G520" s="1"/>
      <c r="H520" s="1"/>
      <c r="I520" s="1"/>
      <c r="J520" s="1"/>
      <c r="K520" s="1"/>
      <c r="L520" s="3"/>
      <c r="M520" s="3"/>
      <c r="N520" s="3"/>
    </row>
    <row r="521" spans="1:14" s="6" customFormat="1" ht="15" x14ac:dyDescent="0.2">
      <c r="A521" s="95"/>
      <c r="B521" s="95"/>
      <c r="E521" s="1"/>
      <c r="F521" s="1"/>
      <c r="G521" s="1"/>
      <c r="H521" s="1"/>
      <c r="I521" s="1"/>
      <c r="J521" s="1"/>
      <c r="K521" s="1"/>
      <c r="L521" s="3"/>
      <c r="M521" s="3"/>
      <c r="N521" s="3"/>
    </row>
    <row r="522" spans="1:14" s="6" customFormat="1" ht="15" x14ac:dyDescent="0.2">
      <c r="A522" s="95"/>
      <c r="B522" s="95"/>
      <c r="E522" s="1"/>
      <c r="F522" s="1"/>
      <c r="G522" s="1"/>
      <c r="H522" s="1"/>
      <c r="I522" s="1"/>
      <c r="J522" s="1"/>
      <c r="K522" s="1"/>
      <c r="L522" s="3"/>
      <c r="M522" s="3"/>
      <c r="N522" s="3"/>
    </row>
    <row r="523" spans="1:14" s="6" customFormat="1" ht="15" x14ac:dyDescent="0.2">
      <c r="A523" s="95"/>
      <c r="B523" s="95"/>
      <c r="E523" s="1"/>
      <c r="F523" s="1"/>
      <c r="G523" s="1"/>
      <c r="H523" s="1"/>
      <c r="I523" s="1"/>
      <c r="J523" s="1"/>
      <c r="K523" s="1"/>
      <c r="L523" s="3"/>
      <c r="M523" s="3"/>
      <c r="N523" s="3"/>
    </row>
    <row r="524" spans="1:14" s="6" customFormat="1" ht="15" x14ac:dyDescent="0.2">
      <c r="A524" s="95"/>
      <c r="B524" s="95"/>
      <c r="E524" s="1"/>
      <c r="F524" s="1"/>
      <c r="G524" s="1"/>
      <c r="H524" s="1"/>
      <c r="I524" s="1"/>
      <c r="J524" s="1"/>
      <c r="K524" s="1"/>
      <c r="L524" s="3"/>
      <c r="M524" s="3"/>
      <c r="N524" s="3"/>
    </row>
    <row r="525" spans="1:14" s="6" customFormat="1" ht="15" x14ac:dyDescent="0.2">
      <c r="A525" s="95"/>
      <c r="B525" s="95"/>
      <c r="E525" s="1"/>
      <c r="F525" s="1"/>
      <c r="G525" s="1"/>
      <c r="H525" s="1"/>
      <c r="I525" s="1"/>
      <c r="J525" s="1"/>
      <c r="K525" s="1"/>
      <c r="L525" s="3"/>
      <c r="M525" s="3"/>
      <c r="N525" s="3"/>
    </row>
    <row r="526" spans="1:14" s="6" customFormat="1" ht="15" x14ac:dyDescent="0.2">
      <c r="A526" s="95"/>
      <c r="B526" s="95"/>
      <c r="E526" s="1"/>
      <c r="F526" s="1"/>
      <c r="G526" s="1"/>
      <c r="H526" s="1"/>
      <c r="I526" s="1"/>
      <c r="J526" s="1"/>
      <c r="K526" s="1"/>
      <c r="L526" s="3"/>
      <c r="M526" s="3"/>
      <c r="N526" s="3"/>
    </row>
    <row r="527" spans="1:14" s="6" customFormat="1" ht="15" x14ac:dyDescent="0.2">
      <c r="A527" s="95"/>
      <c r="B527" s="95"/>
      <c r="E527" s="1"/>
      <c r="F527" s="1"/>
      <c r="G527" s="1"/>
      <c r="H527" s="1"/>
      <c r="I527" s="1"/>
      <c r="J527" s="1"/>
      <c r="K527" s="1"/>
      <c r="L527" s="3"/>
      <c r="M527" s="3"/>
      <c r="N527" s="3"/>
    </row>
    <row r="528" spans="1:14" s="6" customFormat="1" ht="15" x14ac:dyDescent="0.2">
      <c r="A528" s="95"/>
      <c r="B528" s="95"/>
      <c r="E528" s="1"/>
      <c r="F528" s="1"/>
      <c r="G528" s="1"/>
      <c r="H528" s="1"/>
      <c r="I528" s="1"/>
      <c r="J528" s="1"/>
      <c r="K528" s="1"/>
      <c r="L528" s="3"/>
      <c r="M528" s="3"/>
      <c r="N528" s="3"/>
    </row>
    <row r="529" spans="1:14" s="6" customFormat="1" ht="15" x14ac:dyDescent="0.2">
      <c r="A529" s="95"/>
      <c r="B529" s="95"/>
      <c r="E529" s="1"/>
      <c r="F529" s="1"/>
      <c r="G529" s="1"/>
      <c r="H529" s="1"/>
      <c r="I529" s="1"/>
      <c r="J529" s="1"/>
      <c r="K529" s="1"/>
      <c r="L529" s="3"/>
      <c r="M529" s="3"/>
      <c r="N529" s="3"/>
    </row>
    <row r="530" spans="1:14" s="6" customFormat="1" ht="15" x14ac:dyDescent="0.2">
      <c r="A530" s="95"/>
      <c r="B530" s="95"/>
      <c r="E530" s="1"/>
      <c r="F530" s="1"/>
      <c r="G530" s="1"/>
      <c r="H530" s="1"/>
      <c r="I530" s="1"/>
      <c r="J530" s="1"/>
      <c r="K530" s="1"/>
      <c r="L530" s="3"/>
      <c r="M530" s="3"/>
      <c r="N530" s="3"/>
    </row>
    <row r="531" spans="1:14" s="6" customFormat="1" ht="15" x14ac:dyDescent="0.2">
      <c r="A531" s="95"/>
      <c r="B531" s="95"/>
      <c r="E531" s="1"/>
      <c r="F531" s="1"/>
      <c r="G531" s="1"/>
      <c r="H531" s="1"/>
      <c r="I531" s="1"/>
      <c r="J531" s="1"/>
      <c r="K531" s="1"/>
      <c r="L531" s="3"/>
      <c r="M531" s="3"/>
      <c r="N531" s="3"/>
    </row>
    <row r="532" spans="1:14" s="6" customFormat="1" ht="15" x14ac:dyDescent="0.2">
      <c r="A532" s="95"/>
      <c r="B532" s="95"/>
      <c r="E532" s="1"/>
      <c r="F532" s="1"/>
      <c r="G532" s="1"/>
      <c r="H532" s="1"/>
      <c r="I532" s="1"/>
      <c r="J532" s="1"/>
      <c r="K532" s="1"/>
      <c r="L532" s="3"/>
      <c r="M532" s="3"/>
      <c r="N532" s="3"/>
    </row>
    <row r="533" spans="1:14" s="6" customFormat="1" ht="15" x14ac:dyDescent="0.2">
      <c r="A533" s="95"/>
      <c r="B533" s="95"/>
      <c r="E533" s="1"/>
      <c r="F533" s="1"/>
      <c r="G533" s="1"/>
      <c r="H533" s="1"/>
      <c r="I533" s="1"/>
      <c r="J533" s="1"/>
      <c r="K533" s="1"/>
      <c r="L533" s="3"/>
      <c r="M533" s="3"/>
      <c r="N533" s="3"/>
    </row>
    <row r="534" spans="1:14" s="6" customFormat="1" ht="15" x14ac:dyDescent="0.2">
      <c r="A534" s="95"/>
      <c r="B534" s="95"/>
      <c r="E534" s="1"/>
      <c r="F534" s="1"/>
      <c r="G534" s="1"/>
      <c r="H534" s="1"/>
      <c r="I534" s="1"/>
      <c r="J534" s="1"/>
      <c r="K534" s="1"/>
      <c r="L534" s="3"/>
      <c r="M534" s="3"/>
      <c r="N534" s="3"/>
    </row>
    <row r="535" spans="1:14" s="6" customFormat="1" ht="15" x14ac:dyDescent="0.2">
      <c r="A535" s="95"/>
      <c r="B535" s="95"/>
      <c r="E535" s="1"/>
      <c r="F535" s="1"/>
      <c r="G535" s="1"/>
      <c r="H535" s="1"/>
      <c r="I535" s="1"/>
      <c r="J535" s="1"/>
      <c r="K535" s="1"/>
      <c r="L535" s="3"/>
      <c r="M535" s="3"/>
      <c r="N535" s="3"/>
    </row>
    <row r="536" spans="1:14" s="6" customFormat="1" ht="15" x14ac:dyDescent="0.2">
      <c r="A536" s="95"/>
      <c r="B536" s="95"/>
      <c r="E536" s="1"/>
      <c r="F536" s="1"/>
      <c r="G536" s="1"/>
      <c r="H536" s="1"/>
      <c r="I536" s="1"/>
      <c r="J536" s="1"/>
      <c r="K536" s="1"/>
      <c r="L536" s="3"/>
      <c r="M536" s="3"/>
      <c r="N536" s="3"/>
    </row>
    <row r="537" spans="1:14" s="6" customFormat="1" ht="15" x14ac:dyDescent="0.2">
      <c r="A537" s="95"/>
      <c r="B537" s="95"/>
      <c r="E537" s="1"/>
      <c r="F537" s="1"/>
      <c r="G537" s="1"/>
      <c r="H537" s="1"/>
      <c r="I537" s="1"/>
      <c r="J537" s="1"/>
      <c r="K537" s="1"/>
      <c r="L537" s="3"/>
      <c r="M537" s="3"/>
      <c r="N537" s="3"/>
    </row>
    <row r="538" spans="1:14" s="6" customFormat="1" ht="15" x14ac:dyDescent="0.2">
      <c r="A538" s="95"/>
      <c r="B538" s="95"/>
      <c r="E538" s="1"/>
      <c r="F538" s="1"/>
      <c r="G538" s="1"/>
      <c r="H538" s="1"/>
      <c r="I538" s="1"/>
      <c r="J538" s="1"/>
      <c r="K538" s="1"/>
      <c r="L538" s="3"/>
      <c r="M538" s="3"/>
      <c r="N538" s="3"/>
    </row>
    <row r="539" spans="1:14" s="6" customFormat="1" ht="15" x14ac:dyDescent="0.2">
      <c r="A539" s="95"/>
      <c r="B539" s="95"/>
      <c r="E539" s="1"/>
      <c r="F539" s="1"/>
      <c r="G539" s="1"/>
      <c r="H539" s="1"/>
      <c r="I539" s="1"/>
      <c r="J539" s="1"/>
      <c r="K539" s="1"/>
      <c r="L539" s="3"/>
      <c r="M539" s="3"/>
      <c r="N539" s="3"/>
    </row>
    <row r="540" spans="1:14" s="6" customFormat="1" ht="15" x14ac:dyDescent="0.2">
      <c r="A540" s="95"/>
      <c r="B540" s="95"/>
      <c r="E540" s="1"/>
      <c r="F540" s="1"/>
      <c r="G540" s="1"/>
      <c r="H540" s="1"/>
      <c r="I540" s="1"/>
      <c r="J540" s="1"/>
      <c r="K540" s="1"/>
      <c r="L540" s="3"/>
      <c r="M540" s="3"/>
      <c r="N540" s="3"/>
    </row>
    <row r="541" spans="1:14" s="6" customFormat="1" ht="15" x14ac:dyDescent="0.2">
      <c r="A541" s="95"/>
      <c r="B541" s="95"/>
      <c r="E541" s="1"/>
      <c r="F541" s="1"/>
      <c r="G541" s="1"/>
      <c r="H541" s="1"/>
      <c r="I541" s="1"/>
      <c r="J541" s="1"/>
      <c r="K541" s="1"/>
      <c r="L541" s="3"/>
      <c r="M541" s="3"/>
      <c r="N541" s="3"/>
    </row>
    <row r="542" spans="1:14" s="6" customFormat="1" ht="15" x14ac:dyDescent="0.2">
      <c r="A542" s="95"/>
      <c r="B542" s="95"/>
      <c r="E542" s="1"/>
      <c r="F542" s="1"/>
      <c r="G542" s="1"/>
      <c r="H542" s="1"/>
      <c r="I542" s="1"/>
      <c r="J542" s="1"/>
      <c r="K542" s="1"/>
      <c r="L542" s="3"/>
      <c r="M542" s="3"/>
      <c r="N542" s="3"/>
    </row>
    <row r="543" spans="1:14" s="6" customFormat="1" ht="15" x14ac:dyDescent="0.2">
      <c r="A543" s="95"/>
      <c r="B543" s="95"/>
      <c r="E543" s="1"/>
      <c r="F543" s="1"/>
      <c r="G543" s="1"/>
      <c r="H543" s="1"/>
      <c r="I543" s="1"/>
      <c r="J543" s="1"/>
      <c r="K543" s="1"/>
      <c r="L543" s="3"/>
      <c r="M543" s="3"/>
      <c r="N543" s="3"/>
    </row>
    <row r="544" spans="1:14" s="6" customFormat="1" ht="15" x14ac:dyDescent="0.2">
      <c r="A544" s="95"/>
      <c r="B544" s="95"/>
      <c r="E544" s="1"/>
      <c r="F544" s="1"/>
      <c r="G544" s="1"/>
      <c r="H544" s="1"/>
      <c r="I544" s="1"/>
      <c r="J544" s="1"/>
      <c r="K544" s="1"/>
      <c r="L544" s="3"/>
      <c r="M544" s="3"/>
      <c r="N544" s="3"/>
    </row>
    <row r="545" spans="1:14" s="6" customFormat="1" ht="15" x14ac:dyDescent="0.2">
      <c r="A545" s="95"/>
      <c r="B545" s="95"/>
      <c r="E545" s="1"/>
      <c r="F545" s="1"/>
      <c r="G545" s="1"/>
      <c r="H545" s="1"/>
      <c r="I545" s="1"/>
      <c r="J545" s="1"/>
      <c r="K545" s="1"/>
      <c r="L545" s="3"/>
      <c r="M545" s="3"/>
      <c r="N545" s="3"/>
    </row>
    <row r="546" spans="1:14" s="6" customFormat="1" ht="15" x14ac:dyDescent="0.2">
      <c r="A546" s="95"/>
      <c r="B546" s="95"/>
      <c r="E546" s="1"/>
      <c r="F546" s="1"/>
      <c r="G546" s="1"/>
      <c r="H546" s="1"/>
      <c r="I546" s="1"/>
      <c r="J546" s="1"/>
      <c r="K546" s="1"/>
      <c r="L546" s="3"/>
      <c r="M546" s="3"/>
      <c r="N546" s="3"/>
    </row>
    <row r="547" spans="1:14" s="6" customFormat="1" ht="15" x14ac:dyDescent="0.2">
      <c r="A547" s="95"/>
      <c r="B547" s="95"/>
      <c r="E547" s="1"/>
      <c r="F547" s="1"/>
      <c r="G547" s="1"/>
      <c r="H547" s="1"/>
      <c r="I547" s="1"/>
      <c r="J547" s="1"/>
      <c r="K547" s="1"/>
      <c r="L547" s="3"/>
      <c r="M547" s="3"/>
      <c r="N547" s="3"/>
    </row>
    <row r="548" spans="1:14" s="6" customFormat="1" ht="15" x14ac:dyDescent="0.2">
      <c r="A548" s="95"/>
      <c r="B548" s="95"/>
      <c r="E548" s="1"/>
      <c r="F548" s="1"/>
      <c r="G548" s="1"/>
      <c r="H548" s="1"/>
      <c r="I548" s="1"/>
      <c r="J548" s="1"/>
      <c r="K548" s="1"/>
      <c r="L548" s="3"/>
      <c r="M548" s="3"/>
      <c r="N548" s="3"/>
    </row>
    <row r="549" spans="1:14" s="6" customFormat="1" ht="15" x14ac:dyDescent="0.2">
      <c r="A549" s="95"/>
      <c r="B549" s="95"/>
      <c r="E549" s="1"/>
      <c r="F549" s="1"/>
      <c r="G549" s="1"/>
      <c r="H549" s="1"/>
      <c r="I549" s="1"/>
      <c r="J549" s="1"/>
      <c r="K549" s="1"/>
      <c r="L549" s="3"/>
      <c r="M549" s="3"/>
      <c r="N549" s="3"/>
    </row>
    <row r="550" spans="1:14" s="6" customFormat="1" ht="15" x14ac:dyDescent="0.2">
      <c r="A550" s="95"/>
      <c r="B550" s="95"/>
      <c r="E550" s="1"/>
      <c r="F550" s="1"/>
      <c r="G550" s="1"/>
      <c r="H550" s="1"/>
      <c r="I550" s="1"/>
      <c r="J550" s="1"/>
      <c r="K550" s="1"/>
      <c r="L550" s="3"/>
      <c r="M550" s="3"/>
      <c r="N550" s="3"/>
    </row>
    <row r="551" spans="1:14" s="6" customFormat="1" ht="15" x14ac:dyDescent="0.2">
      <c r="A551" s="95"/>
      <c r="B551" s="95"/>
      <c r="E551" s="1"/>
      <c r="F551" s="1"/>
      <c r="G551" s="1"/>
      <c r="H551" s="1"/>
      <c r="I551" s="1"/>
      <c r="J551" s="1"/>
      <c r="K551" s="1"/>
      <c r="L551" s="3"/>
      <c r="M551" s="3"/>
      <c r="N551" s="3"/>
    </row>
    <row r="552" spans="1:14" s="6" customFormat="1" ht="15" x14ac:dyDescent="0.2">
      <c r="A552" s="95"/>
      <c r="B552" s="95"/>
      <c r="E552" s="1"/>
      <c r="F552" s="1"/>
      <c r="G552" s="1"/>
      <c r="H552" s="1"/>
      <c r="I552" s="1"/>
      <c r="J552" s="1"/>
      <c r="K552" s="1"/>
      <c r="L552" s="3"/>
      <c r="M552" s="3"/>
      <c r="N552" s="3"/>
    </row>
    <row r="553" spans="1:14" s="6" customFormat="1" ht="15" x14ac:dyDescent="0.2">
      <c r="A553" s="95"/>
      <c r="B553" s="95"/>
      <c r="E553" s="1"/>
      <c r="F553" s="1"/>
      <c r="G553" s="1"/>
      <c r="H553" s="1"/>
      <c r="I553" s="1"/>
      <c r="J553" s="1"/>
      <c r="K553" s="1"/>
      <c r="L553" s="3"/>
      <c r="M553" s="3"/>
      <c r="N553" s="3"/>
    </row>
    <row r="554" spans="1:14" s="6" customFormat="1" ht="15" x14ac:dyDescent="0.2">
      <c r="A554" s="95"/>
      <c r="B554" s="95"/>
      <c r="E554" s="1"/>
      <c r="F554" s="1"/>
      <c r="G554" s="1"/>
      <c r="H554" s="1"/>
      <c r="I554" s="1"/>
      <c r="J554" s="1"/>
      <c r="K554" s="1"/>
      <c r="L554" s="3"/>
      <c r="M554" s="3"/>
      <c r="N554" s="3"/>
    </row>
    <row r="555" spans="1:14" s="6" customFormat="1" ht="15" x14ac:dyDescent="0.2">
      <c r="A555" s="95"/>
      <c r="B555" s="95"/>
      <c r="E555" s="1"/>
      <c r="F555" s="1"/>
      <c r="G555" s="1"/>
      <c r="H555" s="1"/>
      <c r="I555" s="1"/>
      <c r="J555" s="1"/>
      <c r="K555" s="1"/>
      <c r="L555" s="3"/>
      <c r="M555" s="3"/>
      <c r="N555" s="3"/>
    </row>
    <row r="556" spans="1:14" s="6" customFormat="1" ht="15" x14ac:dyDescent="0.2">
      <c r="A556" s="95"/>
      <c r="B556" s="95"/>
      <c r="E556" s="1"/>
      <c r="F556" s="1"/>
      <c r="G556" s="1"/>
      <c r="H556" s="1"/>
      <c r="I556" s="1"/>
      <c r="J556" s="1"/>
      <c r="K556" s="1"/>
      <c r="L556" s="3"/>
      <c r="M556" s="3"/>
      <c r="N556" s="3"/>
    </row>
    <row r="557" spans="1:14" s="6" customFormat="1" ht="15" x14ac:dyDescent="0.2">
      <c r="A557" s="95"/>
      <c r="B557" s="95"/>
      <c r="E557" s="1"/>
      <c r="F557" s="1"/>
      <c r="G557" s="1"/>
      <c r="H557" s="1"/>
      <c r="I557" s="1"/>
      <c r="J557" s="1"/>
      <c r="K557" s="1"/>
      <c r="L557" s="3"/>
      <c r="M557" s="3"/>
      <c r="N557" s="3"/>
    </row>
    <row r="558" spans="1:14" s="6" customFormat="1" ht="15" x14ac:dyDescent="0.2">
      <c r="A558" s="95"/>
      <c r="B558" s="95"/>
      <c r="E558" s="1"/>
      <c r="F558" s="1"/>
      <c r="G558" s="1"/>
      <c r="H558" s="1"/>
      <c r="I558" s="1"/>
      <c r="J558" s="1"/>
      <c r="K558" s="1"/>
      <c r="L558" s="3"/>
      <c r="M558" s="3"/>
      <c r="N558" s="3"/>
    </row>
    <row r="559" spans="1:14" s="6" customFormat="1" ht="15" x14ac:dyDescent="0.2">
      <c r="A559" s="95"/>
      <c r="B559" s="95"/>
      <c r="E559" s="1"/>
      <c r="F559" s="1"/>
      <c r="G559" s="1"/>
      <c r="H559" s="1"/>
      <c r="I559" s="1"/>
      <c r="J559" s="1"/>
      <c r="K559" s="1"/>
      <c r="L559" s="3"/>
      <c r="M559" s="3"/>
      <c r="N559" s="3"/>
    </row>
    <row r="560" spans="1:14" s="6" customFormat="1" ht="15" x14ac:dyDescent="0.2">
      <c r="A560" s="95"/>
      <c r="B560" s="95"/>
      <c r="E560" s="1"/>
      <c r="F560" s="1"/>
      <c r="G560" s="1"/>
      <c r="H560" s="1"/>
      <c r="I560" s="1"/>
      <c r="J560" s="1"/>
      <c r="K560" s="1"/>
      <c r="L560" s="3"/>
      <c r="M560" s="3"/>
      <c r="N560" s="3"/>
    </row>
    <row r="561" spans="1:14" s="6" customFormat="1" ht="15" x14ac:dyDescent="0.2">
      <c r="A561" s="95"/>
      <c r="B561" s="95"/>
      <c r="E561" s="1"/>
      <c r="F561" s="1"/>
      <c r="G561" s="1"/>
      <c r="H561" s="1"/>
      <c r="I561" s="1"/>
      <c r="J561" s="1"/>
      <c r="K561" s="1"/>
      <c r="L561" s="3"/>
      <c r="M561" s="3"/>
      <c r="N561" s="3"/>
    </row>
    <row r="562" spans="1:14" s="6" customFormat="1" ht="15" x14ac:dyDescent="0.2">
      <c r="A562" s="95"/>
      <c r="B562" s="95"/>
      <c r="E562" s="1"/>
      <c r="F562" s="1"/>
      <c r="G562" s="1"/>
      <c r="H562" s="1"/>
      <c r="I562" s="1"/>
      <c r="J562" s="1"/>
      <c r="K562" s="1"/>
      <c r="L562" s="3"/>
      <c r="M562" s="3"/>
      <c r="N562" s="3"/>
    </row>
    <row r="563" spans="1:14" s="6" customFormat="1" ht="15" x14ac:dyDescent="0.2">
      <c r="A563" s="95"/>
      <c r="B563" s="95"/>
      <c r="E563" s="1"/>
      <c r="F563" s="1"/>
      <c r="G563" s="1"/>
      <c r="H563" s="1"/>
      <c r="I563" s="1"/>
      <c r="J563" s="1"/>
      <c r="K563" s="1"/>
      <c r="L563" s="3"/>
      <c r="M563" s="3"/>
      <c r="N563" s="3"/>
    </row>
    <row r="564" spans="1:14" s="6" customFormat="1" ht="15" x14ac:dyDescent="0.2">
      <c r="A564" s="95"/>
      <c r="B564" s="95"/>
      <c r="E564" s="1"/>
      <c r="F564" s="1"/>
      <c r="G564" s="1"/>
      <c r="H564" s="1"/>
      <c r="I564" s="1"/>
      <c r="J564" s="1"/>
      <c r="K564" s="1"/>
      <c r="L564" s="3"/>
      <c r="M564" s="3"/>
      <c r="N564" s="3"/>
    </row>
    <row r="565" spans="1:14" s="6" customFormat="1" ht="15" x14ac:dyDescent="0.2">
      <c r="A565" s="95"/>
      <c r="B565" s="95"/>
      <c r="E565" s="1"/>
      <c r="F565" s="1"/>
      <c r="G565" s="1"/>
      <c r="H565" s="1"/>
      <c r="I565" s="1"/>
      <c r="J565" s="1"/>
      <c r="K565" s="1"/>
      <c r="L565" s="3"/>
      <c r="M565" s="3"/>
      <c r="N565" s="3"/>
    </row>
    <row r="566" spans="1:14" s="6" customFormat="1" ht="15" x14ac:dyDescent="0.2">
      <c r="A566" s="95"/>
      <c r="B566" s="95"/>
      <c r="E566" s="1"/>
      <c r="F566" s="1"/>
      <c r="G566" s="1"/>
      <c r="H566" s="1"/>
      <c r="I566" s="1"/>
      <c r="J566" s="1"/>
      <c r="K566" s="1"/>
      <c r="L566" s="3"/>
      <c r="M566" s="3"/>
      <c r="N566" s="3"/>
    </row>
    <row r="567" spans="1:14" s="6" customFormat="1" ht="15" x14ac:dyDescent="0.2">
      <c r="A567" s="95"/>
      <c r="B567" s="95"/>
      <c r="E567" s="1"/>
      <c r="F567" s="1"/>
      <c r="G567" s="1"/>
      <c r="H567" s="1"/>
      <c r="I567" s="1"/>
      <c r="J567" s="1"/>
      <c r="K567" s="1"/>
      <c r="L567" s="3"/>
      <c r="M567" s="3"/>
      <c r="N567" s="3"/>
    </row>
    <row r="568" spans="1:14" s="6" customFormat="1" ht="15" x14ac:dyDescent="0.2">
      <c r="A568" s="95"/>
      <c r="B568" s="95"/>
      <c r="E568" s="1"/>
      <c r="F568" s="1"/>
      <c r="G568" s="1"/>
      <c r="H568" s="1"/>
      <c r="I568" s="1"/>
      <c r="J568" s="1"/>
      <c r="K568" s="1"/>
      <c r="L568" s="3"/>
      <c r="M568" s="3"/>
      <c r="N568" s="3"/>
    </row>
    <row r="569" spans="1:14" s="6" customFormat="1" ht="15" x14ac:dyDescent="0.2">
      <c r="A569" s="95"/>
      <c r="B569" s="95"/>
      <c r="E569" s="1"/>
      <c r="F569" s="1"/>
      <c r="G569" s="1"/>
      <c r="H569" s="1"/>
      <c r="I569" s="1"/>
      <c r="J569" s="1"/>
      <c r="K569" s="1"/>
      <c r="L569" s="3"/>
      <c r="M569" s="3"/>
      <c r="N569" s="3"/>
    </row>
    <row r="570" spans="1:14" s="6" customFormat="1" ht="15" x14ac:dyDescent="0.2">
      <c r="A570" s="95"/>
      <c r="B570" s="95"/>
      <c r="E570" s="1"/>
      <c r="F570" s="1"/>
      <c r="G570" s="1"/>
      <c r="H570" s="1"/>
      <c r="I570" s="1"/>
      <c r="J570" s="1"/>
      <c r="K570" s="1"/>
      <c r="L570" s="3"/>
      <c r="M570" s="3"/>
      <c r="N570" s="3"/>
    </row>
    <row r="571" spans="1:14" s="6" customFormat="1" ht="15" x14ac:dyDescent="0.2">
      <c r="A571" s="95"/>
      <c r="B571" s="95"/>
      <c r="E571" s="1"/>
      <c r="F571" s="1"/>
      <c r="G571" s="1"/>
      <c r="H571" s="1"/>
      <c r="I571" s="1"/>
      <c r="J571" s="1"/>
      <c r="K571" s="1"/>
      <c r="L571" s="3"/>
      <c r="M571" s="3"/>
      <c r="N571" s="3"/>
    </row>
    <row r="572" spans="1:14" s="6" customFormat="1" ht="15" x14ac:dyDescent="0.2">
      <c r="A572" s="95"/>
      <c r="B572" s="95"/>
      <c r="E572" s="1"/>
      <c r="F572" s="1"/>
      <c r="G572" s="1"/>
      <c r="H572" s="1"/>
      <c r="I572" s="1"/>
      <c r="J572" s="1"/>
      <c r="K572" s="1"/>
      <c r="L572" s="3"/>
      <c r="M572" s="3"/>
      <c r="N572" s="3"/>
    </row>
    <row r="573" spans="1:14" s="6" customFormat="1" ht="15" x14ac:dyDescent="0.2">
      <c r="A573" s="95"/>
      <c r="B573" s="95"/>
      <c r="E573" s="1"/>
      <c r="F573" s="1"/>
      <c r="G573" s="1"/>
      <c r="H573" s="1"/>
      <c r="I573" s="1"/>
      <c r="J573" s="1"/>
      <c r="K573" s="1"/>
      <c r="L573" s="3"/>
      <c r="M573" s="3"/>
      <c r="N573" s="3"/>
    </row>
    <row r="574" spans="1:14" s="6" customFormat="1" ht="15" x14ac:dyDescent="0.2">
      <c r="A574" s="95"/>
      <c r="B574" s="95"/>
      <c r="E574" s="1"/>
      <c r="F574" s="1"/>
      <c r="G574" s="1"/>
      <c r="H574" s="1"/>
      <c r="I574" s="1"/>
      <c r="J574" s="1"/>
      <c r="K574" s="1"/>
      <c r="L574" s="3"/>
      <c r="M574" s="3"/>
      <c r="N574" s="3"/>
    </row>
    <row r="575" spans="1:14" s="6" customFormat="1" ht="15" x14ac:dyDescent="0.2">
      <c r="A575" s="95"/>
      <c r="B575" s="95"/>
      <c r="E575" s="1"/>
      <c r="F575" s="1"/>
      <c r="G575" s="1"/>
      <c r="H575" s="1"/>
      <c r="I575" s="1"/>
      <c r="J575" s="1"/>
      <c r="K575" s="1"/>
      <c r="L575" s="3"/>
      <c r="M575" s="3"/>
      <c r="N575" s="3"/>
    </row>
    <row r="576" spans="1:14" s="6" customFormat="1" ht="15" x14ac:dyDescent="0.2">
      <c r="A576" s="95"/>
      <c r="B576" s="95"/>
      <c r="E576" s="1"/>
      <c r="F576" s="1"/>
      <c r="G576" s="1"/>
      <c r="H576" s="1"/>
      <c r="I576" s="1"/>
      <c r="J576" s="1"/>
      <c r="K576" s="1"/>
      <c r="L576" s="3"/>
      <c r="M576" s="3"/>
      <c r="N576" s="3"/>
    </row>
    <row r="577" spans="1:14" s="6" customFormat="1" ht="15" x14ac:dyDescent="0.2">
      <c r="A577" s="95"/>
      <c r="B577" s="95"/>
      <c r="E577" s="1"/>
      <c r="F577" s="1"/>
      <c r="G577" s="1"/>
      <c r="H577" s="1"/>
      <c r="I577" s="1"/>
      <c r="J577" s="1"/>
      <c r="K577" s="1"/>
      <c r="L577" s="3"/>
      <c r="M577" s="3"/>
      <c r="N577" s="3"/>
    </row>
    <row r="578" spans="1:14" s="6" customFormat="1" ht="15" x14ac:dyDescent="0.2">
      <c r="A578" s="95"/>
      <c r="B578" s="95"/>
      <c r="E578" s="1"/>
      <c r="F578" s="1"/>
      <c r="G578" s="1"/>
      <c r="H578" s="1"/>
      <c r="I578" s="1"/>
      <c r="J578" s="1"/>
      <c r="K578" s="1"/>
      <c r="L578" s="3"/>
      <c r="M578" s="3"/>
      <c r="N578" s="3"/>
    </row>
    <row r="579" spans="1:14" s="6" customFormat="1" ht="15" x14ac:dyDescent="0.2">
      <c r="A579" s="95"/>
      <c r="B579" s="95"/>
      <c r="E579" s="1"/>
      <c r="F579" s="1"/>
      <c r="G579" s="1"/>
      <c r="H579" s="1"/>
      <c r="I579" s="1"/>
      <c r="J579" s="1"/>
      <c r="K579" s="1"/>
      <c r="L579" s="3"/>
      <c r="M579" s="3"/>
      <c r="N579" s="3"/>
    </row>
    <row r="580" spans="1:14" s="6" customFormat="1" ht="15" x14ac:dyDescent="0.2">
      <c r="A580" s="95"/>
      <c r="B580" s="95"/>
      <c r="E580" s="1"/>
      <c r="F580" s="1"/>
      <c r="G580" s="1"/>
      <c r="H580" s="1"/>
      <c r="I580" s="1"/>
      <c r="J580" s="1"/>
      <c r="K580" s="1"/>
      <c r="L580" s="3"/>
      <c r="M580" s="3"/>
      <c r="N580" s="3"/>
    </row>
    <row r="581" spans="1:14" s="6" customFormat="1" ht="15" x14ac:dyDescent="0.2">
      <c r="A581" s="95"/>
      <c r="B581" s="95"/>
      <c r="E581" s="1"/>
      <c r="F581" s="1"/>
      <c r="G581" s="1"/>
      <c r="H581" s="1"/>
      <c r="I581" s="1"/>
      <c r="J581" s="1"/>
      <c r="K581" s="1"/>
      <c r="L581" s="3"/>
      <c r="M581" s="3"/>
      <c r="N581" s="3"/>
    </row>
    <row r="582" spans="1:14" s="6" customFormat="1" ht="15" x14ac:dyDescent="0.2">
      <c r="A582" s="95"/>
      <c r="B582" s="95"/>
      <c r="E582" s="1"/>
      <c r="F582" s="1"/>
      <c r="G582" s="1"/>
      <c r="H582" s="1"/>
      <c r="I582" s="1"/>
      <c r="J582" s="1"/>
      <c r="K582" s="1"/>
      <c r="L582" s="3"/>
      <c r="M582" s="3"/>
      <c r="N582" s="3"/>
    </row>
    <row r="583" spans="1:14" s="6" customFormat="1" ht="15" x14ac:dyDescent="0.2">
      <c r="A583" s="95"/>
      <c r="B583" s="95"/>
      <c r="E583" s="1"/>
      <c r="F583" s="1"/>
      <c r="G583" s="1"/>
      <c r="H583" s="1"/>
      <c r="I583" s="1"/>
      <c r="J583" s="1"/>
      <c r="K583" s="1"/>
      <c r="L583" s="3"/>
      <c r="M583" s="3"/>
      <c r="N583" s="3"/>
    </row>
    <row r="584" spans="1:14" s="6" customFormat="1" ht="15" x14ac:dyDescent="0.2">
      <c r="A584" s="95"/>
      <c r="B584" s="95"/>
      <c r="E584" s="1"/>
      <c r="F584" s="1"/>
      <c r="G584" s="1"/>
      <c r="H584" s="1"/>
      <c r="I584" s="1"/>
      <c r="J584" s="1"/>
      <c r="K584" s="1"/>
      <c r="L584" s="3"/>
      <c r="M584" s="3"/>
      <c r="N584" s="3"/>
    </row>
    <row r="585" spans="1:14" s="6" customFormat="1" ht="15" x14ac:dyDescent="0.2">
      <c r="A585" s="95"/>
      <c r="B585" s="95"/>
      <c r="E585" s="1"/>
      <c r="F585" s="1"/>
      <c r="G585" s="1"/>
      <c r="H585" s="1"/>
      <c r="I585" s="1"/>
      <c r="J585" s="1"/>
      <c r="K585" s="1"/>
      <c r="L585" s="3"/>
      <c r="M585" s="3"/>
      <c r="N585" s="3"/>
    </row>
    <row r="586" spans="1:14" s="6" customFormat="1" ht="15" x14ac:dyDescent="0.2">
      <c r="A586" s="95"/>
      <c r="B586" s="95"/>
      <c r="E586" s="1"/>
      <c r="F586" s="1"/>
      <c r="G586" s="1"/>
      <c r="H586" s="1"/>
      <c r="I586" s="1"/>
      <c r="J586" s="1"/>
      <c r="K586" s="1"/>
      <c r="L586" s="3"/>
      <c r="M586" s="3"/>
      <c r="N586" s="3"/>
    </row>
    <row r="587" spans="1:14" s="6" customFormat="1" ht="15" x14ac:dyDescent="0.2">
      <c r="A587" s="95"/>
      <c r="B587" s="95"/>
      <c r="E587" s="1"/>
      <c r="F587" s="1"/>
      <c r="G587" s="1"/>
      <c r="H587" s="1"/>
      <c r="I587" s="1"/>
      <c r="J587" s="1"/>
      <c r="K587" s="1"/>
      <c r="L587" s="3"/>
      <c r="M587" s="3"/>
      <c r="N587" s="3"/>
    </row>
    <row r="588" spans="1:14" s="6" customFormat="1" ht="15" x14ac:dyDescent="0.2">
      <c r="A588" s="95"/>
      <c r="B588" s="95"/>
      <c r="E588" s="1"/>
      <c r="F588" s="1"/>
      <c r="G588" s="1"/>
      <c r="H588" s="1"/>
      <c r="I588" s="1"/>
      <c r="J588" s="1"/>
      <c r="K588" s="1"/>
      <c r="L588" s="3"/>
      <c r="M588" s="3"/>
      <c r="N588" s="3"/>
    </row>
    <row r="589" spans="1:14" s="6" customFormat="1" ht="15" x14ac:dyDescent="0.2">
      <c r="A589" s="95"/>
      <c r="B589" s="95"/>
      <c r="E589" s="1"/>
      <c r="F589" s="1"/>
      <c r="G589" s="1"/>
      <c r="H589" s="1"/>
      <c r="I589" s="1"/>
      <c r="J589" s="1"/>
      <c r="K589" s="1"/>
      <c r="L589" s="3"/>
      <c r="M589" s="3"/>
      <c r="N589" s="3"/>
    </row>
    <row r="590" spans="1:14" s="6" customFormat="1" ht="15" x14ac:dyDescent="0.2">
      <c r="A590" s="95"/>
      <c r="B590" s="95"/>
      <c r="E590" s="1"/>
      <c r="F590" s="1"/>
      <c r="G590" s="1"/>
      <c r="H590" s="1"/>
      <c r="I590" s="1"/>
      <c r="J590" s="1"/>
      <c r="K590" s="1"/>
      <c r="L590" s="3"/>
      <c r="M590" s="3"/>
      <c r="N590" s="3"/>
    </row>
    <row r="591" spans="1:14" s="6" customFormat="1" ht="15" x14ac:dyDescent="0.2">
      <c r="A591" s="95"/>
      <c r="B591" s="95"/>
      <c r="E591" s="1"/>
      <c r="F591" s="1"/>
      <c r="G591" s="1"/>
      <c r="H591" s="1"/>
      <c r="I591" s="1"/>
      <c r="J591" s="1"/>
      <c r="K591" s="1"/>
      <c r="L591" s="3"/>
      <c r="M591" s="3"/>
      <c r="N591" s="3"/>
    </row>
    <row r="592" spans="1:14" s="6" customFormat="1" ht="15" x14ac:dyDescent="0.2">
      <c r="A592" s="95"/>
      <c r="B592" s="95"/>
      <c r="E592" s="1"/>
      <c r="F592" s="1"/>
      <c r="G592" s="1"/>
      <c r="H592" s="1"/>
      <c r="I592" s="1"/>
      <c r="J592" s="1"/>
      <c r="K592" s="1"/>
      <c r="L592" s="3"/>
      <c r="M592" s="3"/>
      <c r="N592" s="3"/>
    </row>
    <row r="593" spans="1:14" s="6" customFormat="1" ht="15" x14ac:dyDescent="0.2">
      <c r="A593" s="95"/>
      <c r="B593" s="95"/>
      <c r="E593" s="1"/>
      <c r="F593" s="1"/>
      <c r="G593" s="1"/>
      <c r="H593" s="1"/>
      <c r="I593" s="1"/>
      <c r="J593" s="1"/>
      <c r="K593" s="1"/>
      <c r="L593" s="3"/>
      <c r="M593" s="3"/>
      <c r="N593" s="3"/>
    </row>
    <row r="594" spans="1:14" s="6" customFormat="1" ht="15" x14ac:dyDescent="0.2">
      <c r="A594" s="95"/>
      <c r="B594" s="95"/>
      <c r="E594" s="1"/>
      <c r="F594" s="1"/>
      <c r="G594" s="1"/>
      <c r="H594" s="1"/>
      <c r="I594" s="1"/>
      <c r="J594" s="1"/>
      <c r="K594" s="1"/>
      <c r="L594" s="3"/>
      <c r="M594" s="3"/>
      <c r="N594" s="3"/>
    </row>
    <row r="595" spans="1:14" s="6" customFormat="1" ht="15" x14ac:dyDescent="0.2">
      <c r="A595" s="95"/>
      <c r="B595" s="95"/>
      <c r="E595" s="1"/>
      <c r="F595" s="1"/>
      <c r="G595" s="1"/>
      <c r="H595" s="1"/>
      <c r="I595" s="1"/>
      <c r="J595" s="1"/>
      <c r="K595" s="1"/>
      <c r="L595" s="3"/>
      <c r="M595" s="3"/>
      <c r="N595" s="3"/>
    </row>
    <row r="596" spans="1:14" s="6" customFormat="1" ht="15" x14ac:dyDescent="0.2">
      <c r="A596" s="95"/>
      <c r="B596" s="95"/>
      <c r="E596" s="1"/>
      <c r="F596" s="1"/>
      <c r="G596" s="1"/>
      <c r="H596" s="1"/>
      <c r="I596" s="1"/>
      <c r="J596" s="1"/>
      <c r="K596" s="1"/>
      <c r="L596" s="3"/>
      <c r="M596" s="3"/>
      <c r="N596" s="3"/>
    </row>
    <row r="597" spans="1:14" s="6" customFormat="1" ht="15" x14ac:dyDescent="0.2">
      <c r="A597" s="95"/>
      <c r="B597" s="95"/>
      <c r="E597" s="1"/>
      <c r="F597" s="1"/>
      <c r="G597" s="1"/>
      <c r="H597" s="1"/>
      <c r="I597" s="1"/>
      <c r="J597" s="1"/>
      <c r="K597" s="1"/>
      <c r="L597" s="3"/>
      <c r="M597" s="3"/>
      <c r="N597" s="3"/>
    </row>
    <row r="598" spans="1:14" s="6" customFormat="1" ht="15" x14ac:dyDescent="0.2">
      <c r="A598" s="95"/>
      <c r="B598" s="95"/>
      <c r="E598" s="1"/>
      <c r="F598" s="1"/>
      <c r="G598" s="1"/>
      <c r="H598" s="1"/>
      <c r="I598" s="1"/>
      <c r="J598" s="1"/>
      <c r="K598" s="1"/>
      <c r="L598" s="3"/>
      <c r="M598" s="3"/>
      <c r="N598" s="3"/>
    </row>
    <row r="599" spans="1:14" s="6" customFormat="1" ht="15" x14ac:dyDescent="0.2">
      <c r="A599" s="95"/>
      <c r="B599" s="95"/>
      <c r="E599" s="1"/>
      <c r="F599" s="1"/>
      <c r="G599" s="1"/>
      <c r="H599" s="1"/>
      <c r="I599" s="1"/>
      <c r="J599" s="1"/>
      <c r="K599" s="1"/>
      <c r="L599" s="3"/>
      <c r="M599" s="3"/>
      <c r="N599" s="3"/>
    </row>
    <row r="600" spans="1:14" s="6" customFormat="1" ht="15" x14ac:dyDescent="0.2">
      <c r="A600" s="95"/>
      <c r="B600" s="95"/>
      <c r="E600" s="1"/>
      <c r="F600" s="1"/>
      <c r="G600" s="1"/>
      <c r="H600" s="1"/>
      <c r="I600" s="1"/>
      <c r="J600" s="1"/>
      <c r="K600" s="1"/>
      <c r="L600" s="3"/>
      <c r="M600" s="3"/>
      <c r="N600" s="3"/>
    </row>
    <row r="601" spans="1:14" s="6" customFormat="1" ht="15" x14ac:dyDescent="0.2">
      <c r="A601" s="95"/>
      <c r="B601" s="95"/>
      <c r="E601" s="1"/>
      <c r="F601" s="1"/>
      <c r="G601" s="1"/>
      <c r="H601" s="1"/>
      <c r="I601" s="1"/>
      <c r="J601" s="1"/>
      <c r="K601" s="1"/>
      <c r="L601" s="3"/>
      <c r="M601" s="3"/>
      <c r="N601" s="3"/>
    </row>
    <row r="602" spans="1:14" s="6" customFormat="1" ht="15" x14ac:dyDescent="0.2">
      <c r="A602" s="95"/>
      <c r="B602" s="95"/>
      <c r="E602" s="1"/>
      <c r="F602" s="1"/>
      <c r="G602" s="1"/>
      <c r="H602" s="1"/>
      <c r="I602" s="1"/>
      <c r="J602" s="1"/>
      <c r="K602" s="1"/>
      <c r="L602" s="3"/>
      <c r="M602" s="3"/>
      <c r="N602" s="3"/>
    </row>
    <row r="603" spans="1:14" s="6" customFormat="1" ht="15" x14ac:dyDescent="0.2">
      <c r="A603" s="95"/>
      <c r="B603" s="95"/>
      <c r="E603" s="1"/>
      <c r="F603" s="1"/>
      <c r="G603" s="1"/>
      <c r="H603" s="1"/>
      <c r="I603" s="1"/>
      <c r="J603" s="1"/>
      <c r="K603" s="1"/>
      <c r="L603" s="3"/>
      <c r="M603" s="3"/>
      <c r="N603" s="3"/>
    </row>
    <row r="604" spans="1:14" s="6" customFormat="1" ht="15" x14ac:dyDescent="0.2">
      <c r="A604" s="95"/>
      <c r="B604" s="95"/>
      <c r="E604" s="1"/>
      <c r="F604" s="1"/>
      <c r="G604" s="1"/>
      <c r="H604" s="1"/>
      <c r="I604" s="1"/>
      <c r="J604" s="1"/>
      <c r="K604" s="1"/>
      <c r="L604" s="3"/>
      <c r="M604" s="3"/>
      <c r="N604" s="3"/>
    </row>
    <row r="605" spans="1:14" s="6" customFormat="1" ht="15" x14ac:dyDescent="0.2">
      <c r="A605" s="95"/>
      <c r="B605" s="95"/>
      <c r="E605" s="1"/>
      <c r="F605" s="1"/>
      <c r="G605" s="1"/>
      <c r="H605" s="1"/>
      <c r="I605" s="1"/>
      <c r="J605" s="1"/>
      <c r="K605" s="1"/>
      <c r="L605" s="3"/>
      <c r="M605" s="3"/>
      <c r="N605" s="3"/>
    </row>
    <row r="606" spans="1:14" s="6" customFormat="1" ht="15" x14ac:dyDescent="0.2">
      <c r="A606" s="95"/>
      <c r="B606" s="95"/>
      <c r="E606" s="1"/>
      <c r="F606" s="1"/>
      <c r="G606" s="1"/>
      <c r="H606" s="1"/>
      <c r="I606" s="1"/>
      <c r="J606" s="1"/>
      <c r="K606" s="1"/>
      <c r="L606" s="3"/>
      <c r="M606" s="3"/>
      <c r="N606" s="3"/>
    </row>
    <row r="607" spans="1:14" s="6" customFormat="1" ht="15" x14ac:dyDescent="0.2">
      <c r="A607" s="95"/>
      <c r="B607" s="95"/>
      <c r="E607" s="1"/>
      <c r="F607" s="1"/>
      <c r="G607" s="1"/>
      <c r="H607" s="1"/>
      <c r="I607" s="1"/>
      <c r="J607" s="1"/>
      <c r="K607" s="1"/>
      <c r="L607" s="3"/>
      <c r="M607" s="3"/>
      <c r="N607" s="3"/>
    </row>
    <row r="608" spans="1:14" s="6" customFormat="1" ht="15" x14ac:dyDescent="0.2">
      <c r="A608" s="95"/>
      <c r="B608" s="95"/>
      <c r="E608" s="1"/>
      <c r="F608" s="1"/>
      <c r="G608" s="1"/>
      <c r="H608" s="1"/>
      <c r="I608" s="1"/>
      <c r="J608" s="1"/>
      <c r="K608" s="1"/>
      <c r="L608" s="3"/>
      <c r="M608" s="3"/>
      <c r="N608" s="3"/>
    </row>
    <row r="609" spans="1:14" s="6" customFormat="1" ht="15" x14ac:dyDescent="0.2">
      <c r="A609" s="95"/>
      <c r="B609" s="95"/>
      <c r="E609" s="1"/>
      <c r="F609" s="1"/>
      <c r="G609" s="1"/>
      <c r="H609" s="1"/>
      <c r="I609" s="1"/>
      <c r="J609" s="1"/>
      <c r="K609" s="1"/>
      <c r="L609" s="3"/>
      <c r="M609" s="3"/>
      <c r="N609" s="3"/>
    </row>
    <row r="610" spans="1:14" s="6" customFormat="1" ht="15" x14ac:dyDescent="0.2">
      <c r="A610" s="95"/>
      <c r="B610" s="95"/>
      <c r="E610" s="1"/>
      <c r="F610" s="1"/>
      <c r="G610" s="1"/>
      <c r="H610" s="1"/>
      <c r="I610" s="1"/>
      <c r="J610" s="1"/>
      <c r="K610" s="1"/>
      <c r="L610" s="3"/>
      <c r="M610" s="3"/>
      <c r="N610" s="3"/>
    </row>
    <row r="611" spans="1:14" s="6" customFormat="1" ht="15" x14ac:dyDescent="0.2">
      <c r="A611" s="95"/>
      <c r="B611" s="95"/>
      <c r="E611" s="1"/>
      <c r="F611" s="1"/>
      <c r="G611" s="1"/>
      <c r="H611" s="1"/>
      <c r="I611" s="1"/>
      <c r="J611" s="1"/>
      <c r="K611" s="1"/>
      <c r="L611" s="3"/>
      <c r="M611" s="3"/>
      <c r="N611" s="3"/>
    </row>
    <row r="612" spans="1:14" s="6" customFormat="1" ht="15" x14ac:dyDescent="0.2">
      <c r="A612" s="95"/>
      <c r="B612" s="95"/>
      <c r="E612" s="1"/>
      <c r="F612" s="1"/>
      <c r="G612" s="1"/>
      <c r="H612" s="1"/>
      <c r="I612" s="1"/>
      <c r="J612" s="1"/>
      <c r="K612" s="1"/>
      <c r="L612" s="3"/>
      <c r="M612" s="3"/>
      <c r="N612" s="3"/>
    </row>
    <row r="613" spans="1:14" s="6" customFormat="1" ht="15" x14ac:dyDescent="0.2">
      <c r="A613" s="95"/>
      <c r="B613" s="95"/>
      <c r="E613" s="1"/>
      <c r="F613" s="1"/>
      <c r="G613" s="1"/>
      <c r="H613" s="1"/>
      <c r="I613" s="1"/>
      <c r="J613" s="1"/>
      <c r="K613" s="1"/>
      <c r="L613" s="3"/>
      <c r="M613" s="3"/>
      <c r="N613" s="3"/>
    </row>
    <row r="614" spans="1:14" s="6" customFormat="1" ht="15" x14ac:dyDescent="0.2">
      <c r="A614" s="95"/>
      <c r="B614" s="95"/>
      <c r="E614" s="1"/>
      <c r="F614" s="1"/>
      <c r="G614" s="1"/>
      <c r="H614" s="1"/>
      <c r="I614" s="1"/>
      <c r="J614" s="1"/>
      <c r="K614" s="1"/>
      <c r="L614" s="3"/>
      <c r="M614" s="3"/>
      <c r="N614" s="3"/>
    </row>
    <row r="615" spans="1:14" s="6" customFormat="1" ht="15" x14ac:dyDescent="0.2">
      <c r="A615" s="95"/>
      <c r="B615" s="95"/>
      <c r="E615" s="1"/>
      <c r="F615" s="1"/>
      <c r="G615" s="1"/>
      <c r="H615" s="1"/>
      <c r="I615" s="1"/>
      <c r="J615" s="1"/>
      <c r="K615" s="1"/>
      <c r="L615" s="3"/>
      <c r="M615" s="3"/>
      <c r="N615" s="3"/>
    </row>
    <row r="616" spans="1:14" s="6" customFormat="1" ht="15" x14ac:dyDescent="0.2">
      <c r="A616" s="95"/>
      <c r="B616" s="95"/>
      <c r="E616" s="1"/>
      <c r="F616" s="1"/>
      <c r="G616" s="1"/>
      <c r="H616" s="1"/>
      <c r="I616" s="1"/>
      <c r="J616" s="1"/>
      <c r="K616" s="1"/>
      <c r="L616" s="3"/>
      <c r="M616" s="3"/>
      <c r="N616" s="3"/>
    </row>
  </sheetData>
  <mergeCells count="31">
    <mergeCell ref="C29:D29"/>
    <mergeCell ref="C30:D30"/>
    <mergeCell ref="C31:D31"/>
    <mergeCell ref="C32:D32"/>
    <mergeCell ref="C24:D24"/>
    <mergeCell ref="C25:D25"/>
    <mergeCell ref="C26:D26"/>
    <mergeCell ref="C27:D27"/>
    <mergeCell ref="C28:D28"/>
    <mergeCell ref="C15:D15"/>
    <mergeCell ref="C21:D21"/>
    <mergeCell ref="C22:D22"/>
    <mergeCell ref="C23:D23"/>
    <mergeCell ref="C16:D16"/>
    <mergeCell ref="C17:D17"/>
    <mergeCell ref="C18:D18"/>
    <mergeCell ref="C19:D19"/>
    <mergeCell ref="C20:D20"/>
    <mergeCell ref="A1:G1"/>
    <mergeCell ref="C11:D11"/>
    <mergeCell ref="C12:D12"/>
    <mergeCell ref="C13:D13"/>
    <mergeCell ref="C14:D14"/>
    <mergeCell ref="H7:K7"/>
    <mergeCell ref="L7:N7"/>
    <mergeCell ref="L8:N8"/>
    <mergeCell ref="H9:H10"/>
    <mergeCell ref="I9:I10"/>
    <mergeCell ref="J9:K9"/>
    <mergeCell ref="L9:M9"/>
    <mergeCell ref="N9:N10"/>
  </mergeCells>
  <pageMargins left="0.39370078740157483" right="0" top="0.39370078740157483" bottom="0.19685039370078741" header="0.51181102362204722" footer="0.51181102362204722"/>
  <pageSetup paperSize="9" scale="75" firstPageNumber="363" orientation="landscape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rowBreaks count="1" manualBreakCount="1">
    <brk id="26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251"/>
  <sheetViews>
    <sheetView topLeftCell="A19" zoomScaleNormal="100" zoomScaleSheetLayoutView="115" workbookViewId="0">
      <selection activeCell="J45" sqref="J45"/>
    </sheetView>
  </sheetViews>
  <sheetFormatPr defaultColWidth="9.140625" defaultRowHeight="12.75" x14ac:dyDescent="0.2"/>
  <cols>
    <col min="1" max="1" width="7.42578125" style="98" customWidth="1"/>
    <col min="2" max="2" width="2.42578125" style="98" customWidth="1"/>
    <col min="3" max="4" width="8.42578125" style="98" customWidth="1"/>
    <col min="5" max="6" width="15.42578125" style="98" customWidth="1"/>
    <col min="7" max="7" width="15" style="98" customWidth="1"/>
    <col min="8" max="8" width="15.42578125" style="98" customWidth="1"/>
    <col min="9" max="9" width="16.42578125" style="98" customWidth="1"/>
    <col min="10" max="10" width="16.85546875" style="98" customWidth="1"/>
    <col min="11" max="16384" width="9.140625" style="1"/>
  </cols>
  <sheetData>
    <row r="1" spans="1:10" ht="19.5" x14ac:dyDescent="0.4">
      <c r="A1" s="96" t="s">
        <v>0</v>
      </c>
      <c r="B1" s="97"/>
      <c r="C1" s="97"/>
      <c r="D1" s="97"/>
    </row>
    <row r="2" spans="1:10" ht="19.5" x14ac:dyDescent="0.4">
      <c r="A2" s="267" t="s">
        <v>1</v>
      </c>
      <c r="B2" s="267"/>
      <c r="C2" s="267"/>
      <c r="D2" s="267"/>
      <c r="E2" s="268" t="s">
        <v>137</v>
      </c>
      <c r="F2" s="268"/>
      <c r="G2" s="268"/>
      <c r="H2" s="268"/>
      <c r="I2" s="268"/>
      <c r="J2" s="99"/>
    </row>
    <row r="3" spans="1:10" ht="9.9499999999999993" customHeight="1" x14ac:dyDescent="0.4">
      <c r="A3" s="100"/>
      <c r="B3" s="100"/>
      <c r="C3" s="100"/>
      <c r="D3" s="100"/>
      <c r="E3" s="266" t="s">
        <v>25</v>
      </c>
      <c r="F3" s="266"/>
      <c r="G3" s="266"/>
      <c r="H3" s="266"/>
      <c r="I3" s="266"/>
      <c r="J3" s="99"/>
    </row>
    <row r="4" spans="1:10" ht="15.75" x14ac:dyDescent="0.25">
      <c r="A4" s="101" t="s">
        <v>2</v>
      </c>
      <c r="E4" s="269" t="s">
        <v>138</v>
      </c>
      <c r="F4" s="269"/>
      <c r="G4" s="269"/>
      <c r="H4" s="269"/>
      <c r="I4" s="269"/>
    </row>
    <row r="5" spans="1:10" ht="7.5" customHeight="1" x14ac:dyDescent="0.3">
      <c r="A5" s="102"/>
      <c r="E5" s="266" t="s">
        <v>25</v>
      </c>
      <c r="F5" s="266"/>
      <c r="G5" s="266"/>
      <c r="H5" s="266"/>
      <c r="I5" s="266"/>
    </row>
    <row r="6" spans="1:10" ht="19.5" x14ac:dyDescent="0.4">
      <c r="A6" s="99" t="s">
        <v>38</v>
      </c>
      <c r="C6" s="103" t="s">
        <v>105</v>
      </c>
      <c r="E6" s="104"/>
      <c r="F6" s="104"/>
      <c r="G6" s="105" t="s">
        <v>3</v>
      </c>
      <c r="H6" s="106" t="s">
        <v>84</v>
      </c>
      <c r="I6" s="107"/>
    </row>
    <row r="7" spans="1:10" ht="8.25" customHeight="1" x14ac:dyDescent="0.4">
      <c r="A7" s="99"/>
      <c r="E7" s="266" t="s">
        <v>26</v>
      </c>
      <c r="F7" s="266"/>
      <c r="G7" s="266"/>
      <c r="H7" s="266"/>
      <c r="I7" s="266"/>
    </row>
    <row r="8" spans="1:10" ht="19.5" hidden="1" x14ac:dyDescent="0.4">
      <c r="A8" s="99"/>
      <c r="E8" s="107"/>
      <c r="F8" s="107"/>
      <c r="G8" s="107"/>
      <c r="H8" s="105"/>
      <c r="I8" s="107"/>
    </row>
    <row r="9" spans="1:10" ht="30.75" customHeight="1" x14ac:dyDescent="0.4">
      <c r="A9" s="99"/>
      <c r="E9" s="107"/>
      <c r="F9" s="107"/>
      <c r="G9" s="107"/>
      <c r="H9" s="105"/>
      <c r="I9" s="107"/>
    </row>
    <row r="11" spans="1:10" s="8" customFormat="1" ht="15" customHeight="1" x14ac:dyDescent="0.4">
      <c r="A11" s="108"/>
      <c r="B11" s="109"/>
      <c r="C11" s="109"/>
      <c r="D11" s="109"/>
      <c r="E11" s="110" t="s">
        <v>4</v>
      </c>
      <c r="F11" s="110" t="s">
        <v>5</v>
      </c>
      <c r="G11" s="111" t="s">
        <v>6</v>
      </c>
      <c r="H11" s="112" t="s">
        <v>7</v>
      </c>
      <c r="I11" s="112"/>
      <c r="J11" s="109"/>
    </row>
    <row r="12" spans="1:10" s="8" customFormat="1" ht="15" customHeight="1" x14ac:dyDescent="0.4">
      <c r="A12" s="113"/>
      <c r="B12" s="113"/>
      <c r="C12" s="113"/>
      <c r="D12" s="113"/>
      <c r="E12" s="110" t="s">
        <v>8</v>
      </c>
      <c r="F12" s="110" t="s">
        <v>8</v>
      </c>
      <c r="G12" s="111" t="s">
        <v>9</v>
      </c>
      <c r="H12" s="114" t="s">
        <v>10</v>
      </c>
      <c r="I12" s="115" t="s">
        <v>11</v>
      </c>
      <c r="J12" s="109"/>
    </row>
    <row r="13" spans="1:10" s="8" customFormat="1" ht="12.75" customHeight="1" x14ac:dyDescent="0.2">
      <c r="A13" s="113"/>
      <c r="B13" s="113"/>
      <c r="C13" s="113"/>
      <c r="D13" s="113"/>
      <c r="E13" s="110" t="s">
        <v>12</v>
      </c>
      <c r="F13" s="110" t="s">
        <v>12</v>
      </c>
      <c r="G13" s="116"/>
      <c r="H13" s="260" t="s">
        <v>40</v>
      </c>
      <c r="I13" s="261"/>
      <c r="J13" s="109"/>
    </row>
    <row r="14" spans="1:10" s="8" customFormat="1" ht="12.75" customHeight="1" x14ac:dyDescent="0.2">
      <c r="A14" s="113"/>
      <c r="B14" s="113"/>
      <c r="C14" s="113"/>
      <c r="D14" s="113"/>
      <c r="E14" s="110"/>
      <c r="F14" s="110"/>
      <c r="G14" s="116"/>
      <c r="H14" s="117"/>
      <c r="I14" s="11"/>
      <c r="J14" s="109"/>
    </row>
    <row r="15" spans="1:10" s="8" customFormat="1" ht="18.75" x14ac:dyDescent="0.4">
      <c r="A15" s="118" t="s">
        <v>41</v>
      </c>
      <c r="B15" s="118"/>
      <c r="C15" s="119"/>
      <c r="D15" s="120"/>
      <c r="E15" s="121"/>
      <c r="F15" s="121"/>
      <c r="G15" s="122"/>
      <c r="H15" s="113"/>
      <c r="I15" s="113"/>
      <c r="J15" s="109"/>
    </row>
    <row r="16" spans="1:10" s="8" customFormat="1" ht="19.5" x14ac:dyDescent="0.4">
      <c r="A16" s="123" t="s">
        <v>13</v>
      </c>
      <c r="B16" s="118"/>
      <c r="C16" s="119"/>
      <c r="D16" s="120"/>
      <c r="E16" s="124">
        <v>8323000</v>
      </c>
      <c r="F16" s="125">
        <v>31079184.419999998</v>
      </c>
      <c r="G16" s="126">
        <v>31079184.419999998</v>
      </c>
      <c r="H16" s="124">
        <v>30856135.32</v>
      </c>
      <c r="I16" s="124">
        <v>223049.1</v>
      </c>
      <c r="J16" s="109"/>
    </row>
    <row r="17" spans="1:10" s="8" customFormat="1" ht="20.25" customHeight="1" x14ac:dyDescent="0.35">
      <c r="A17" s="127"/>
      <c r="B17" s="109"/>
      <c r="C17" s="109"/>
      <c r="D17" s="109"/>
      <c r="J17" s="109"/>
    </row>
    <row r="18" spans="1:10" s="8" customFormat="1" ht="19.5" x14ac:dyDescent="0.4">
      <c r="A18" s="123" t="s">
        <v>14</v>
      </c>
      <c r="B18" s="128"/>
      <c r="C18" s="128"/>
      <c r="D18" s="128"/>
      <c r="E18" s="124">
        <v>8408000</v>
      </c>
      <c r="F18" s="125">
        <v>31757792.939999998</v>
      </c>
      <c r="G18" s="126">
        <v>31797333.709999997</v>
      </c>
      <c r="H18" s="124">
        <v>31496010.709999997</v>
      </c>
      <c r="I18" s="124">
        <v>301323</v>
      </c>
      <c r="J18" s="109"/>
    </row>
    <row r="19" spans="1:10" s="8" customFormat="1" ht="19.5" customHeight="1" x14ac:dyDescent="0.35">
      <c r="A19" s="127"/>
      <c r="B19" s="128"/>
      <c r="C19" s="128"/>
      <c r="D19" s="128"/>
      <c r="E19" s="126"/>
      <c r="F19" s="129"/>
      <c r="G19" s="126"/>
      <c r="H19" s="130"/>
      <c r="I19" s="130"/>
      <c r="J19" s="131"/>
    </row>
    <row r="20" spans="1:10" s="8" customFormat="1" ht="14.25" customHeight="1" x14ac:dyDescent="0.35">
      <c r="A20" s="127"/>
      <c r="B20" s="128"/>
      <c r="C20" s="128"/>
      <c r="D20" s="128"/>
      <c r="E20" s="132"/>
      <c r="F20" s="132"/>
      <c r="G20" s="133"/>
      <c r="H20" s="134"/>
      <c r="I20" s="134"/>
      <c r="J20" s="131"/>
    </row>
    <row r="21" spans="1:10" ht="19.5" x14ac:dyDescent="0.4">
      <c r="A21" s="135" t="s">
        <v>15</v>
      </c>
      <c r="B21" s="132"/>
      <c r="C21" s="132"/>
      <c r="D21" s="132"/>
      <c r="E21" s="132"/>
      <c r="F21" s="132"/>
      <c r="G21" s="136"/>
      <c r="H21" s="133"/>
      <c r="I21" s="133"/>
      <c r="J21" s="133"/>
    </row>
    <row r="22" spans="1:10" ht="18" x14ac:dyDescent="0.35">
      <c r="A22" s="132"/>
      <c r="B22" s="132"/>
      <c r="C22" s="137" t="s">
        <v>29</v>
      </c>
      <c r="D22" s="132"/>
      <c r="E22" s="132"/>
      <c r="F22" s="132"/>
      <c r="G22" s="138">
        <f>H22+I22</f>
        <v>0</v>
      </c>
      <c r="H22" s="139">
        <v>0</v>
      </c>
      <c r="I22" s="139">
        <v>0</v>
      </c>
      <c r="J22" s="133"/>
    </row>
    <row r="23" spans="1:10" ht="18" x14ac:dyDescent="0.35">
      <c r="A23" s="132"/>
      <c r="B23" s="132"/>
      <c r="C23" s="137"/>
      <c r="D23" s="132"/>
      <c r="E23" s="132"/>
      <c r="F23" s="132"/>
      <c r="G23" s="138"/>
      <c r="H23" s="139"/>
      <c r="I23" s="139"/>
      <c r="J23" s="133"/>
    </row>
    <row r="24" spans="1:10" s="144" customFormat="1" ht="19.5" x14ac:dyDescent="0.4">
      <c r="A24" s="140" t="s">
        <v>27</v>
      </c>
      <c r="B24" s="140"/>
      <c r="C24" s="141"/>
      <c r="D24" s="140"/>
      <c r="E24" s="140"/>
      <c r="F24" s="140"/>
      <c r="G24" s="142">
        <f>G18-G16-G22</f>
        <v>718149.28999999911</v>
      </c>
      <c r="H24" s="142">
        <f>H18-H16-H22</f>
        <v>639875.38999999687</v>
      </c>
      <c r="I24" s="142">
        <f>I18-I16-I22</f>
        <v>78273.899999999994</v>
      </c>
      <c r="J24" s="143"/>
    </row>
    <row r="25" spans="1:10" s="144" customFormat="1" ht="18.95" customHeight="1" x14ac:dyDescent="0.3">
      <c r="A25" s="145" t="s">
        <v>47</v>
      </c>
      <c r="B25" s="145"/>
      <c r="C25" s="145"/>
      <c r="D25" s="145"/>
      <c r="E25" s="145"/>
      <c r="F25" s="145"/>
      <c r="G25" s="146">
        <f>G24-G26</f>
        <v>405576.20999999909</v>
      </c>
      <c r="H25" s="147">
        <v>327302.30999999685</v>
      </c>
      <c r="I25" s="147">
        <v>78273.899999999994</v>
      </c>
      <c r="J25" s="148"/>
    </row>
    <row r="26" spans="1:10" s="144" customFormat="1" ht="15" x14ac:dyDescent="0.3">
      <c r="A26" s="145" t="s">
        <v>42</v>
      </c>
      <c r="B26" s="145"/>
      <c r="C26" s="145"/>
      <c r="D26" s="145"/>
      <c r="E26" s="145"/>
      <c r="F26" s="145"/>
      <c r="G26" s="146">
        <f>H26+I26</f>
        <v>312573.08</v>
      </c>
      <c r="H26" s="147">
        <v>312573.08</v>
      </c>
      <c r="I26" s="147">
        <v>0</v>
      </c>
      <c r="J26" s="148"/>
    </row>
    <row r="27" spans="1:10" s="144" customFormat="1" x14ac:dyDescent="0.2">
      <c r="A27" s="149"/>
      <c r="B27" s="149"/>
      <c r="C27" s="149"/>
      <c r="D27" s="149"/>
      <c r="E27" s="149"/>
      <c r="F27" s="149"/>
      <c r="G27" s="149"/>
      <c r="H27" s="148"/>
      <c r="I27" s="148"/>
      <c r="J27" s="148"/>
    </row>
    <row r="28" spans="1:10" s="144" customFormat="1" ht="16.5" x14ac:dyDescent="0.35">
      <c r="A28" s="150" t="s">
        <v>43</v>
      </c>
      <c r="B28" s="150" t="s">
        <v>44</v>
      </c>
      <c r="C28" s="150"/>
      <c r="D28" s="151"/>
      <c r="E28" s="151"/>
      <c r="F28" s="152"/>
      <c r="G28" s="142"/>
      <c r="H28" s="153"/>
      <c r="I28" s="154"/>
      <c r="J28" s="155"/>
    </row>
    <row r="29" spans="1:10" s="144" customFormat="1" ht="16.5" customHeight="1" x14ac:dyDescent="0.3">
      <c r="A29" s="150"/>
      <c r="B29" s="150"/>
      <c r="C29" s="258" t="s">
        <v>16</v>
      </c>
      <c r="D29" s="258"/>
      <c r="E29" s="258"/>
      <c r="F29" s="152"/>
      <c r="G29" s="156">
        <f>G30+G31</f>
        <v>405576.20999999909</v>
      </c>
      <c r="H29" s="153"/>
      <c r="I29" s="154"/>
      <c r="J29" s="155"/>
    </row>
    <row r="30" spans="1:10" s="163" customFormat="1" ht="18.75" x14ac:dyDescent="0.4">
      <c r="A30" s="157"/>
      <c r="B30" s="157"/>
      <c r="C30" s="158"/>
      <c r="D30" s="159"/>
      <c r="E30" s="160" t="s">
        <v>48</v>
      </c>
      <c r="F30" s="161" t="s">
        <v>17</v>
      </c>
      <c r="G30" s="162">
        <v>30000</v>
      </c>
      <c r="H30" s="153"/>
      <c r="I30" s="154"/>
    </row>
    <row r="31" spans="1:10" s="163" customFormat="1" ht="18.75" x14ac:dyDescent="0.4">
      <c r="A31" s="157"/>
      <c r="B31" s="157"/>
      <c r="C31" s="164"/>
      <c r="D31" s="159"/>
      <c r="E31" s="165"/>
      <c r="F31" s="161" t="s">
        <v>72</v>
      </c>
      <c r="G31" s="162">
        <f>G25-G30</f>
        <v>375576.20999999909</v>
      </c>
      <c r="H31" s="153"/>
      <c r="I31" s="154"/>
    </row>
    <row r="32" spans="1:10" s="163" customFormat="1" ht="18.75" x14ac:dyDescent="0.4">
      <c r="A32" s="157"/>
      <c r="B32" s="166"/>
      <c r="C32" s="259" t="s">
        <v>49</v>
      </c>
      <c r="D32" s="259"/>
      <c r="E32" s="259"/>
      <c r="F32" s="259"/>
      <c r="G32" s="156">
        <f>G26</f>
        <v>312573.08</v>
      </c>
      <c r="H32" s="153"/>
      <c r="I32" s="154"/>
    </row>
    <row r="33" spans="1:10" s="8" customFormat="1" ht="20.25" customHeight="1" x14ac:dyDescent="0.3">
      <c r="A33" s="167"/>
      <c r="B33" s="264" t="s">
        <v>63</v>
      </c>
      <c r="C33" s="264"/>
      <c r="D33" s="264"/>
      <c r="E33" s="264"/>
      <c r="F33" s="264"/>
      <c r="G33" s="168">
        <v>2037403</v>
      </c>
      <c r="H33" s="168"/>
      <c r="I33" s="169"/>
    </row>
    <row r="34" spans="1:10" ht="52.9" customHeight="1" x14ac:dyDescent="0.2">
      <c r="A34" s="265" t="s">
        <v>176</v>
      </c>
      <c r="B34" s="265"/>
      <c r="C34" s="265"/>
      <c r="D34" s="265"/>
      <c r="E34" s="265"/>
      <c r="F34" s="265"/>
      <c r="G34" s="265"/>
      <c r="H34" s="265"/>
      <c r="I34" s="265"/>
      <c r="J34" s="79"/>
    </row>
    <row r="35" spans="1:10" ht="18.95" customHeight="1" x14ac:dyDescent="0.4">
      <c r="A35" s="118" t="s">
        <v>45</v>
      </c>
      <c r="B35" s="118" t="s">
        <v>23</v>
      </c>
      <c r="C35" s="118"/>
      <c r="D35" s="170"/>
      <c r="E35" s="122"/>
      <c r="F35" s="128"/>
      <c r="G35" s="171"/>
      <c r="H35" s="172"/>
      <c r="I35" s="172"/>
      <c r="J35" s="79"/>
    </row>
    <row r="36" spans="1:10" ht="18.75" x14ac:dyDescent="0.4">
      <c r="A36" s="118"/>
      <c r="B36" s="118"/>
      <c r="C36" s="118"/>
      <c r="D36" s="170"/>
      <c r="F36" s="173" t="s">
        <v>28</v>
      </c>
      <c r="G36" s="115" t="s">
        <v>6</v>
      </c>
      <c r="H36" s="113"/>
      <c r="I36" s="174" t="s">
        <v>30</v>
      </c>
      <c r="J36" s="79"/>
    </row>
    <row r="37" spans="1:10" ht="16.5" x14ac:dyDescent="0.35">
      <c r="A37" s="175" t="s">
        <v>24</v>
      </c>
      <c r="B37" s="176"/>
      <c r="C37" s="127"/>
      <c r="D37" s="176"/>
      <c r="E37" s="122"/>
      <c r="F37" s="177">
        <v>30000</v>
      </c>
      <c r="G37" s="177">
        <v>16454</v>
      </c>
      <c r="H37" s="178"/>
      <c r="I37" s="179">
        <f>IF(F37=0,"nerozp.",G37/F37)</f>
        <v>0.54846666666666666</v>
      </c>
      <c r="J37" s="79"/>
    </row>
    <row r="38" spans="1:10" ht="16.5" hidden="1" x14ac:dyDescent="0.35">
      <c r="A38" s="175" t="s">
        <v>70</v>
      </c>
      <c r="B38" s="176"/>
      <c r="C38" s="127"/>
      <c r="D38" s="180"/>
      <c r="E38" s="180"/>
      <c r="F38" s="177">
        <v>0</v>
      </c>
      <c r="G38" s="177">
        <v>0</v>
      </c>
      <c r="H38" s="178"/>
      <c r="I38" s="179" t="e">
        <f t="shared" ref="I38:I39" si="0">G38/F38</f>
        <v>#DIV/0!</v>
      </c>
      <c r="J38" s="3"/>
    </row>
    <row r="39" spans="1:10" ht="16.5" hidden="1" x14ac:dyDescent="0.35">
      <c r="A39" s="175" t="s">
        <v>71</v>
      </c>
      <c r="B39" s="176"/>
      <c r="C39" s="127"/>
      <c r="D39" s="180"/>
      <c r="E39" s="180"/>
      <c r="F39" s="177">
        <v>0</v>
      </c>
      <c r="G39" s="177">
        <v>0</v>
      </c>
      <c r="H39" s="178"/>
      <c r="I39" s="179" t="e">
        <f t="shared" si="0"/>
        <v>#DIV/0!</v>
      </c>
      <c r="J39" s="3"/>
    </row>
    <row r="40" spans="1:10" ht="16.5" x14ac:dyDescent="0.35">
      <c r="A40" s="175" t="s">
        <v>69</v>
      </c>
      <c r="B40" s="176"/>
      <c r="C40" s="127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  <c r="J40" s="3"/>
    </row>
    <row r="41" spans="1:10" ht="16.5" x14ac:dyDescent="0.35">
      <c r="A41" s="175" t="s">
        <v>66</v>
      </c>
      <c r="B41" s="176"/>
      <c r="C41" s="127"/>
      <c r="D41" s="122"/>
      <c r="E41" s="122"/>
      <c r="F41" s="177">
        <v>973000</v>
      </c>
      <c r="G41" s="177">
        <v>973000</v>
      </c>
      <c r="H41" s="178"/>
      <c r="I41" s="179">
        <f>IF(F41=0,"nerozp.",G41/F41)</f>
        <v>1</v>
      </c>
      <c r="J41" s="3"/>
    </row>
    <row r="42" spans="1:10" ht="16.5" x14ac:dyDescent="0.35">
      <c r="A42" s="175" t="s">
        <v>67</v>
      </c>
      <c r="B42" s="121"/>
      <c r="C42" s="121"/>
      <c r="D42" s="113"/>
      <c r="E42" s="113"/>
      <c r="F42" s="177">
        <v>0</v>
      </c>
      <c r="G42" s="177">
        <v>0</v>
      </c>
      <c r="H42" s="178"/>
      <c r="I42" s="179" t="str">
        <f>IF(F42=0,"nerozp.",G42/F42)</f>
        <v>nerozp.</v>
      </c>
      <c r="J42" s="3"/>
    </row>
    <row r="43" spans="1:10" hidden="1" x14ac:dyDescent="0.2">
      <c r="A43" s="262" t="s">
        <v>64</v>
      </c>
      <c r="B43" s="263"/>
      <c r="C43" s="263"/>
      <c r="D43" s="263"/>
      <c r="E43" s="263"/>
      <c r="F43" s="263"/>
      <c r="G43" s="263"/>
      <c r="H43" s="263"/>
      <c r="I43" s="263"/>
      <c r="J43" s="3"/>
    </row>
    <row r="44" spans="1:10" ht="20.25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3"/>
    </row>
    <row r="45" spans="1:10" ht="19.5" thickBot="1" x14ac:dyDescent="0.45">
      <c r="A45" s="118" t="s">
        <v>46</v>
      </c>
      <c r="B45" s="118" t="s">
        <v>18</v>
      </c>
      <c r="C45" s="120"/>
      <c r="D45" s="122"/>
      <c r="E45" s="122"/>
      <c r="F45" s="182"/>
      <c r="G45" s="183"/>
      <c r="H45" s="260" t="s">
        <v>32</v>
      </c>
      <c r="I45" s="261"/>
      <c r="J45" s="3"/>
    </row>
    <row r="46" spans="1:10" ht="18.75" thickTop="1" x14ac:dyDescent="0.35">
      <c r="A46" s="184"/>
      <c r="B46" s="185"/>
      <c r="C46" s="186"/>
      <c r="D46" s="185"/>
      <c r="E46" s="187" t="s">
        <v>65</v>
      </c>
      <c r="F46" s="188" t="s">
        <v>19</v>
      </c>
      <c r="G46" s="188" t="s">
        <v>20</v>
      </c>
      <c r="H46" s="189" t="s">
        <v>21</v>
      </c>
      <c r="I46" s="190" t="s">
        <v>31</v>
      </c>
      <c r="J46" s="3"/>
    </row>
    <row r="47" spans="1:10" x14ac:dyDescent="0.2">
      <c r="A47" s="191"/>
      <c r="E47" s="192"/>
      <c r="F47" s="257"/>
      <c r="G47" s="193"/>
      <c r="H47" s="194">
        <v>42369</v>
      </c>
      <c r="I47" s="195">
        <v>42369</v>
      </c>
      <c r="J47" s="3"/>
    </row>
    <row r="48" spans="1:10" x14ac:dyDescent="0.2">
      <c r="A48" s="191"/>
      <c r="E48" s="192"/>
      <c r="F48" s="257"/>
      <c r="G48" s="196"/>
      <c r="H48" s="196"/>
      <c r="I48" s="197"/>
      <c r="J48" s="3"/>
    </row>
    <row r="49" spans="1:10" ht="13.5" thickBot="1" x14ac:dyDescent="0.25">
      <c r="A49" s="198"/>
      <c r="B49" s="199"/>
      <c r="C49" s="199"/>
      <c r="D49" s="199"/>
      <c r="E49" s="200"/>
      <c r="F49" s="201"/>
      <c r="G49" s="201"/>
      <c r="H49" s="201"/>
      <c r="I49" s="202"/>
      <c r="J49" s="3"/>
    </row>
    <row r="50" spans="1:10" ht="13.5" thickTop="1" x14ac:dyDescent="0.2">
      <c r="A50" s="203"/>
      <c r="B50" s="204"/>
      <c r="C50" s="204" t="s">
        <v>17</v>
      </c>
      <c r="D50" s="204"/>
      <c r="E50" s="205">
        <v>39700</v>
      </c>
      <c r="F50" s="206">
        <v>25000</v>
      </c>
      <c r="G50" s="207">
        <v>11800</v>
      </c>
      <c r="H50" s="207">
        <f>E50+F50-G50</f>
        <v>52900</v>
      </c>
      <c r="I50" s="208">
        <v>44300</v>
      </c>
      <c r="J50" s="3"/>
    </row>
    <row r="51" spans="1:10" x14ac:dyDescent="0.2">
      <c r="A51" s="209"/>
      <c r="B51" s="210"/>
      <c r="C51" s="210" t="s">
        <v>22</v>
      </c>
      <c r="D51" s="210"/>
      <c r="E51" s="211">
        <v>9302.11</v>
      </c>
      <c r="F51" s="212">
        <v>163878</v>
      </c>
      <c r="G51" s="213">
        <v>167490</v>
      </c>
      <c r="H51" s="213">
        <f>E51+F51-G51</f>
        <v>5690.109999999986</v>
      </c>
      <c r="I51" s="214">
        <v>12076.11</v>
      </c>
      <c r="J51" s="3"/>
    </row>
    <row r="52" spans="1:10" x14ac:dyDescent="0.2">
      <c r="A52" s="209"/>
      <c r="B52" s="210"/>
      <c r="C52" s="210" t="s">
        <v>72</v>
      </c>
      <c r="D52" s="210"/>
      <c r="E52" s="211">
        <v>878324.31</v>
      </c>
      <c r="F52" s="212">
        <v>229176.82</v>
      </c>
      <c r="G52" s="213">
        <v>389540.77</v>
      </c>
      <c r="H52" s="213">
        <f>E52+F52-G52</f>
        <v>717960.3600000001</v>
      </c>
      <c r="I52" s="214">
        <v>496002.74</v>
      </c>
      <c r="J52" s="3"/>
    </row>
    <row r="53" spans="1:10" x14ac:dyDescent="0.2">
      <c r="A53" s="209"/>
      <c r="B53" s="210"/>
      <c r="C53" s="215" t="s">
        <v>68</v>
      </c>
      <c r="D53" s="210"/>
      <c r="E53" s="211">
        <v>628082.19999999995</v>
      </c>
      <c r="F53" s="212">
        <v>1548278.9</v>
      </c>
      <c r="G53" s="213">
        <v>1711870</v>
      </c>
      <c r="H53" s="213">
        <f>E53+F53-G53</f>
        <v>464491.09999999963</v>
      </c>
      <c r="I53" s="214">
        <v>240307.75</v>
      </c>
      <c r="J53" s="3"/>
    </row>
    <row r="54" spans="1:10" ht="18.75" thickBot="1" x14ac:dyDescent="0.4">
      <c r="A54" s="216" t="s">
        <v>12</v>
      </c>
      <c r="B54" s="217"/>
      <c r="C54" s="217"/>
      <c r="D54" s="217"/>
      <c r="E54" s="218">
        <f>E50+E51+E52+E53</f>
        <v>1555408.62</v>
      </c>
      <c r="F54" s="219">
        <f>F50+F51+F52+F53</f>
        <v>1966333.72</v>
      </c>
      <c r="G54" s="220">
        <f>G50+G51+G52+G53</f>
        <v>2280700.77</v>
      </c>
      <c r="H54" s="220">
        <f>H50+H51+H52+H53</f>
        <v>1241041.5699999998</v>
      </c>
      <c r="I54" s="221">
        <f>I50+I51+I52+I53</f>
        <v>792686.6</v>
      </c>
      <c r="J54" s="3"/>
    </row>
    <row r="55" spans="1:10" ht="18.75" thickTop="1" x14ac:dyDescent="0.35">
      <c r="A55" s="222"/>
      <c r="B55" s="223"/>
      <c r="C55" s="223"/>
      <c r="D55" s="224"/>
      <c r="E55" s="224"/>
      <c r="F55" s="182"/>
      <c r="G55" s="183"/>
      <c r="H55" s="225"/>
      <c r="I55" s="225"/>
      <c r="J55" s="3"/>
    </row>
    <row r="56" spans="1:10" ht="18" x14ac:dyDescent="0.35">
      <c r="A56" s="222"/>
      <c r="B56" s="223"/>
      <c r="C56" s="223"/>
      <c r="D56" s="224"/>
      <c r="E56" s="224"/>
      <c r="F56" s="182"/>
      <c r="G56" s="226"/>
      <c r="H56" s="227"/>
      <c r="I56" s="227"/>
      <c r="J56" s="222"/>
    </row>
    <row r="57" spans="1:10" ht="1.5" customHeight="1" x14ac:dyDescent="0.35">
      <c r="A57" s="228"/>
      <c r="B57" s="229"/>
      <c r="C57" s="229"/>
      <c r="D57" s="230"/>
      <c r="E57" s="230"/>
      <c r="F57" s="227"/>
      <c r="G57" s="227"/>
      <c r="H57" s="227"/>
      <c r="I57" s="227"/>
      <c r="J57" s="228"/>
    </row>
    <row r="58" spans="1:10" x14ac:dyDescent="0.2">
      <c r="A58" s="231"/>
      <c r="B58" s="231"/>
      <c r="C58" s="231"/>
      <c r="D58" s="231"/>
      <c r="E58" s="231"/>
      <c r="F58" s="231"/>
      <c r="G58" s="231"/>
      <c r="H58" s="231"/>
      <c r="I58" s="231"/>
      <c r="J58" s="23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3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251"/>
  <sheetViews>
    <sheetView topLeftCell="A19" zoomScaleNormal="100" zoomScaleSheetLayoutView="115" workbookViewId="0">
      <selection activeCell="J45" sqref="J45"/>
    </sheetView>
  </sheetViews>
  <sheetFormatPr defaultColWidth="9.140625" defaultRowHeight="12.75" x14ac:dyDescent="0.2"/>
  <cols>
    <col min="1" max="1" width="7.42578125" style="98" customWidth="1"/>
    <col min="2" max="2" width="2.42578125" style="98" customWidth="1"/>
    <col min="3" max="4" width="8.42578125" style="98" customWidth="1"/>
    <col min="5" max="6" width="15.42578125" style="98" customWidth="1"/>
    <col min="7" max="7" width="15" style="98" customWidth="1"/>
    <col min="8" max="8" width="15.42578125" style="98" customWidth="1"/>
    <col min="9" max="9" width="16.42578125" style="98" customWidth="1"/>
    <col min="10" max="10" width="16.85546875" style="98" customWidth="1"/>
    <col min="11" max="16384" width="9.140625" style="1"/>
  </cols>
  <sheetData>
    <row r="1" spans="1:10" ht="19.5" x14ac:dyDescent="0.4">
      <c r="A1" s="96" t="s">
        <v>0</v>
      </c>
      <c r="B1" s="97"/>
      <c r="C1" s="97"/>
      <c r="D1" s="97"/>
    </row>
    <row r="2" spans="1:10" ht="19.5" x14ac:dyDescent="0.4">
      <c r="A2" s="267" t="s">
        <v>1</v>
      </c>
      <c r="B2" s="267"/>
      <c r="C2" s="267"/>
      <c r="D2" s="267"/>
      <c r="E2" s="268" t="s">
        <v>139</v>
      </c>
      <c r="F2" s="268"/>
      <c r="G2" s="268"/>
      <c r="H2" s="268"/>
      <c r="I2" s="268"/>
      <c r="J2" s="99"/>
    </row>
    <row r="3" spans="1:10" ht="9.9499999999999993" customHeight="1" x14ac:dyDescent="0.4">
      <c r="A3" s="100"/>
      <c r="B3" s="100"/>
      <c r="C3" s="100"/>
      <c r="D3" s="100"/>
      <c r="E3" s="266" t="s">
        <v>25</v>
      </c>
      <c r="F3" s="266"/>
      <c r="G3" s="266"/>
      <c r="H3" s="266"/>
      <c r="I3" s="266"/>
      <c r="J3" s="99"/>
    </row>
    <row r="4" spans="1:10" ht="15.75" x14ac:dyDescent="0.25">
      <c r="A4" s="101" t="s">
        <v>2</v>
      </c>
      <c r="E4" s="269" t="s">
        <v>140</v>
      </c>
      <c r="F4" s="269"/>
      <c r="G4" s="269"/>
      <c r="H4" s="269"/>
      <c r="I4" s="269"/>
    </row>
    <row r="5" spans="1:10" ht="7.5" customHeight="1" x14ac:dyDescent="0.3">
      <c r="A5" s="102"/>
      <c r="E5" s="266" t="s">
        <v>25</v>
      </c>
      <c r="F5" s="266"/>
      <c r="G5" s="266"/>
      <c r="H5" s="266"/>
      <c r="I5" s="266"/>
    </row>
    <row r="6" spans="1:10" ht="19.5" x14ac:dyDescent="0.4">
      <c r="A6" s="99" t="s">
        <v>38</v>
      </c>
      <c r="C6" s="103" t="s">
        <v>106</v>
      </c>
      <c r="E6" s="104"/>
      <c r="F6" s="104"/>
      <c r="G6" s="105" t="s">
        <v>3</v>
      </c>
      <c r="H6" s="106" t="s">
        <v>85</v>
      </c>
      <c r="I6" s="107"/>
    </row>
    <row r="7" spans="1:10" ht="8.25" customHeight="1" x14ac:dyDescent="0.4">
      <c r="A7" s="99"/>
      <c r="E7" s="266" t="s">
        <v>26</v>
      </c>
      <c r="F7" s="266"/>
      <c r="G7" s="266"/>
      <c r="H7" s="266"/>
      <c r="I7" s="266"/>
    </row>
    <row r="8" spans="1:10" ht="19.5" hidden="1" x14ac:dyDescent="0.4">
      <c r="A8" s="99"/>
      <c r="E8" s="107"/>
      <c r="F8" s="107"/>
      <c r="G8" s="107"/>
      <c r="H8" s="105"/>
      <c r="I8" s="107"/>
    </row>
    <row r="9" spans="1:10" ht="30.75" customHeight="1" x14ac:dyDescent="0.4">
      <c r="A9" s="99"/>
      <c r="E9" s="107"/>
      <c r="F9" s="107"/>
      <c r="G9" s="107"/>
      <c r="H9" s="105"/>
      <c r="I9" s="107"/>
    </row>
    <row r="11" spans="1:10" s="8" customFormat="1" ht="15" customHeight="1" x14ac:dyDescent="0.4">
      <c r="A11" s="108"/>
      <c r="B11" s="109"/>
      <c r="C11" s="109"/>
      <c r="D11" s="109"/>
      <c r="E11" s="110" t="s">
        <v>4</v>
      </c>
      <c r="F11" s="110" t="s">
        <v>5</v>
      </c>
      <c r="G11" s="111" t="s">
        <v>6</v>
      </c>
      <c r="H11" s="112" t="s">
        <v>7</v>
      </c>
      <c r="I11" s="112"/>
      <c r="J11" s="109"/>
    </row>
    <row r="12" spans="1:10" s="8" customFormat="1" ht="15" customHeight="1" x14ac:dyDescent="0.4">
      <c r="A12" s="113"/>
      <c r="B12" s="113"/>
      <c r="C12" s="113"/>
      <c r="D12" s="113"/>
      <c r="E12" s="110" t="s">
        <v>8</v>
      </c>
      <c r="F12" s="110" t="s">
        <v>8</v>
      </c>
      <c r="G12" s="111" t="s">
        <v>9</v>
      </c>
      <c r="H12" s="114" t="s">
        <v>10</v>
      </c>
      <c r="I12" s="115" t="s">
        <v>11</v>
      </c>
      <c r="J12" s="109"/>
    </row>
    <row r="13" spans="1:10" s="8" customFormat="1" ht="12.75" customHeight="1" x14ac:dyDescent="0.2">
      <c r="A13" s="113"/>
      <c r="B13" s="113"/>
      <c r="C13" s="113"/>
      <c r="D13" s="113"/>
      <c r="E13" s="110" t="s">
        <v>12</v>
      </c>
      <c r="F13" s="110" t="s">
        <v>12</v>
      </c>
      <c r="G13" s="116"/>
      <c r="H13" s="260" t="s">
        <v>40</v>
      </c>
      <c r="I13" s="261"/>
      <c r="J13" s="109"/>
    </row>
    <row r="14" spans="1:10" s="8" customFormat="1" ht="12.75" customHeight="1" x14ac:dyDescent="0.2">
      <c r="A14" s="113"/>
      <c r="B14" s="113"/>
      <c r="C14" s="113"/>
      <c r="D14" s="113"/>
      <c r="E14" s="110"/>
      <c r="F14" s="110"/>
      <c r="G14" s="116"/>
      <c r="H14" s="117"/>
      <c r="I14" s="11"/>
      <c r="J14" s="109"/>
    </row>
    <row r="15" spans="1:10" s="8" customFormat="1" ht="18.75" x14ac:dyDescent="0.4">
      <c r="A15" s="118" t="s">
        <v>41</v>
      </c>
      <c r="B15" s="118"/>
      <c r="C15" s="119"/>
      <c r="D15" s="120"/>
      <c r="E15" s="121"/>
      <c r="F15" s="121"/>
      <c r="G15" s="122"/>
      <c r="H15" s="113"/>
      <c r="I15" s="113"/>
      <c r="J15" s="109"/>
    </row>
    <row r="16" spans="1:10" s="8" customFormat="1" ht="19.5" x14ac:dyDescent="0.4">
      <c r="A16" s="123" t="s">
        <v>13</v>
      </c>
      <c r="B16" s="118"/>
      <c r="C16" s="119"/>
      <c r="D16" s="120"/>
      <c r="E16" s="124">
        <v>2239000</v>
      </c>
      <c r="F16" s="125">
        <v>12245441.09</v>
      </c>
      <c r="G16" s="126">
        <v>12169603.029999999</v>
      </c>
      <c r="H16" s="124">
        <v>12075860.029999999</v>
      </c>
      <c r="I16" s="124">
        <v>93743</v>
      </c>
      <c r="J16" s="109"/>
    </row>
    <row r="17" spans="1:10" s="8" customFormat="1" ht="20.25" customHeight="1" x14ac:dyDescent="0.35">
      <c r="A17" s="127"/>
      <c r="B17" s="109"/>
      <c r="C17" s="109"/>
      <c r="D17" s="109"/>
      <c r="J17" s="109"/>
    </row>
    <row r="18" spans="1:10" s="8" customFormat="1" ht="19.5" x14ac:dyDescent="0.4">
      <c r="A18" s="123" t="s">
        <v>14</v>
      </c>
      <c r="B18" s="128"/>
      <c r="C18" s="128"/>
      <c r="D18" s="128"/>
      <c r="E18" s="124">
        <v>2239000</v>
      </c>
      <c r="F18" s="125">
        <v>12245441.09</v>
      </c>
      <c r="G18" s="126">
        <v>12294858.779999999</v>
      </c>
      <c r="H18" s="124">
        <v>12176092.779999999</v>
      </c>
      <c r="I18" s="124">
        <v>118766</v>
      </c>
      <c r="J18" s="109"/>
    </row>
    <row r="19" spans="1:10" s="8" customFormat="1" ht="19.5" customHeight="1" x14ac:dyDescent="0.35">
      <c r="A19" s="127"/>
      <c r="B19" s="128"/>
      <c r="C19" s="128"/>
      <c r="D19" s="128"/>
      <c r="E19" s="126"/>
      <c r="F19" s="129"/>
      <c r="G19" s="126"/>
      <c r="H19" s="130"/>
      <c r="I19" s="130"/>
      <c r="J19" s="131"/>
    </row>
    <row r="20" spans="1:10" s="8" customFormat="1" ht="14.25" customHeight="1" x14ac:dyDescent="0.35">
      <c r="A20" s="127"/>
      <c r="B20" s="128"/>
      <c r="C20" s="128"/>
      <c r="D20" s="128"/>
      <c r="E20" s="132"/>
      <c r="F20" s="132"/>
      <c r="G20" s="133"/>
      <c r="H20" s="134"/>
      <c r="I20" s="134"/>
      <c r="J20" s="131"/>
    </row>
    <row r="21" spans="1:10" ht="19.5" x14ac:dyDescent="0.4">
      <c r="A21" s="135" t="s">
        <v>15</v>
      </c>
      <c r="B21" s="132"/>
      <c r="C21" s="132"/>
      <c r="D21" s="132"/>
      <c r="E21" s="132"/>
      <c r="F21" s="132"/>
      <c r="G21" s="136"/>
      <c r="H21" s="133"/>
      <c r="I21" s="133"/>
      <c r="J21" s="133"/>
    </row>
    <row r="22" spans="1:10" ht="18" x14ac:dyDescent="0.35">
      <c r="A22" s="132"/>
      <c r="B22" s="132"/>
      <c r="C22" s="137" t="s">
        <v>29</v>
      </c>
      <c r="D22" s="132"/>
      <c r="E22" s="132"/>
      <c r="F22" s="132"/>
      <c r="G22" s="138">
        <f>H22+I22</f>
        <v>0</v>
      </c>
      <c r="H22" s="139">
        <v>0</v>
      </c>
      <c r="I22" s="139">
        <v>0</v>
      </c>
      <c r="J22" s="133"/>
    </row>
    <row r="23" spans="1:10" ht="18" x14ac:dyDescent="0.35">
      <c r="A23" s="132"/>
      <c r="B23" s="132"/>
      <c r="C23" s="137"/>
      <c r="D23" s="132"/>
      <c r="E23" s="132"/>
      <c r="F23" s="132"/>
      <c r="G23" s="138"/>
      <c r="H23" s="139"/>
      <c r="I23" s="139"/>
      <c r="J23" s="133"/>
    </row>
    <row r="24" spans="1:10" s="144" customFormat="1" ht="19.5" x14ac:dyDescent="0.4">
      <c r="A24" s="140" t="s">
        <v>27</v>
      </c>
      <c r="B24" s="140"/>
      <c r="C24" s="141"/>
      <c r="D24" s="140"/>
      <c r="E24" s="140"/>
      <c r="F24" s="140"/>
      <c r="G24" s="142">
        <f>G18-G16-G22</f>
        <v>125255.75</v>
      </c>
      <c r="H24" s="142">
        <f>H18-H16-H22</f>
        <v>100232.75</v>
      </c>
      <c r="I24" s="142">
        <f>I18-I16-I22</f>
        <v>25023</v>
      </c>
      <c r="J24" s="143"/>
    </row>
    <row r="25" spans="1:10" s="144" customFormat="1" ht="18.95" customHeight="1" x14ac:dyDescent="0.3">
      <c r="A25" s="145" t="s">
        <v>47</v>
      </c>
      <c r="B25" s="145"/>
      <c r="C25" s="145"/>
      <c r="D25" s="145"/>
      <c r="E25" s="145"/>
      <c r="F25" s="145"/>
      <c r="G25" s="146">
        <f>G24-G26</f>
        <v>90131.75</v>
      </c>
      <c r="H25" s="147">
        <v>65108.749999998137</v>
      </c>
      <c r="I25" s="147">
        <v>25023</v>
      </c>
      <c r="J25" s="148"/>
    </row>
    <row r="26" spans="1:10" s="144" customFormat="1" ht="15" x14ac:dyDescent="0.3">
      <c r="A26" s="145" t="s">
        <v>42</v>
      </c>
      <c r="B26" s="145"/>
      <c r="C26" s="145"/>
      <c r="D26" s="145"/>
      <c r="E26" s="145"/>
      <c r="F26" s="145"/>
      <c r="G26" s="146">
        <f>H26+I26</f>
        <v>35124</v>
      </c>
      <c r="H26" s="147">
        <v>35124</v>
      </c>
      <c r="I26" s="147">
        <v>0</v>
      </c>
      <c r="J26" s="148"/>
    </row>
    <row r="27" spans="1:10" s="144" customFormat="1" x14ac:dyDescent="0.2">
      <c r="A27" s="149"/>
      <c r="B27" s="149"/>
      <c r="C27" s="149"/>
      <c r="D27" s="149"/>
      <c r="E27" s="149"/>
      <c r="F27" s="149"/>
      <c r="G27" s="149"/>
      <c r="H27" s="148"/>
      <c r="I27" s="148"/>
      <c r="J27" s="148"/>
    </row>
    <row r="28" spans="1:10" s="144" customFormat="1" ht="16.5" x14ac:dyDescent="0.35">
      <c r="A28" s="150" t="s">
        <v>43</v>
      </c>
      <c r="B28" s="150" t="s">
        <v>44</v>
      </c>
      <c r="C28" s="150"/>
      <c r="D28" s="151"/>
      <c r="E28" s="151"/>
      <c r="F28" s="152"/>
      <c r="G28" s="142"/>
      <c r="H28" s="153"/>
      <c r="I28" s="154"/>
      <c r="J28" s="155"/>
    </row>
    <row r="29" spans="1:10" s="144" customFormat="1" ht="16.5" customHeight="1" x14ac:dyDescent="0.3">
      <c r="A29" s="150"/>
      <c r="B29" s="150"/>
      <c r="C29" s="258" t="s">
        <v>16</v>
      </c>
      <c r="D29" s="258"/>
      <c r="E29" s="258"/>
      <c r="F29" s="152"/>
      <c r="G29" s="156">
        <f>G30+G31</f>
        <v>90131.75</v>
      </c>
      <c r="H29" s="153"/>
      <c r="I29" s="154"/>
      <c r="J29" s="155"/>
    </row>
    <row r="30" spans="1:10" s="163" customFormat="1" ht="18.75" x14ac:dyDescent="0.4">
      <c r="A30" s="157"/>
      <c r="B30" s="157"/>
      <c r="C30" s="158"/>
      <c r="D30" s="159"/>
      <c r="E30" s="160" t="s">
        <v>48</v>
      </c>
      <c r="F30" s="161" t="s">
        <v>17</v>
      </c>
      <c r="G30" s="162">
        <v>10000.719999999999</v>
      </c>
      <c r="H30" s="153"/>
      <c r="I30" s="154"/>
    </row>
    <row r="31" spans="1:10" s="163" customFormat="1" ht="18.75" x14ac:dyDescent="0.4">
      <c r="A31" s="157"/>
      <c r="B31" s="157"/>
      <c r="C31" s="164"/>
      <c r="D31" s="159"/>
      <c r="E31" s="165"/>
      <c r="F31" s="161" t="s">
        <v>72</v>
      </c>
      <c r="G31" s="162">
        <f>G25-G30</f>
        <v>80131.03</v>
      </c>
      <c r="H31" s="153"/>
      <c r="I31" s="154"/>
    </row>
    <row r="32" spans="1:10" s="163" customFormat="1" ht="18.75" x14ac:dyDescent="0.4">
      <c r="A32" s="157"/>
      <c r="B32" s="166"/>
      <c r="C32" s="259" t="s">
        <v>49</v>
      </c>
      <c r="D32" s="259"/>
      <c r="E32" s="259"/>
      <c r="F32" s="259"/>
      <c r="G32" s="156">
        <f>G26</f>
        <v>35124</v>
      </c>
      <c r="H32" s="153"/>
      <c r="I32" s="154"/>
    </row>
    <row r="33" spans="1:10" s="8" customFormat="1" ht="20.25" customHeight="1" x14ac:dyDescent="0.3">
      <c r="A33" s="167"/>
      <c r="B33" s="264" t="s">
        <v>63</v>
      </c>
      <c r="C33" s="264"/>
      <c r="D33" s="264"/>
      <c r="E33" s="264"/>
      <c r="F33" s="264"/>
      <c r="G33" s="168">
        <v>34168</v>
      </c>
      <c r="H33" s="168"/>
      <c r="I33" s="169"/>
    </row>
    <row r="34" spans="1:10" ht="55.9" customHeight="1" x14ac:dyDescent="0.2">
      <c r="A34" s="265" t="s">
        <v>177</v>
      </c>
      <c r="B34" s="265"/>
      <c r="C34" s="265"/>
      <c r="D34" s="265"/>
      <c r="E34" s="265"/>
      <c r="F34" s="265"/>
      <c r="G34" s="265"/>
      <c r="H34" s="265"/>
      <c r="I34" s="265"/>
      <c r="J34" s="79"/>
    </row>
    <row r="35" spans="1:10" ht="18.95" customHeight="1" x14ac:dyDescent="0.4">
      <c r="A35" s="118" t="s">
        <v>45</v>
      </c>
      <c r="B35" s="118" t="s">
        <v>23</v>
      </c>
      <c r="C35" s="118"/>
      <c r="D35" s="170"/>
      <c r="E35" s="122"/>
      <c r="F35" s="128"/>
      <c r="G35" s="171"/>
      <c r="H35" s="172"/>
      <c r="I35" s="172"/>
      <c r="J35" s="79"/>
    </row>
    <row r="36" spans="1:10" ht="18.75" x14ac:dyDescent="0.4">
      <c r="A36" s="118"/>
      <c r="B36" s="118"/>
      <c r="C36" s="118"/>
      <c r="D36" s="170"/>
      <c r="F36" s="173" t="s">
        <v>28</v>
      </c>
      <c r="G36" s="115" t="s">
        <v>6</v>
      </c>
      <c r="H36" s="113"/>
      <c r="I36" s="174" t="s">
        <v>30</v>
      </c>
      <c r="J36" s="79"/>
    </row>
    <row r="37" spans="1:10" ht="16.5" x14ac:dyDescent="0.35">
      <c r="A37" s="175" t="s">
        <v>24</v>
      </c>
      <c r="B37" s="176"/>
      <c r="C37" s="127"/>
      <c r="D37" s="176"/>
      <c r="E37" s="122"/>
      <c r="F37" s="177">
        <v>0</v>
      </c>
      <c r="G37" s="177">
        <v>0</v>
      </c>
      <c r="H37" s="178"/>
      <c r="I37" s="179" t="str">
        <f>IF(F37=0,"nerozp.",G37/F37)</f>
        <v>nerozp.</v>
      </c>
      <c r="J37" s="79"/>
    </row>
    <row r="38" spans="1:10" ht="16.5" hidden="1" x14ac:dyDescent="0.35">
      <c r="A38" s="175" t="s">
        <v>70</v>
      </c>
      <c r="B38" s="176"/>
      <c r="C38" s="127"/>
      <c r="D38" s="180"/>
      <c r="E38" s="180"/>
      <c r="F38" s="177">
        <v>0</v>
      </c>
      <c r="G38" s="177">
        <v>0</v>
      </c>
      <c r="H38" s="178"/>
      <c r="I38" s="179" t="e">
        <f t="shared" ref="I38:I39" si="0">G38/F38</f>
        <v>#DIV/0!</v>
      </c>
      <c r="J38" s="3"/>
    </row>
    <row r="39" spans="1:10" ht="16.5" hidden="1" x14ac:dyDescent="0.35">
      <c r="A39" s="175" t="s">
        <v>71</v>
      </c>
      <c r="B39" s="176"/>
      <c r="C39" s="127"/>
      <c r="D39" s="180"/>
      <c r="E39" s="180"/>
      <c r="F39" s="177">
        <v>0</v>
      </c>
      <c r="G39" s="177">
        <v>0</v>
      </c>
      <c r="H39" s="178"/>
      <c r="I39" s="179" t="e">
        <f t="shared" si="0"/>
        <v>#DIV/0!</v>
      </c>
      <c r="J39" s="3"/>
    </row>
    <row r="40" spans="1:10" ht="16.5" x14ac:dyDescent="0.35">
      <c r="A40" s="175" t="s">
        <v>69</v>
      </c>
      <c r="B40" s="176"/>
      <c r="C40" s="127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  <c r="J40" s="3"/>
    </row>
    <row r="41" spans="1:10" ht="16.5" x14ac:dyDescent="0.35">
      <c r="A41" s="175" t="s">
        <v>66</v>
      </c>
      <c r="B41" s="176"/>
      <c r="C41" s="127"/>
      <c r="D41" s="122"/>
      <c r="E41" s="122"/>
      <c r="F41" s="177">
        <v>295000</v>
      </c>
      <c r="G41" s="177">
        <v>295000</v>
      </c>
      <c r="H41" s="178"/>
      <c r="I41" s="179">
        <f>IF(F41=0,"nerozp.",G41/F41)</f>
        <v>1</v>
      </c>
      <c r="J41" s="3"/>
    </row>
    <row r="42" spans="1:10" ht="16.5" x14ac:dyDescent="0.35">
      <c r="A42" s="175" t="s">
        <v>67</v>
      </c>
      <c r="B42" s="121"/>
      <c r="C42" s="121"/>
      <c r="D42" s="113"/>
      <c r="E42" s="113"/>
      <c r="F42" s="177">
        <v>0</v>
      </c>
      <c r="G42" s="177">
        <v>0</v>
      </c>
      <c r="H42" s="178"/>
      <c r="I42" s="179" t="str">
        <f>IF(F42=0,"nerozp.",G42/F42)</f>
        <v>nerozp.</v>
      </c>
      <c r="J42" s="3"/>
    </row>
    <row r="43" spans="1:10" hidden="1" x14ac:dyDescent="0.2">
      <c r="A43" s="262" t="s">
        <v>64</v>
      </c>
      <c r="B43" s="263"/>
      <c r="C43" s="263"/>
      <c r="D43" s="263"/>
      <c r="E43" s="263"/>
      <c r="F43" s="263"/>
      <c r="G43" s="263"/>
      <c r="H43" s="263"/>
      <c r="I43" s="263"/>
      <c r="J43" s="3"/>
    </row>
    <row r="44" spans="1:10" ht="20.25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3"/>
    </row>
    <row r="45" spans="1:10" ht="19.5" thickBot="1" x14ac:dyDescent="0.45">
      <c r="A45" s="118" t="s">
        <v>46</v>
      </c>
      <c r="B45" s="118" t="s">
        <v>18</v>
      </c>
      <c r="C45" s="120"/>
      <c r="D45" s="122"/>
      <c r="E45" s="122"/>
      <c r="F45" s="182"/>
      <c r="G45" s="183"/>
      <c r="H45" s="260" t="s">
        <v>32</v>
      </c>
      <c r="I45" s="261"/>
      <c r="J45" s="3"/>
    </row>
    <row r="46" spans="1:10" ht="18.75" thickTop="1" x14ac:dyDescent="0.35">
      <c r="A46" s="184"/>
      <c r="B46" s="185"/>
      <c r="C46" s="186"/>
      <c r="D46" s="185"/>
      <c r="E46" s="187" t="s">
        <v>65</v>
      </c>
      <c r="F46" s="188" t="s">
        <v>19</v>
      </c>
      <c r="G46" s="188" t="s">
        <v>20</v>
      </c>
      <c r="H46" s="189" t="s">
        <v>21</v>
      </c>
      <c r="I46" s="190" t="s">
        <v>31</v>
      </c>
      <c r="J46" s="3"/>
    </row>
    <row r="47" spans="1:10" x14ac:dyDescent="0.2">
      <c r="A47" s="191"/>
      <c r="E47" s="192"/>
      <c r="F47" s="257"/>
      <c r="G47" s="193"/>
      <c r="H47" s="194">
        <v>42369</v>
      </c>
      <c r="I47" s="195">
        <v>42369</v>
      </c>
      <c r="J47" s="3"/>
    </row>
    <row r="48" spans="1:10" x14ac:dyDescent="0.2">
      <c r="A48" s="191"/>
      <c r="E48" s="192"/>
      <c r="F48" s="257"/>
      <c r="G48" s="196"/>
      <c r="H48" s="196"/>
      <c r="I48" s="197"/>
      <c r="J48" s="3"/>
    </row>
    <row r="49" spans="1:10" ht="13.5" thickBot="1" x14ac:dyDescent="0.25">
      <c r="A49" s="198"/>
      <c r="B49" s="199"/>
      <c r="C49" s="199"/>
      <c r="D49" s="199"/>
      <c r="E49" s="200"/>
      <c r="F49" s="201"/>
      <c r="G49" s="201"/>
      <c r="H49" s="201"/>
      <c r="I49" s="202"/>
      <c r="J49" s="3"/>
    </row>
    <row r="50" spans="1:10" ht="13.5" thickTop="1" x14ac:dyDescent="0.2">
      <c r="A50" s="203"/>
      <c r="B50" s="204"/>
      <c r="C50" s="204" t="s">
        <v>17</v>
      </c>
      <c r="D50" s="204"/>
      <c r="E50" s="205">
        <v>38968.28</v>
      </c>
      <c r="F50" s="206">
        <v>0</v>
      </c>
      <c r="G50" s="207">
        <v>4000</v>
      </c>
      <c r="H50" s="207">
        <f>E50+F50-G50</f>
        <v>34968.28</v>
      </c>
      <c r="I50" s="208">
        <v>34968.28</v>
      </c>
      <c r="J50" s="3"/>
    </row>
    <row r="51" spans="1:10" x14ac:dyDescent="0.2">
      <c r="A51" s="209"/>
      <c r="B51" s="210"/>
      <c r="C51" s="210" t="s">
        <v>22</v>
      </c>
      <c r="D51" s="210"/>
      <c r="E51" s="211">
        <v>48581.96</v>
      </c>
      <c r="F51" s="212">
        <v>64265</v>
      </c>
      <c r="G51" s="213">
        <v>90883</v>
      </c>
      <c r="H51" s="213">
        <f>E51+F51-G51</f>
        <v>21963.959999999992</v>
      </c>
      <c r="I51" s="214">
        <v>11918.96</v>
      </c>
      <c r="J51" s="3"/>
    </row>
    <row r="52" spans="1:10" x14ac:dyDescent="0.2">
      <c r="A52" s="209"/>
      <c r="B52" s="210"/>
      <c r="C52" s="210" t="s">
        <v>72</v>
      </c>
      <c r="D52" s="210"/>
      <c r="E52" s="211">
        <v>336165.07</v>
      </c>
      <c r="F52" s="212">
        <v>22000</v>
      </c>
      <c r="G52" s="213">
        <v>290262.31</v>
      </c>
      <c r="H52" s="213">
        <f>E52+F52-G52</f>
        <v>67902.760000000009</v>
      </c>
      <c r="I52" s="214">
        <v>67902.759999999995</v>
      </c>
      <c r="J52" s="3"/>
    </row>
    <row r="53" spans="1:10" x14ac:dyDescent="0.2">
      <c r="A53" s="209"/>
      <c r="B53" s="210"/>
      <c r="C53" s="215" t="s">
        <v>68</v>
      </c>
      <c r="D53" s="210"/>
      <c r="E53" s="211">
        <v>818</v>
      </c>
      <c r="F53" s="212">
        <v>496176</v>
      </c>
      <c r="G53" s="213">
        <v>473350</v>
      </c>
      <c r="H53" s="213">
        <f>E53+F53-G53</f>
        <v>23644</v>
      </c>
      <c r="I53" s="214">
        <v>23644</v>
      </c>
      <c r="J53" s="3"/>
    </row>
    <row r="54" spans="1:10" ht="18.75" thickBot="1" x14ac:dyDescent="0.4">
      <c r="A54" s="216" t="s">
        <v>12</v>
      </c>
      <c r="B54" s="217"/>
      <c r="C54" s="217"/>
      <c r="D54" s="217"/>
      <c r="E54" s="218">
        <f>E50+E51+E52+E53</f>
        <v>424533.31</v>
      </c>
      <c r="F54" s="219">
        <f>F50+F51+F52+F53</f>
        <v>582441</v>
      </c>
      <c r="G54" s="220">
        <f>G50+G51+G52+G53</f>
        <v>858495.31</v>
      </c>
      <c r="H54" s="220">
        <f>H50+H51+H52+H53</f>
        <v>148479</v>
      </c>
      <c r="I54" s="221">
        <f>I50+I51+I52+I53</f>
        <v>138434</v>
      </c>
      <c r="J54" s="3"/>
    </row>
    <row r="55" spans="1:10" ht="18.75" thickTop="1" x14ac:dyDescent="0.35">
      <c r="A55" s="222"/>
      <c r="B55" s="223"/>
      <c r="C55" s="223"/>
      <c r="D55" s="224"/>
      <c r="E55" s="224"/>
      <c r="F55" s="182"/>
      <c r="G55" s="183"/>
      <c r="H55" s="225"/>
      <c r="I55" s="225"/>
      <c r="J55" s="3"/>
    </row>
    <row r="56" spans="1:10" ht="18" x14ac:dyDescent="0.35">
      <c r="A56" s="222"/>
      <c r="B56" s="223"/>
      <c r="C56" s="223"/>
      <c r="D56" s="224"/>
      <c r="E56" s="224"/>
      <c r="F56" s="182"/>
      <c r="G56" s="226"/>
      <c r="H56" s="227"/>
      <c r="I56" s="227"/>
      <c r="J56" s="222"/>
    </row>
    <row r="57" spans="1:10" ht="1.5" customHeight="1" x14ac:dyDescent="0.35">
      <c r="A57" s="228"/>
      <c r="B57" s="229"/>
      <c r="C57" s="229"/>
      <c r="D57" s="230"/>
      <c r="E57" s="230"/>
      <c r="F57" s="227"/>
      <c r="G57" s="227"/>
      <c r="H57" s="227"/>
      <c r="I57" s="227"/>
      <c r="J57" s="228"/>
    </row>
    <row r="58" spans="1:10" x14ac:dyDescent="0.2">
      <c r="A58" s="231"/>
      <c r="B58" s="231"/>
      <c r="C58" s="231"/>
      <c r="D58" s="231"/>
      <c r="E58" s="231"/>
      <c r="F58" s="231"/>
      <c r="G58" s="231"/>
      <c r="H58" s="231"/>
      <c r="I58" s="231"/>
      <c r="J58" s="23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4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251"/>
  <sheetViews>
    <sheetView topLeftCell="A28" zoomScaleNormal="100" zoomScaleSheetLayoutView="115" workbookViewId="0">
      <selection activeCell="J45" sqref="J45"/>
    </sheetView>
  </sheetViews>
  <sheetFormatPr defaultColWidth="9.140625" defaultRowHeight="12.75" x14ac:dyDescent="0.2"/>
  <cols>
    <col min="1" max="1" width="7.42578125" style="98" customWidth="1"/>
    <col min="2" max="2" width="2.42578125" style="98" customWidth="1"/>
    <col min="3" max="4" width="8.42578125" style="98" customWidth="1"/>
    <col min="5" max="6" width="15.42578125" style="98" customWidth="1"/>
    <col min="7" max="7" width="15" style="98" customWidth="1"/>
    <col min="8" max="8" width="15.42578125" style="98" customWidth="1"/>
    <col min="9" max="9" width="16.42578125" style="98" customWidth="1"/>
    <col min="10" max="10" width="16.85546875" style="98" customWidth="1"/>
    <col min="11" max="16384" width="9.140625" style="1"/>
  </cols>
  <sheetData>
    <row r="1" spans="1:10" ht="19.5" x14ac:dyDescent="0.4">
      <c r="A1" s="96" t="s">
        <v>0</v>
      </c>
      <c r="B1" s="97"/>
      <c r="C1" s="97"/>
      <c r="D1" s="97"/>
    </row>
    <row r="2" spans="1:10" ht="19.5" x14ac:dyDescent="0.4">
      <c r="A2" s="267" t="s">
        <v>1</v>
      </c>
      <c r="B2" s="267"/>
      <c r="C2" s="267"/>
      <c r="D2" s="267"/>
      <c r="E2" s="268" t="s">
        <v>141</v>
      </c>
      <c r="F2" s="268"/>
      <c r="G2" s="268"/>
      <c r="H2" s="268"/>
      <c r="I2" s="268"/>
      <c r="J2" s="99"/>
    </row>
    <row r="3" spans="1:10" ht="9.9499999999999993" customHeight="1" x14ac:dyDescent="0.4">
      <c r="A3" s="100"/>
      <c r="B3" s="100"/>
      <c r="C3" s="100"/>
      <c r="D3" s="100"/>
      <c r="E3" s="266" t="s">
        <v>25</v>
      </c>
      <c r="F3" s="266"/>
      <c r="G3" s="266"/>
      <c r="H3" s="266"/>
      <c r="I3" s="266"/>
      <c r="J3" s="99"/>
    </row>
    <row r="4" spans="1:10" ht="15.75" x14ac:dyDescent="0.25">
      <c r="A4" s="101" t="s">
        <v>2</v>
      </c>
      <c r="E4" s="269" t="s">
        <v>142</v>
      </c>
      <c r="F4" s="269"/>
      <c r="G4" s="269"/>
      <c r="H4" s="269"/>
      <c r="I4" s="269"/>
    </row>
    <row r="5" spans="1:10" ht="7.5" customHeight="1" x14ac:dyDescent="0.3">
      <c r="A5" s="102"/>
      <c r="E5" s="266" t="s">
        <v>25</v>
      </c>
      <c r="F5" s="266"/>
      <c r="G5" s="266"/>
      <c r="H5" s="266"/>
      <c r="I5" s="266"/>
    </row>
    <row r="6" spans="1:10" ht="19.5" x14ac:dyDescent="0.4">
      <c r="A6" s="99" t="s">
        <v>38</v>
      </c>
      <c r="C6" s="103" t="s">
        <v>107</v>
      </c>
      <c r="E6" s="104"/>
      <c r="F6" s="104"/>
      <c r="G6" s="105" t="s">
        <v>3</v>
      </c>
      <c r="H6" s="106" t="s">
        <v>86</v>
      </c>
      <c r="I6" s="107"/>
    </row>
    <row r="7" spans="1:10" ht="8.25" customHeight="1" x14ac:dyDescent="0.4">
      <c r="A7" s="99"/>
      <c r="E7" s="266" t="s">
        <v>26</v>
      </c>
      <c r="F7" s="266"/>
      <c r="G7" s="266"/>
      <c r="H7" s="266"/>
      <c r="I7" s="266"/>
    </row>
    <row r="8" spans="1:10" ht="19.5" hidden="1" x14ac:dyDescent="0.4">
      <c r="A8" s="99"/>
      <c r="E8" s="107"/>
      <c r="F8" s="107"/>
      <c r="G8" s="107"/>
      <c r="H8" s="105"/>
      <c r="I8" s="107"/>
    </row>
    <row r="9" spans="1:10" ht="30.75" customHeight="1" x14ac:dyDescent="0.4">
      <c r="A9" s="99"/>
      <c r="E9" s="107"/>
      <c r="F9" s="107"/>
      <c r="G9" s="107"/>
      <c r="H9" s="105"/>
      <c r="I9" s="107"/>
    </row>
    <row r="11" spans="1:10" s="8" customFormat="1" ht="15" customHeight="1" x14ac:dyDescent="0.4">
      <c r="A11" s="108"/>
      <c r="B11" s="109"/>
      <c r="C11" s="109"/>
      <c r="D11" s="109"/>
      <c r="E11" s="110" t="s">
        <v>4</v>
      </c>
      <c r="F11" s="110" t="s">
        <v>5</v>
      </c>
      <c r="G11" s="111" t="s">
        <v>6</v>
      </c>
      <c r="H11" s="112" t="s">
        <v>7</v>
      </c>
      <c r="I11" s="112"/>
      <c r="J11" s="109"/>
    </row>
    <row r="12" spans="1:10" s="8" customFormat="1" ht="15" customHeight="1" x14ac:dyDescent="0.4">
      <c r="A12" s="113"/>
      <c r="B12" s="113"/>
      <c r="C12" s="113"/>
      <c r="D12" s="113"/>
      <c r="E12" s="110" t="s">
        <v>8</v>
      </c>
      <c r="F12" s="110" t="s">
        <v>8</v>
      </c>
      <c r="G12" s="111" t="s">
        <v>9</v>
      </c>
      <c r="H12" s="114" t="s">
        <v>10</v>
      </c>
      <c r="I12" s="115" t="s">
        <v>11</v>
      </c>
      <c r="J12" s="109"/>
    </row>
    <row r="13" spans="1:10" s="8" customFormat="1" ht="12.75" customHeight="1" x14ac:dyDescent="0.2">
      <c r="A13" s="113"/>
      <c r="B13" s="113"/>
      <c r="C13" s="113"/>
      <c r="D13" s="113"/>
      <c r="E13" s="110" t="s">
        <v>12</v>
      </c>
      <c r="F13" s="110" t="s">
        <v>12</v>
      </c>
      <c r="G13" s="116"/>
      <c r="H13" s="260" t="s">
        <v>40</v>
      </c>
      <c r="I13" s="261"/>
      <c r="J13" s="109"/>
    </row>
    <row r="14" spans="1:10" s="8" customFormat="1" ht="12.75" customHeight="1" x14ac:dyDescent="0.2">
      <c r="A14" s="113"/>
      <c r="B14" s="113"/>
      <c r="C14" s="113"/>
      <c r="D14" s="113"/>
      <c r="E14" s="110"/>
      <c r="F14" s="110"/>
      <c r="G14" s="116"/>
      <c r="H14" s="117"/>
      <c r="I14" s="11"/>
      <c r="J14" s="109"/>
    </row>
    <row r="15" spans="1:10" s="8" customFormat="1" ht="18.75" x14ac:dyDescent="0.4">
      <c r="A15" s="118" t="s">
        <v>41</v>
      </c>
      <c r="B15" s="118"/>
      <c r="C15" s="119"/>
      <c r="D15" s="120"/>
      <c r="E15" s="121"/>
      <c r="F15" s="121"/>
      <c r="G15" s="122"/>
      <c r="H15" s="113"/>
      <c r="I15" s="113"/>
      <c r="J15" s="109"/>
    </row>
    <row r="16" spans="1:10" s="8" customFormat="1" ht="19.5" x14ac:dyDescent="0.4">
      <c r="A16" s="123" t="s">
        <v>13</v>
      </c>
      <c r="B16" s="118"/>
      <c r="C16" s="119"/>
      <c r="D16" s="120"/>
      <c r="E16" s="124">
        <v>7357000</v>
      </c>
      <c r="F16" s="125">
        <v>28742199.890000001</v>
      </c>
      <c r="G16" s="126">
        <v>28742199.890000001</v>
      </c>
      <c r="H16" s="124">
        <v>27413675.960000001</v>
      </c>
      <c r="I16" s="124">
        <v>1328523.93</v>
      </c>
      <c r="J16" s="109"/>
    </row>
    <row r="17" spans="1:10" s="8" customFormat="1" ht="20.25" customHeight="1" x14ac:dyDescent="0.35">
      <c r="A17" s="127"/>
      <c r="B17" s="109"/>
      <c r="C17" s="109"/>
      <c r="D17" s="109"/>
      <c r="J17" s="109"/>
    </row>
    <row r="18" spans="1:10" s="8" customFormat="1" ht="19.5" x14ac:dyDescent="0.4">
      <c r="A18" s="123" t="s">
        <v>14</v>
      </c>
      <c r="B18" s="128"/>
      <c r="C18" s="128"/>
      <c r="D18" s="128"/>
      <c r="E18" s="124">
        <v>7367000</v>
      </c>
      <c r="F18" s="125">
        <v>28555259.699999999</v>
      </c>
      <c r="G18" s="126">
        <v>28555259.699999999</v>
      </c>
      <c r="H18" s="124">
        <v>26941131.520000003</v>
      </c>
      <c r="I18" s="124">
        <v>1614128.18</v>
      </c>
      <c r="J18" s="109"/>
    </row>
    <row r="19" spans="1:10" s="8" customFormat="1" ht="19.5" customHeight="1" x14ac:dyDescent="0.35">
      <c r="A19" s="127"/>
      <c r="B19" s="128"/>
      <c r="C19" s="128"/>
      <c r="D19" s="128"/>
      <c r="E19" s="126"/>
      <c r="F19" s="129"/>
      <c r="G19" s="126"/>
      <c r="H19" s="130"/>
      <c r="I19" s="130"/>
      <c r="J19" s="131"/>
    </row>
    <row r="20" spans="1:10" s="8" customFormat="1" ht="14.25" customHeight="1" x14ac:dyDescent="0.35">
      <c r="A20" s="127"/>
      <c r="B20" s="128"/>
      <c r="C20" s="128"/>
      <c r="D20" s="128"/>
      <c r="E20" s="132"/>
      <c r="F20" s="132"/>
      <c r="G20" s="133"/>
      <c r="H20" s="134"/>
      <c r="I20" s="134"/>
      <c r="J20" s="131"/>
    </row>
    <row r="21" spans="1:10" ht="19.5" x14ac:dyDescent="0.4">
      <c r="A21" s="135" t="s">
        <v>15</v>
      </c>
      <c r="B21" s="132"/>
      <c r="C21" s="132"/>
      <c r="D21" s="132"/>
      <c r="E21" s="132"/>
      <c r="F21" s="132"/>
      <c r="G21" s="136"/>
      <c r="H21" s="133"/>
      <c r="I21" s="133"/>
      <c r="J21" s="133"/>
    </row>
    <row r="22" spans="1:10" ht="18" x14ac:dyDescent="0.35">
      <c r="A22" s="132"/>
      <c r="B22" s="132"/>
      <c r="C22" s="137" t="s">
        <v>29</v>
      </c>
      <c r="D22" s="132"/>
      <c r="E22" s="132"/>
      <c r="F22" s="132"/>
      <c r="G22" s="138">
        <f>H22+I22</f>
        <v>23320</v>
      </c>
      <c r="H22" s="139">
        <v>-4646</v>
      </c>
      <c r="I22" s="139">
        <v>27966</v>
      </c>
      <c r="J22" s="133"/>
    </row>
    <row r="23" spans="1:10" ht="18" x14ac:dyDescent="0.35">
      <c r="A23" s="132"/>
      <c r="B23" s="132"/>
      <c r="C23" s="137"/>
      <c r="D23" s="132"/>
      <c r="E23" s="132"/>
      <c r="F23" s="132"/>
      <c r="G23" s="138"/>
      <c r="H23" s="139"/>
      <c r="I23" s="139"/>
      <c r="J23" s="133"/>
    </row>
    <row r="24" spans="1:10" s="144" customFormat="1" ht="19.5" x14ac:dyDescent="0.4">
      <c r="A24" s="140" t="s">
        <v>27</v>
      </c>
      <c r="B24" s="140"/>
      <c r="C24" s="141"/>
      <c r="D24" s="140"/>
      <c r="E24" s="140"/>
      <c r="F24" s="140"/>
      <c r="G24" s="142">
        <f>G18-G16-G22</f>
        <v>-210260.19000000134</v>
      </c>
      <c r="H24" s="142">
        <f>H18-H16-H22</f>
        <v>-467898.43999999762</v>
      </c>
      <c r="I24" s="142">
        <f>I18-I16-I22</f>
        <v>257638.25</v>
      </c>
      <c r="J24" s="143"/>
    </row>
    <row r="25" spans="1:10" s="144" customFormat="1" ht="18.95" customHeight="1" x14ac:dyDescent="0.3">
      <c r="A25" s="145" t="s">
        <v>47</v>
      </c>
      <c r="B25" s="145"/>
      <c r="C25" s="145"/>
      <c r="D25" s="145"/>
      <c r="E25" s="145"/>
      <c r="F25" s="145"/>
      <c r="G25" s="146">
        <f>G24-G26</f>
        <v>-315968.19000000134</v>
      </c>
      <c r="H25" s="147">
        <v>-554982.43999999762</v>
      </c>
      <c r="I25" s="147">
        <v>239014.25000000023</v>
      </c>
      <c r="J25" s="148"/>
    </row>
    <row r="26" spans="1:10" s="144" customFormat="1" ht="15" x14ac:dyDescent="0.3">
      <c r="A26" s="145" t="s">
        <v>42</v>
      </c>
      <c r="B26" s="145"/>
      <c r="C26" s="145"/>
      <c r="D26" s="145"/>
      <c r="E26" s="145"/>
      <c r="F26" s="145"/>
      <c r="G26" s="146">
        <f>H26+I26</f>
        <v>105708</v>
      </c>
      <c r="H26" s="147">
        <v>87084</v>
      </c>
      <c r="I26" s="147">
        <v>18624</v>
      </c>
      <c r="J26" s="148"/>
    </row>
    <row r="27" spans="1:10" s="144" customFormat="1" x14ac:dyDescent="0.2">
      <c r="A27" s="149"/>
      <c r="B27" s="149"/>
      <c r="C27" s="149"/>
      <c r="D27" s="149"/>
      <c r="E27" s="149"/>
      <c r="F27" s="149"/>
      <c r="G27" s="149"/>
      <c r="H27" s="148"/>
      <c r="I27" s="148"/>
      <c r="J27" s="148"/>
    </row>
    <row r="28" spans="1:10" s="144" customFormat="1" ht="16.5" x14ac:dyDescent="0.35">
      <c r="A28" s="150" t="s">
        <v>43</v>
      </c>
      <c r="B28" s="150" t="s">
        <v>44</v>
      </c>
      <c r="C28" s="150"/>
      <c r="D28" s="151"/>
      <c r="E28" s="151"/>
      <c r="F28" s="152"/>
      <c r="G28" s="142"/>
      <c r="H28" s="153"/>
      <c r="I28" s="154"/>
      <c r="J28" s="155"/>
    </row>
    <row r="29" spans="1:10" s="144" customFormat="1" ht="16.5" customHeight="1" x14ac:dyDescent="0.3">
      <c r="A29" s="150"/>
      <c r="B29" s="150"/>
      <c r="C29" s="258" t="s">
        <v>16</v>
      </c>
      <c r="D29" s="258"/>
      <c r="E29" s="258"/>
      <c r="F29" s="152"/>
      <c r="G29" s="156">
        <f>G30+G31</f>
        <v>0</v>
      </c>
      <c r="H29" s="153"/>
      <c r="I29" s="154"/>
      <c r="J29" s="155"/>
    </row>
    <row r="30" spans="1:10" s="163" customFormat="1" ht="18.75" x14ac:dyDescent="0.4">
      <c r="A30" s="157"/>
      <c r="B30" s="157"/>
      <c r="C30" s="158"/>
      <c r="D30" s="159"/>
      <c r="E30" s="160" t="s">
        <v>48</v>
      </c>
      <c r="F30" s="161" t="s">
        <v>17</v>
      </c>
      <c r="G30" s="162">
        <v>0</v>
      </c>
      <c r="H30" s="153"/>
      <c r="I30" s="154"/>
    </row>
    <row r="31" spans="1:10" s="163" customFormat="1" ht="18.75" x14ac:dyDescent="0.4">
      <c r="A31" s="157"/>
      <c r="B31" s="157"/>
      <c r="C31" s="164"/>
      <c r="D31" s="159"/>
      <c r="E31" s="165"/>
      <c r="F31" s="161" t="s">
        <v>72</v>
      </c>
      <c r="G31" s="162">
        <v>0</v>
      </c>
      <c r="H31" s="153"/>
      <c r="I31" s="154"/>
    </row>
    <row r="32" spans="1:10" s="163" customFormat="1" ht="18.75" x14ac:dyDescent="0.4">
      <c r="A32" s="157"/>
      <c r="B32" s="166"/>
      <c r="C32" s="259" t="s">
        <v>49</v>
      </c>
      <c r="D32" s="259"/>
      <c r="E32" s="259"/>
      <c r="F32" s="259"/>
      <c r="G32" s="156">
        <f>G26</f>
        <v>105708</v>
      </c>
      <c r="H32" s="153"/>
      <c r="I32" s="154"/>
    </row>
    <row r="33" spans="1:10" s="8" customFormat="1" ht="20.25" customHeight="1" x14ac:dyDescent="0.3">
      <c r="A33" s="167"/>
      <c r="B33" s="264" t="s">
        <v>63</v>
      </c>
      <c r="C33" s="264"/>
      <c r="D33" s="264"/>
      <c r="E33" s="264"/>
      <c r="F33" s="264"/>
      <c r="G33" s="168">
        <v>9480</v>
      </c>
      <c r="H33" s="168"/>
      <c r="I33" s="169"/>
    </row>
    <row r="34" spans="1:10" ht="54" customHeight="1" x14ac:dyDescent="0.2">
      <c r="A34" s="265" t="s">
        <v>178</v>
      </c>
      <c r="B34" s="265"/>
      <c r="C34" s="265"/>
      <c r="D34" s="265"/>
      <c r="E34" s="265"/>
      <c r="F34" s="265"/>
      <c r="G34" s="265"/>
      <c r="H34" s="265"/>
      <c r="I34" s="265"/>
      <c r="J34" s="79"/>
    </row>
    <row r="35" spans="1:10" ht="18.95" customHeight="1" x14ac:dyDescent="0.4">
      <c r="A35" s="118" t="s">
        <v>45</v>
      </c>
      <c r="B35" s="118" t="s">
        <v>23</v>
      </c>
      <c r="C35" s="118"/>
      <c r="D35" s="170"/>
      <c r="E35" s="122"/>
      <c r="F35" s="128"/>
      <c r="G35" s="171"/>
      <c r="H35" s="172"/>
      <c r="I35" s="172"/>
      <c r="J35" s="79"/>
    </row>
    <row r="36" spans="1:10" ht="18.75" x14ac:dyDescent="0.4">
      <c r="A36" s="118"/>
      <c r="B36" s="118"/>
      <c r="C36" s="118"/>
      <c r="D36" s="170"/>
      <c r="F36" s="173" t="s">
        <v>28</v>
      </c>
      <c r="G36" s="115" t="s">
        <v>6</v>
      </c>
      <c r="H36" s="113"/>
      <c r="I36" s="174" t="s">
        <v>30</v>
      </c>
      <c r="J36" s="79"/>
    </row>
    <row r="37" spans="1:10" ht="16.5" x14ac:dyDescent="0.35">
      <c r="A37" s="175" t="s">
        <v>24</v>
      </c>
      <c r="B37" s="176"/>
      <c r="C37" s="127"/>
      <c r="D37" s="176"/>
      <c r="E37" s="122"/>
      <c r="F37" s="177">
        <v>0</v>
      </c>
      <c r="G37" s="177">
        <v>0</v>
      </c>
      <c r="H37" s="178"/>
      <c r="I37" s="179" t="str">
        <f>IF(F37=0,"nerozp.",G37/F37)</f>
        <v>nerozp.</v>
      </c>
      <c r="J37" s="79"/>
    </row>
    <row r="38" spans="1:10" ht="16.5" hidden="1" x14ac:dyDescent="0.35">
      <c r="A38" s="175" t="s">
        <v>70</v>
      </c>
      <c r="B38" s="176"/>
      <c r="C38" s="127"/>
      <c r="D38" s="180"/>
      <c r="E38" s="180"/>
      <c r="F38" s="177">
        <v>0</v>
      </c>
      <c r="G38" s="177">
        <v>0</v>
      </c>
      <c r="H38" s="178"/>
      <c r="I38" s="179" t="e">
        <f t="shared" ref="I38:I39" si="0">G38/F38</f>
        <v>#DIV/0!</v>
      </c>
      <c r="J38" s="3"/>
    </row>
    <row r="39" spans="1:10" ht="16.5" hidden="1" x14ac:dyDescent="0.35">
      <c r="A39" s="175" t="s">
        <v>71</v>
      </c>
      <c r="B39" s="176"/>
      <c r="C39" s="127"/>
      <c r="D39" s="180"/>
      <c r="E39" s="180"/>
      <c r="F39" s="177">
        <v>0</v>
      </c>
      <c r="G39" s="177">
        <v>0</v>
      </c>
      <c r="H39" s="178"/>
      <c r="I39" s="179" t="e">
        <f t="shared" si="0"/>
        <v>#DIV/0!</v>
      </c>
      <c r="J39" s="3"/>
    </row>
    <row r="40" spans="1:10" ht="16.5" x14ac:dyDescent="0.35">
      <c r="A40" s="175" t="s">
        <v>69</v>
      </c>
      <c r="B40" s="176"/>
      <c r="C40" s="127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  <c r="J40" s="3"/>
    </row>
    <row r="41" spans="1:10" ht="16.5" x14ac:dyDescent="0.35">
      <c r="A41" s="175" t="s">
        <v>66</v>
      </c>
      <c r="B41" s="176"/>
      <c r="C41" s="127"/>
      <c r="D41" s="122"/>
      <c r="E41" s="122"/>
      <c r="F41" s="177">
        <v>618000</v>
      </c>
      <c r="G41" s="177">
        <v>618000</v>
      </c>
      <c r="H41" s="178"/>
      <c r="I41" s="179">
        <f>IF(F41=0,"nerozp.",G41/F41)</f>
        <v>1</v>
      </c>
      <c r="J41" s="3"/>
    </row>
    <row r="42" spans="1:10" ht="16.5" x14ac:dyDescent="0.35">
      <c r="A42" s="175" t="s">
        <v>67</v>
      </c>
      <c r="B42" s="121"/>
      <c r="C42" s="121"/>
      <c r="D42" s="113"/>
      <c r="E42" s="113"/>
      <c r="F42" s="177">
        <v>0</v>
      </c>
      <c r="G42" s="177">
        <v>0</v>
      </c>
      <c r="H42" s="178"/>
      <c r="I42" s="179" t="str">
        <f>IF(F42=0,"nerozp.",G42/F42)</f>
        <v>nerozp.</v>
      </c>
      <c r="J42" s="3"/>
    </row>
    <row r="43" spans="1:10" hidden="1" x14ac:dyDescent="0.2">
      <c r="A43" s="262" t="s">
        <v>64</v>
      </c>
      <c r="B43" s="263"/>
      <c r="C43" s="263"/>
      <c r="D43" s="263"/>
      <c r="E43" s="263"/>
      <c r="F43" s="263"/>
      <c r="G43" s="263"/>
      <c r="H43" s="263"/>
      <c r="I43" s="263"/>
      <c r="J43" s="3"/>
    </row>
    <row r="44" spans="1:10" ht="20.25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3"/>
    </row>
    <row r="45" spans="1:10" ht="19.5" thickBot="1" x14ac:dyDescent="0.45">
      <c r="A45" s="118" t="s">
        <v>46</v>
      </c>
      <c r="B45" s="118" t="s">
        <v>18</v>
      </c>
      <c r="C45" s="120"/>
      <c r="D45" s="122"/>
      <c r="E45" s="122"/>
      <c r="F45" s="182"/>
      <c r="G45" s="183"/>
      <c r="H45" s="260" t="s">
        <v>32</v>
      </c>
      <c r="I45" s="261"/>
      <c r="J45" s="3"/>
    </row>
    <row r="46" spans="1:10" ht="18.75" thickTop="1" x14ac:dyDescent="0.35">
      <c r="A46" s="184"/>
      <c r="B46" s="185"/>
      <c r="C46" s="186"/>
      <c r="D46" s="185"/>
      <c r="E46" s="187" t="s">
        <v>65</v>
      </c>
      <c r="F46" s="188" t="s">
        <v>19</v>
      </c>
      <c r="G46" s="188" t="s">
        <v>20</v>
      </c>
      <c r="H46" s="189" t="s">
        <v>21</v>
      </c>
      <c r="I46" s="190" t="s">
        <v>31</v>
      </c>
      <c r="J46" s="3"/>
    </row>
    <row r="47" spans="1:10" x14ac:dyDescent="0.2">
      <c r="A47" s="191"/>
      <c r="E47" s="192"/>
      <c r="F47" s="257"/>
      <c r="G47" s="193"/>
      <c r="H47" s="194">
        <v>42369</v>
      </c>
      <c r="I47" s="195">
        <v>42369</v>
      </c>
      <c r="J47" s="3"/>
    </row>
    <row r="48" spans="1:10" x14ac:dyDescent="0.2">
      <c r="A48" s="191"/>
      <c r="E48" s="192"/>
      <c r="F48" s="257"/>
      <c r="G48" s="196"/>
      <c r="H48" s="196"/>
      <c r="I48" s="197"/>
      <c r="J48" s="3"/>
    </row>
    <row r="49" spans="1:10" ht="13.5" thickBot="1" x14ac:dyDescent="0.25">
      <c r="A49" s="198"/>
      <c r="B49" s="199"/>
      <c r="C49" s="199"/>
      <c r="D49" s="199"/>
      <c r="E49" s="200"/>
      <c r="F49" s="201"/>
      <c r="G49" s="201"/>
      <c r="H49" s="201"/>
      <c r="I49" s="202"/>
      <c r="J49" s="3"/>
    </row>
    <row r="50" spans="1:10" ht="13.5" thickTop="1" x14ac:dyDescent="0.2">
      <c r="A50" s="203"/>
      <c r="B50" s="204"/>
      <c r="C50" s="204" t="s">
        <v>17</v>
      </c>
      <c r="D50" s="204"/>
      <c r="E50" s="205">
        <v>19100</v>
      </c>
      <c r="F50" s="206">
        <v>35000</v>
      </c>
      <c r="G50" s="207">
        <v>40000</v>
      </c>
      <c r="H50" s="207">
        <f>E50+F50-G50</f>
        <v>14100</v>
      </c>
      <c r="I50" s="208">
        <v>14100</v>
      </c>
      <c r="J50" s="3"/>
    </row>
    <row r="51" spans="1:10" x14ac:dyDescent="0.2">
      <c r="A51" s="209"/>
      <c r="B51" s="210"/>
      <c r="C51" s="210" t="s">
        <v>22</v>
      </c>
      <c r="D51" s="210"/>
      <c r="E51" s="211">
        <v>20904.439999999999</v>
      </c>
      <c r="F51" s="212">
        <v>129755</v>
      </c>
      <c r="G51" s="213">
        <v>128594.34999999999</v>
      </c>
      <c r="H51" s="213">
        <f>E51+F51-G51</f>
        <v>22065.090000000011</v>
      </c>
      <c r="I51" s="214">
        <v>7664.09</v>
      </c>
      <c r="J51" s="3"/>
    </row>
    <row r="52" spans="1:10" x14ac:dyDescent="0.2">
      <c r="A52" s="209"/>
      <c r="B52" s="210"/>
      <c r="C52" s="210" t="s">
        <v>72</v>
      </c>
      <c r="D52" s="210"/>
      <c r="E52" s="211">
        <v>824936.03</v>
      </c>
      <c r="F52" s="212">
        <v>187234.71</v>
      </c>
      <c r="G52" s="213">
        <v>366399.56999999995</v>
      </c>
      <c r="H52" s="213">
        <f>E52+F52-G52</f>
        <v>645771.17000000004</v>
      </c>
      <c r="I52" s="214">
        <v>199443.8</v>
      </c>
      <c r="J52" s="3"/>
    </row>
    <row r="53" spans="1:10" x14ac:dyDescent="0.2">
      <c r="A53" s="209"/>
      <c r="B53" s="210"/>
      <c r="C53" s="215" t="s">
        <v>68</v>
      </c>
      <c r="D53" s="210"/>
      <c r="E53" s="211">
        <v>29513.09</v>
      </c>
      <c r="F53" s="212">
        <v>1569129</v>
      </c>
      <c r="G53" s="213">
        <v>1591422</v>
      </c>
      <c r="H53" s="213">
        <f>E53+F53-G53</f>
        <v>7220.0900000000838</v>
      </c>
      <c r="I53" s="214">
        <v>7220.09</v>
      </c>
      <c r="J53" s="3"/>
    </row>
    <row r="54" spans="1:10" ht="18.75" thickBot="1" x14ac:dyDescent="0.4">
      <c r="A54" s="216" t="s">
        <v>12</v>
      </c>
      <c r="B54" s="217"/>
      <c r="C54" s="217"/>
      <c r="D54" s="217"/>
      <c r="E54" s="218">
        <f>E50+E51+E52+E53</f>
        <v>894453.55999999994</v>
      </c>
      <c r="F54" s="219">
        <f>F50+F51+F52+F53</f>
        <v>1921118.71</v>
      </c>
      <c r="G54" s="220">
        <f>G50+G51+G52+G53</f>
        <v>2126415.92</v>
      </c>
      <c r="H54" s="220">
        <f>H50+H51+H52+H53</f>
        <v>689156.35000000009</v>
      </c>
      <c r="I54" s="221">
        <f>I50+I51+I52+I53</f>
        <v>228427.97999999998</v>
      </c>
      <c r="J54" s="3"/>
    </row>
    <row r="55" spans="1:10" ht="18.75" thickTop="1" x14ac:dyDescent="0.35">
      <c r="A55" s="222"/>
      <c r="B55" s="223"/>
      <c r="C55" s="223"/>
      <c r="D55" s="224"/>
      <c r="E55" s="224"/>
      <c r="F55" s="182"/>
      <c r="G55" s="183"/>
      <c r="H55" s="225"/>
      <c r="I55" s="225"/>
      <c r="J55" s="3"/>
    </row>
    <row r="56" spans="1:10" ht="18" x14ac:dyDescent="0.35">
      <c r="A56" s="222"/>
      <c r="B56" s="223"/>
      <c r="C56" s="223"/>
      <c r="D56" s="224"/>
      <c r="E56" s="224"/>
      <c r="F56" s="182"/>
      <c r="G56" s="226"/>
      <c r="H56" s="227"/>
      <c r="I56" s="227"/>
      <c r="J56" s="222"/>
    </row>
    <row r="57" spans="1:10" ht="1.5" customHeight="1" x14ac:dyDescent="0.35">
      <c r="A57" s="228"/>
      <c r="B57" s="229"/>
      <c r="C57" s="229"/>
      <c r="D57" s="230"/>
      <c r="E57" s="230"/>
      <c r="F57" s="227"/>
      <c r="G57" s="227"/>
      <c r="H57" s="227"/>
      <c r="I57" s="227"/>
      <c r="J57" s="228"/>
    </row>
    <row r="58" spans="1:10" x14ac:dyDescent="0.2">
      <c r="A58" s="231"/>
      <c r="B58" s="231"/>
      <c r="C58" s="231"/>
      <c r="D58" s="231"/>
      <c r="E58" s="231"/>
      <c r="F58" s="231"/>
      <c r="G58" s="231"/>
      <c r="H58" s="231"/>
      <c r="I58" s="231"/>
      <c r="J58" s="23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5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251"/>
  <sheetViews>
    <sheetView topLeftCell="A7" zoomScaleNormal="100" zoomScaleSheetLayoutView="115" workbookViewId="0">
      <selection activeCell="J45" sqref="J45"/>
    </sheetView>
  </sheetViews>
  <sheetFormatPr defaultColWidth="9.140625" defaultRowHeight="12.75" x14ac:dyDescent="0.2"/>
  <cols>
    <col min="1" max="1" width="7.42578125" style="98" customWidth="1"/>
    <col min="2" max="2" width="2.42578125" style="98" customWidth="1"/>
    <col min="3" max="4" width="8.42578125" style="98" customWidth="1"/>
    <col min="5" max="6" width="15.42578125" style="98" customWidth="1"/>
    <col min="7" max="7" width="15" style="98" customWidth="1"/>
    <col min="8" max="8" width="15.42578125" style="98" customWidth="1"/>
    <col min="9" max="9" width="16.42578125" style="98" customWidth="1"/>
    <col min="10" max="10" width="16.85546875" style="98" customWidth="1"/>
    <col min="11" max="16384" width="9.140625" style="1"/>
  </cols>
  <sheetData>
    <row r="1" spans="1:10" ht="19.5" x14ac:dyDescent="0.4">
      <c r="A1" s="96" t="s">
        <v>0</v>
      </c>
      <c r="B1" s="97"/>
      <c r="C1" s="97"/>
      <c r="D1" s="97"/>
    </row>
    <row r="2" spans="1:10" ht="19.5" x14ac:dyDescent="0.4">
      <c r="A2" s="267" t="s">
        <v>1</v>
      </c>
      <c r="B2" s="267"/>
      <c r="C2" s="267"/>
      <c r="D2" s="267"/>
      <c r="E2" s="268" t="s">
        <v>143</v>
      </c>
      <c r="F2" s="268"/>
      <c r="G2" s="268"/>
      <c r="H2" s="268"/>
      <c r="I2" s="268"/>
      <c r="J2" s="99"/>
    </row>
    <row r="3" spans="1:10" ht="9.9499999999999993" customHeight="1" x14ac:dyDescent="0.4">
      <c r="A3" s="100"/>
      <c r="B3" s="100"/>
      <c r="C3" s="100"/>
      <c r="D3" s="100"/>
      <c r="E3" s="266" t="s">
        <v>25</v>
      </c>
      <c r="F3" s="266"/>
      <c r="G3" s="266"/>
      <c r="H3" s="266"/>
      <c r="I3" s="266"/>
      <c r="J3" s="99"/>
    </row>
    <row r="4" spans="1:10" ht="15.75" x14ac:dyDescent="0.25">
      <c r="A4" s="101" t="s">
        <v>2</v>
      </c>
      <c r="E4" s="269" t="s">
        <v>144</v>
      </c>
      <c r="F4" s="269"/>
      <c r="G4" s="269"/>
      <c r="H4" s="269"/>
      <c r="I4" s="269"/>
    </row>
    <row r="5" spans="1:10" ht="7.5" customHeight="1" x14ac:dyDescent="0.3">
      <c r="A5" s="102"/>
      <c r="E5" s="266" t="s">
        <v>25</v>
      </c>
      <c r="F5" s="266"/>
      <c r="G5" s="266"/>
      <c r="H5" s="266"/>
      <c r="I5" s="266"/>
    </row>
    <row r="6" spans="1:10" ht="19.5" x14ac:dyDescent="0.4">
      <c r="A6" s="99" t="s">
        <v>38</v>
      </c>
      <c r="C6" s="103" t="s">
        <v>108</v>
      </c>
      <c r="E6" s="104"/>
      <c r="F6" s="104"/>
      <c r="G6" s="105" t="s">
        <v>3</v>
      </c>
      <c r="H6" s="106" t="s">
        <v>87</v>
      </c>
      <c r="I6" s="107"/>
    </row>
    <row r="7" spans="1:10" ht="8.25" customHeight="1" x14ac:dyDescent="0.4">
      <c r="A7" s="99"/>
      <c r="E7" s="266" t="s">
        <v>26</v>
      </c>
      <c r="F7" s="266"/>
      <c r="G7" s="266"/>
      <c r="H7" s="266"/>
      <c r="I7" s="266"/>
    </row>
    <row r="8" spans="1:10" ht="19.5" hidden="1" x14ac:dyDescent="0.4">
      <c r="A8" s="99"/>
      <c r="E8" s="107"/>
      <c r="F8" s="107"/>
      <c r="G8" s="107"/>
      <c r="H8" s="105"/>
      <c r="I8" s="107"/>
    </row>
    <row r="9" spans="1:10" ht="30.75" customHeight="1" x14ac:dyDescent="0.4">
      <c r="A9" s="99"/>
      <c r="E9" s="107"/>
      <c r="F9" s="107"/>
      <c r="G9" s="107"/>
      <c r="H9" s="105"/>
      <c r="I9" s="107"/>
    </row>
    <row r="11" spans="1:10" s="8" customFormat="1" ht="15" customHeight="1" x14ac:dyDescent="0.4">
      <c r="A11" s="108"/>
      <c r="B11" s="109"/>
      <c r="C11" s="109"/>
      <c r="D11" s="109"/>
      <c r="E11" s="110" t="s">
        <v>4</v>
      </c>
      <c r="F11" s="110" t="s">
        <v>5</v>
      </c>
      <c r="G11" s="111" t="s">
        <v>6</v>
      </c>
      <c r="H11" s="112" t="s">
        <v>7</v>
      </c>
      <c r="I11" s="112"/>
      <c r="J11" s="109"/>
    </row>
    <row r="12" spans="1:10" s="8" customFormat="1" ht="15" customHeight="1" x14ac:dyDescent="0.4">
      <c r="A12" s="113"/>
      <c r="B12" s="113"/>
      <c r="C12" s="113"/>
      <c r="D12" s="113"/>
      <c r="E12" s="110" t="s">
        <v>8</v>
      </c>
      <c r="F12" s="110" t="s">
        <v>8</v>
      </c>
      <c r="G12" s="111" t="s">
        <v>9</v>
      </c>
      <c r="H12" s="114" t="s">
        <v>10</v>
      </c>
      <c r="I12" s="115" t="s">
        <v>11</v>
      </c>
      <c r="J12" s="109"/>
    </row>
    <row r="13" spans="1:10" s="8" customFormat="1" ht="12.75" customHeight="1" x14ac:dyDescent="0.2">
      <c r="A13" s="113"/>
      <c r="B13" s="113"/>
      <c r="C13" s="113"/>
      <c r="D13" s="113"/>
      <c r="E13" s="110" t="s">
        <v>12</v>
      </c>
      <c r="F13" s="110" t="s">
        <v>12</v>
      </c>
      <c r="G13" s="116"/>
      <c r="H13" s="260" t="s">
        <v>40</v>
      </c>
      <c r="I13" s="261"/>
      <c r="J13" s="109"/>
    </row>
    <row r="14" spans="1:10" s="8" customFormat="1" ht="12.75" customHeight="1" x14ac:dyDescent="0.2">
      <c r="A14" s="113"/>
      <c r="B14" s="113"/>
      <c r="C14" s="113"/>
      <c r="D14" s="113"/>
      <c r="E14" s="110"/>
      <c r="F14" s="110"/>
      <c r="G14" s="116"/>
      <c r="H14" s="117"/>
      <c r="I14" s="11"/>
      <c r="J14" s="109"/>
    </row>
    <row r="15" spans="1:10" s="8" customFormat="1" ht="18.75" x14ac:dyDescent="0.4">
      <c r="A15" s="118" t="s">
        <v>41</v>
      </c>
      <c r="B15" s="118"/>
      <c r="C15" s="119"/>
      <c r="D15" s="120"/>
      <c r="E15" s="121"/>
      <c r="F15" s="121"/>
      <c r="G15" s="122"/>
      <c r="H15" s="113"/>
      <c r="I15" s="113"/>
      <c r="J15" s="109"/>
    </row>
    <row r="16" spans="1:10" s="8" customFormat="1" ht="19.5" x14ac:dyDescent="0.4">
      <c r="A16" s="123" t="s">
        <v>13</v>
      </c>
      <c r="B16" s="118"/>
      <c r="C16" s="119"/>
      <c r="D16" s="120"/>
      <c r="E16" s="124">
        <v>18872000</v>
      </c>
      <c r="F16" s="125">
        <v>69830835.780000001</v>
      </c>
      <c r="G16" s="126">
        <v>69790077.970000014</v>
      </c>
      <c r="H16" s="124">
        <v>67926387</v>
      </c>
      <c r="I16" s="124">
        <v>1863690.9699999997</v>
      </c>
      <c r="J16" s="109"/>
    </row>
    <row r="17" spans="1:10" s="8" customFormat="1" ht="20.25" customHeight="1" x14ac:dyDescent="0.35">
      <c r="A17" s="127"/>
      <c r="B17" s="109"/>
      <c r="C17" s="109"/>
      <c r="D17" s="109"/>
      <c r="J17" s="109"/>
    </row>
    <row r="18" spans="1:10" s="8" customFormat="1" ht="19.5" x14ac:dyDescent="0.4">
      <c r="A18" s="123" t="s">
        <v>14</v>
      </c>
      <c r="B18" s="128"/>
      <c r="C18" s="128"/>
      <c r="D18" s="128"/>
      <c r="E18" s="124">
        <v>20553000</v>
      </c>
      <c r="F18" s="125">
        <v>70833150.049999997</v>
      </c>
      <c r="G18" s="126">
        <v>71096976.989999995</v>
      </c>
      <c r="H18" s="124">
        <v>68856405.679999992</v>
      </c>
      <c r="I18" s="124">
        <v>2240571.3100000005</v>
      </c>
      <c r="J18" s="109"/>
    </row>
    <row r="19" spans="1:10" s="8" customFormat="1" ht="19.5" customHeight="1" x14ac:dyDescent="0.35">
      <c r="A19" s="127"/>
      <c r="B19" s="128"/>
      <c r="C19" s="128"/>
      <c r="D19" s="128"/>
      <c r="E19" s="126"/>
      <c r="F19" s="129"/>
      <c r="G19" s="126"/>
      <c r="H19" s="130"/>
      <c r="I19" s="130"/>
      <c r="J19" s="131"/>
    </row>
    <row r="20" spans="1:10" s="8" customFormat="1" ht="14.25" customHeight="1" x14ac:dyDescent="0.35">
      <c r="A20" s="127"/>
      <c r="B20" s="128"/>
      <c r="C20" s="128"/>
      <c r="D20" s="128"/>
      <c r="E20" s="132"/>
      <c r="F20" s="132"/>
      <c r="G20" s="133"/>
      <c r="H20" s="134"/>
      <c r="I20" s="134"/>
      <c r="J20" s="131"/>
    </row>
    <row r="21" spans="1:10" ht="19.5" x14ac:dyDescent="0.4">
      <c r="A21" s="135" t="s">
        <v>15</v>
      </c>
      <c r="B21" s="132"/>
      <c r="C21" s="132"/>
      <c r="D21" s="132"/>
      <c r="E21" s="132"/>
      <c r="F21" s="132"/>
      <c r="G21" s="136"/>
      <c r="H21" s="133"/>
      <c r="I21" s="133"/>
      <c r="J21" s="133"/>
    </row>
    <row r="22" spans="1:10" ht="18" x14ac:dyDescent="0.35">
      <c r="A22" s="132"/>
      <c r="B22" s="132"/>
      <c r="C22" s="137" t="s">
        <v>29</v>
      </c>
      <c r="D22" s="132"/>
      <c r="E22" s="132"/>
      <c r="F22" s="132"/>
      <c r="G22" s="138">
        <f>H22+I22</f>
        <v>0</v>
      </c>
      <c r="H22" s="139">
        <v>0</v>
      </c>
      <c r="I22" s="139">
        <v>0</v>
      </c>
      <c r="J22" s="133"/>
    </row>
    <row r="23" spans="1:10" ht="18" x14ac:dyDescent="0.35">
      <c r="A23" s="132"/>
      <c r="B23" s="132"/>
      <c r="C23" s="137"/>
      <c r="D23" s="132"/>
      <c r="E23" s="132"/>
      <c r="F23" s="132"/>
      <c r="G23" s="138"/>
      <c r="H23" s="139"/>
      <c r="I23" s="139"/>
      <c r="J23" s="133"/>
    </row>
    <row r="24" spans="1:10" s="144" customFormat="1" ht="19.5" x14ac:dyDescent="0.4">
      <c r="A24" s="140" t="s">
        <v>27</v>
      </c>
      <c r="B24" s="140"/>
      <c r="C24" s="141"/>
      <c r="D24" s="140"/>
      <c r="E24" s="140"/>
      <c r="F24" s="140"/>
      <c r="G24" s="142">
        <f>G18-G16-G22</f>
        <v>1306899.0199999809</v>
      </c>
      <c r="H24" s="142">
        <f>H18-H16-H22</f>
        <v>930018.67999999225</v>
      </c>
      <c r="I24" s="142">
        <f>I18-I16-I22</f>
        <v>376880.34000000078</v>
      </c>
      <c r="J24" s="143"/>
    </row>
    <row r="25" spans="1:10" s="144" customFormat="1" ht="18.95" customHeight="1" x14ac:dyDescent="0.3">
      <c r="A25" s="145" t="s">
        <v>47</v>
      </c>
      <c r="B25" s="145"/>
      <c r="C25" s="145"/>
      <c r="D25" s="145"/>
      <c r="E25" s="145"/>
      <c r="F25" s="145"/>
      <c r="G25" s="146">
        <f>G24-G26</f>
        <v>314120.01999998093</v>
      </c>
      <c r="H25" s="147">
        <v>-62760.320000007749</v>
      </c>
      <c r="I25" s="147">
        <v>376880.34000000078</v>
      </c>
      <c r="J25" s="148"/>
    </row>
    <row r="26" spans="1:10" s="144" customFormat="1" ht="15" x14ac:dyDescent="0.3">
      <c r="A26" s="145" t="s">
        <v>42</v>
      </c>
      <c r="B26" s="145"/>
      <c r="C26" s="145"/>
      <c r="D26" s="145"/>
      <c r="E26" s="145"/>
      <c r="F26" s="145"/>
      <c r="G26" s="146">
        <f>H26+I26</f>
        <v>992779</v>
      </c>
      <c r="H26" s="147">
        <v>992779</v>
      </c>
      <c r="I26" s="147">
        <v>0</v>
      </c>
      <c r="J26" s="148"/>
    </row>
    <row r="27" spans="1:10" s="144" customFormat="1" x14ac:dyDescent="0.2">
      <c r="A27" s="149"/>
      <c r="B27" s="149"/>
      <c r="C27" s="149"/>
      <c r="D27" s="149"/>
      <c r="E27" s="149"/>
      <c r="F27" s="149"/>
      <c r="G27" s="149"/>
      <c r="H27" s="148"/>
      <c r="I27" s="148"/>
      <c r="J27" s="148"/>
    </row>
    <row r="28" spans="1:10" s="144" customFormat="1" ht="16.5" x14ac:dyDescent="0.35">
      <c r="A28" s="150" t="s">
        <v>43</v>
      </c>
      <c r="B28" s="150" t="s">
        <v>44</v>
      </c>
      <c r="C28" s="150"/>
      <c r="D28" s="151"/>
      <c r="E28" s="151"/>
      <c r="F28" s="152"/>
      <c r="G28" s="142"/>
      <c r="H28" s="153"/>
      <c r="I28" s="154"/>
      <c r="J28" s="155"/>
    </row>
    <row r="29" spans="1:10" s="144" customFormat="1" ht="16.5" customHeight="1" x14ac:dyDescent="0.3">
      <c r="A29" s="150"/>
      <c r="B29" s="150"/>
      <c r="C29" s="258" t="s">
        <v>16</v>
      </c>
      <c r="D29" s="258"/>
      <c r="E29" s="258"/>
      <c r="F29" s="152"/>
      <c r="G29" s="156">
        <f>G30+G31</f>
        <v>314120.01999998093</v>
      </c>
      <c r="H29" s="153"/>
      <c r="I29" s="154"/>
      <c r="J29" s="155"/>
    </row>
    <row r="30" spans="1:10" s="163" customFormat="1" ht="18.75" x14ac:dyDescent="0.4">
      <c r="A30" s="157"/>
      <c r="B30" s="157"/>
      <c r="C30" s="158"/>
      <c r="D30" s="159"/>
      <c r="E30" s="160" t="s">
        <v>48</v>
      </c>
      <c r="F30" s="161" t="s">
        <v>17</v>
      </c>
      <c r="G30" s="162">
        <v>40000</v>
      </c>
      <c r="H30" s="153"/>
      <c r="I30" s="154"/>
    </row>
    <row r="31" spans="1:10" s="163" customFormat="1" ht="18.75" x14ac:dyDescent="0.4">
      <c r="A31" s="157"/>
      <c r="B31" s="157"/>
      <c r="C31" s="164"/>
      <c r="D31" s="159"/>
      <c r="E31" s="165"/>
      <c r="F31" s="161" t="s">
        <v>72</v>
      </c>
      <c r="G31" s="162">
        <f>G25-G30</f>
        <v>274120.01999998093</v>
      </c>
      <c r="H31" s="153"/>
      <c r="I31" s="154"/>
    </row>
    <row r="32" spans="1:10" s="163" customFormat="1" ht="18.75" x14ac:dyDescent="0.4">
      <c r="A32" s="157"/>
      <c r="B32" s="166"/>
      <c r="C32" s="259" t="s">
        <v>49</v>
      </c>
      <c r="D32" s="259"/>
      <c r="E32" s="259"/>
      <c r="F32" s="259"/>
      <c r="G32" s="156">
        <f>G26</f>
        <v>992779</v>
      </c>
      <c r="H32" s="153"/>
      <c r="I32" s="154"/>
    </row>
    <row r="33" spans="1:10" s="8" customFormat="1" ht="20.25" customHeight="1" x14ac:dyDescent="0.3">
      <c r="A33" s="167"/>
      <c r="B33" s="264" t="s">
        <v>63</v>
      </c>
      <c r="C33" s="264"/>
      <c r="D33" s="264"/>
      <c r="E33" s="264"/>
      <c r="F33" s="264"/>
      <c r="G33" s="168">
        <v>1746398.08</v>
      </c>
      <c r="H33" s="168"/>
      <c r="I33" s="169"/>
    </row>
    <row r="34" spans="1:10" ht="52.9" customHeight="1" x14ac:dyDescent="0.2">
      <c r="A34" s="265" t="s">
        <v>179</v>
      </c>
      <c r="B34" s="265"/>
      <c r="C34" s="265"/>
      <c r="D34" s="265"/>
      <c r="E34" s="265"/>
      <c r="F34" s="265"/>
      <c r="G34" s="265"/>
      <c r="H34" s="265"/>
      <c r="I34" s="265"/>
      <c r="J34" s="79"/>
    </row>
    <row r="35" spans="1:10" ht="18.95" customHeight="1" x14ac:dyDescent="0.4">
      <c r="A35" s="118" t="s">
        <v>45</v>
      </c>
      <c r="B35" s="118" t="s">
        <v>23</v>
      </c>
      <c r="C35" s="118"/>
      <c r="D35" s="170"/>
      <c r="E35" s="122"/>
      <c r="F35" s="128"/>
      <c r="G35" s="171"/>
      <c r="H35" s="172"/>
      <c r="I35" s="172"/>
      <c r="J35" s="79"/>
    </row>
    <row r="36" spans="1:10" ht="18.75" x14ac:dyDescent="0.4">
      <c r="A36" s="118"/>
      <c r="B36" s="118"/>
      <c r="C36" s="118"/>
      <c r="D36" s="170"/>
      <c r="F36" s="173" t="s">
        <v>28</v>
      </c>
      <c r="G36" s="115" t="s">
        <v>6</v>
      </c>
      <c r="H36" s="113"/>
      <c r="I36" s="174" t="s">
        <v>30</v>
      </c>
      <c r="J36" s="79"/>
    </row>
    <row r="37" spans="1:10" ht="16.5" x14ac:dyDescent="0.35">
      <c r="A37" s="175" t="s">
        <v>24</v>
      </c>
      <c r="B37" s="176"/>
      <c r="C37" s="127"/>
      <c r="D37" s="176"/>
      <c r="E37" s="122"/>
      <c r="F37" s="177">
        <v>430000</v>
      </c>
      <c r="G37" s="177">
        <v>428438</v>
      </c>
      <c r="H37" s="178"/>
      <c r="I37" s="179">
        <f>IF(F37=0,"nerozp.",G37/F37)</f>
        <v>0.99636744186046511</v>
      </c>
      <c r="J37" s="79"/>
    </row>
    <row r="38" spans="1:10" ht="16.5" hidden="1" x14ac:dyDescent="0.35">
      <c r="A38" s="175" t="s">
        <v>70</v>
      </c>
      <c r="B38" s="176"/>
      <c r="C38" s="127"/>
      <c r="D38" s="180"/>
      <c r="E38" s="180"/>
      <c r="F38" s="177">
        <v>0</v>
      </c>
      <c r="G38" s="177">
        <v>0</v>
      </c>
      <c r="H38" s="178"/>
      <c r="I38" s="179" t="e">
        <f t="shared" ref="I38:I39" si="0">G38/F38</f>
        <v>#DIV/0!</v>
      </c>
      <c r="J38" s="3"/>
    </row>
    <row r="39" spans="1:10" ht="16.5" hidden="1" x14ac:dyDescent="0.35">
      <c r="A39" s="175" t="s">
        <v>71</v>
      </c>
      <c r="B39" s="176"/>
      <c r="C39" s="127"/>
      <c r="D39" s="180"/>
      <c r="E39" s="180"/>
      <c r="F39" s="177">
        <v>0</v>
      </c>
      <c r="G39" s="177">
        <v>0</v>
      </c>
      <c r="H39" s="178"/>
      <c r="I39" s="179" t="e">
        <f t="shared" si="0"/>
        <v>#DIV/0!</v>
      </c>
      <c r="J39" s="3"/>
    </row>
    <row r="40" spans="1:10" ht="16.5" x14ac:dyDescent="0.35">
      <c r="A40" s="175" t="s">
        <v>69</v>
      </c>
      <c r="B40" s="176"/>
      <c r="C40" s="127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  <c r="J40" s="3"/>
    </row>
    <row r="41" spans="1:10" ht="16.5" x14ac:dyDescent="0.35">
      <c r="A41" s="175" t="s">
        <v>66</v>
      </c>
      <c r="B41" s="176"/>
      <c r="C41" s="127"/>
      <c r="D41" s="122"/>
      <c r="E41" s="122"/>
      <c r="F41" s="177">
        <v>1700670</v>
      </c>
      <c r="G41" s="177">
        <v>1700670</v>
      </c>
      <c r="H41" s="178"/>
      <c r="I41" s="179">
        <f>IF(F41=0,"nerozp.",G41/F41)</f>
        <v>1</v>
      </c>
      <c r="J41" s="3"/>
    </row>
    <row r="42" spans="1:10" ht="16.5" x14ac:dyDescent="0.35">
      <c r="A42" s="175" t="s">
        <v>67</v>
      </c>
      <c r="B42" s="121"/>
      <c r="C42" s="121"/>
      <c r="D42" s="113"/>
      <c r="E42" s="113"/>
      <c r="F42" s="177">
        <v>0</v>
      </c>
      <c r="G42" s="177">
        <v>0</v>
      </c>
      <c r="H42" s="178"/>
      <c r="I42" s="179" t="str">
        <f>IF(F42=0,"nerozp.",G42/F42)</f>
        <v>nerozp.</v>
      </c>
      <c r="J42" s="3"/>
    </row>
    <row r="43" spans="1:10" hidden="1" x14ac:dyDescent="0.2">
      <c r="A43" s="262" t="s">
        <v>64</v>
      </c>
      <c r="B43" s="263"/>
      <c r="C43" s="263"/>
      <c r="D43" s="263"/>
      <c r="E43" s="263"/>
      <c r="F43" s="263"/>
      <c r="G43" s="263"/>
      <c r="H43" s="263"/>
      <c r="I43" s="263"/>
      <c r="J43" s="3"/>
    </row>
    <row r="44" spans="1:10" ht="20.25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3"/>
    </row>
    <row r="45" spans="1:10" ht="19.5" thickBot="1" x14ac:dyDescent="0.45">
      <c r="A45" s="118" t="s">
        <v>46</v>
      </c>
      <c r="B45" s="118" t="s">
        <v>18</v>
      </c>
      <c r="C45" s="120"/>
      <c r="D45" s="122"/>
      <c r="E45" s="122"/>
      <c r="F45" s="182"/>
      <c r="G45" s="183"/>
      <c r="H45" s="260" t="s">
        <v>32</v>
      </c>
      <c r="I45" s="261"/>
      <c r="J45" s="3"/>
    </row>
    <row r="46" spans="1:10" ht="18.75" thickTop="1" x14ac:dyDescent="0.35">
      <c r="A46" s="184"/>
      <c r="B46" s="185"/>
      <c r="C46" s="186"/>
      <c r="D46" s="185"/>
      <c r="E46" s="187" t="s">
        <v>65</v>
      </c>
      <c r="F46" s="188" t="s">
        <v>19</v>
      </c>
      <c r="G46" s="188" t="s">
        <v>20</v>
      </c>
      <c r="H46" s="189" t="s">
        <v>21</v>
      </c>
      <c r="I46" s="190" t="s">
        <v>31</v>
      </c>
      <c r="J46" s="3"/>
    </row>
    <row r="47" spans="1:10" x14ac:dyDescent="0.2">
      <c r="A47" s="191"/>
      <c r="E47" s="192"/>
      <c r="F47" s="257"/>
      <c r="G47" s="193"/>
      <c r="H47" s="194">
        <v>42369</v>
      </c>
      <c r="I47" s="195">
        <v>42369</v>
      </c>
      <c r="J47" s="3"/>
    </row>
    <row r="48" spans="1:10" x14ac:dyDescent="0.2">
      <c r="A48" s="191"/>
      <c r="E48" s="192"/>
      <c r="F48" s="257"/>
      <c r="G48" s="196"/>
      <c r="H48" s="196"/>
      <c r="I48" s="197"/>
      <c r="J48" s="3"/>
    </row>
    <row r="49" spans="1:10" ht="13.5" thickBot="1" x14ac:dyDescent="0.25">
      <c r="A49" s="198"/>
      <c r="B49" s="199"/>
      <c r="C49" s="199"/>
      <c r="D49" s="199"/>
      <c r="E49" s="200"/>
      <c r="F49" s="201"/>
      <c r="G49" s="201"/>
      <c r="H49" s="201"/>
      <c r="I49" s="202"/>
      <c r="J49" s="3"/>
    </row>
    <row r="50" spans="1:10" ht="13.5" thickTop="1" x14ac:dyDescent="0.2">
      <c r="A50" s="203"/>
      <c r="B50" s="204"/>
      <c r="C50" s="204" t="s">
        <v>17</v>
      </c>
      <c r="D50" s="204"/>
      <c r="E50" s="205">
        <v>9174</v>
      </c>
      <c r="F50" s="206">
        <v>30654</v>
      </c>
      <c r="G50" s="207">
        <v>30500</v>
      </c>
      <c r="H50" s="207">
        <f>E50+F50-G50</f>
        <v>9328</v>
      </c>
      <c r="I50" s="208">
        <v>9328</v>
      </c>
      <c r="J50" s="3"/>
    </row>
    <row r="51" spans="1:10" x14ac:dyDescent="0.2">
      <c r="A51" s="209"/>
      <c r="B51" s="210"/>
      <c r="C51" s="210" t="s">
        <v>22</v>
      </c>
      <c r="D51" s="210"/>
      <c r="E51" s="211">
        <v>61905.31</v>
      </c>
      <c r="F51" s="212">
        <v>350507.24</v>
      </c>
      <c r="G51" s="213">
        <v>356020</v>
      </c>
      <c r="H51" s="213">
        <f>E51+F51-G51</f>
        <v>56392.549999999988</v>
      </c>
      <c r="I51" s="214">
        <v>43353.93</v>
      </c>
      <c r="J51" s="3"/>
    </row>
    <row r="52" spans="1:10" x14ac:dyDescent="0.2">
      <c r="A52" s="209"/>
      <c r="B52" s="210"/>
      <c r="C52" s="210" t="s">
        <v>72</v>
      </c>
      <c r="D52" s="210"/>
      <c r="E52" s="211">
        <v>496493.16000000003</v>
      </c>
      <c r="F52" s="212">
        <v>339864.63</v>
      </c>
      <c r="G52" s="213">
        <v>582583.29</v>
      </c>
      <c r="H52" s="213">
        <f>E52+F52-G52</f>
        <v>253774.5</v>
      </c>
      <c r="I52" s="214">
        <v>253774.5</v>
      </c>
      <c r="J52" s="3"/>
    </row>
    <row r="53" spans="1:10" x14ac:dyDescent="0.2">
      <c r="A53" s="209"/>
      <c r="B53" s="210"/>
      <c r="C53" s="215" t="s">
        <v>68</v>
      </c>
      <c r="D53" s="210"/>
      <c r="E53" s="211">
        <v>1328803.96</v>
      </c>
      <c r="F53" s="212">
        <v>2566497.2000000002</v>
      </c>
      <c r="G53" s="213">
        <v>3524322.08</v>
      </c>
      <c r="H53" s="213">
        <f>E53+F53-G53</f>
        <v>370979.08000000007</v>
      </c>
      <c r="I53" s="214">
        <v>370979.08</v>
      </c>
      <c r="J53" s="3"/>
    </row>
    <row r="54" spans="1:10" ht="18.75" thickBot="1" x14ac:dyDescent="0.4">
      <c r="A54" s="216" t="s">
        <v>12</v>
      </c>
      <c r="B54" s="217"/>
      <c r="C54" s="217"/>
      <c r="D54" s="217"/>
      <c r="E54" s="218">
        <f>E50+E51+E52+E53</f>
        <v>1896376.43</v>
      </c>
      <c r="F54" s="219">
        <f>F50+F51+F52+F53</f>
        <v>3287523.0700000003</v>
      </c>
      <c r="G54" s="220">
        <f>G50+G51+G52+G53</f>
        <v>4493425.37</v>
      </c>
      <c r="H54" s="220">
        <f>H50+H51+H52+H53</f>
        <v>690474.13000000012</v>
      </c>
      <c r="I54" s="221">
        <f>I50+I51+I52+I53</f>
        <v>677435.51</v>
      </c>
      <c r="J54" s="3"/>
    </row>
    <row r="55" spans="1:10" ht="18.75" thickTop="1" x14ac:dyDescent="0.35">
      <c r="A55" s="222"/>
      <c r="B55" s="223"/>
      <c r="C55" s="223"/>
      <c r="D55" s="224"/>
      <c r="E55" s="224"/>
      <c r="F55" s="182"/>
      <c r="G55" s="183"/>
      <c r="H55" s="225"/>
      <c r="I55" s="225"/>
      <c r="J55" s="3"/>
    </row>
    <row r="56" spans="1:10" ht="18" x14ac:dyDescent="0.35">
      <c r="A56" s="222"/>
      <c r="B56" s="223"/>
      <c r="C56" s="223"/>
      <c r="D56" s="224"/>
      <c r="E56" s="224"/>
      <c r="F56" s="182"/>
      <c r="G56" s="226"/>
      <c r="H56" s="227"/>
      <c r="I56" s="227"/>
      <c r="J56" s="222"/>
    </row>
    <row r="57" spans="1:10" ht="1.5" customHeight="1" x14ac:dyDescent="0.35">
      <c r="A57" s="228"/>
      <c r="B57" s="229"/>
      <c r="C57" s="229"/>
      <c r="D57" s="230"/>
      <c r="E57" s="230"/>
      <c r="F57" s="227"/>
      <c r="G57" s="227"/>
      <c r="H57" s="227"/>
      <c r="I57" s="227"/>
      <c r="J57" s="228"/>
    </row>
    <row r="58" spans="1:10" x14ac:dyDescent="0.2">
      <c r="A58" s="231"/>
      <c r="B58" s="231"/>
      <c r="C58" s="231"/>
      <c r="D58" s="231"/>
      <c r="E58" s="231"/>
      <c r="F58" s="231"/>
      <c r="G58" s="231"/>
      <c r="H58" s="231"/>
      <c r="I58" s="231"/>
      <c r="J58" s="23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6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251"/>
  <sheetViews>
    <sheetView topLeftCell="A28" zoomScaleNormal="100" zoomScaleSheetLayoutView="115" workbookViewId="0">
      <selection activeCell="J45" sqref="J45"/>
    </sheetView>
  </sheetViews>
  <sheetFormatPr defaultColWidth="9.140625" defaultRowHeight="12.75" x14ac:dyDescent="0.2"/>
  <cols>
    <col min="1" max="1" width="7.42578125" style="98" customWidth="1"/>
    <col min="2" max="2" width="2.42578125" style="98" customWidth="1"/>
    <col min="3" max="4" width="8.42578125" style="98" customWidth="1"/>
    <col min="5" max="6" width="15.42578125" style="98" customWidth="1"/>
    <col min="7" max="7" width="15" style="98" customWidth="1"/>
    <col min="8" max="8" width="15.42578125" style="98" customWidth="1"/>
    <col min="9" max="9" width="16.42578125" style="98" customWidth="1"/>
    <col min="10" max="10" width="16.85546875" style="98" customWidth="1"/>
    <col min="11" max="16384" width="9.140625" style="1"/>
  </cols>
  <sheetData>
    <row r="1" spans="1:10" ht="19.5" x14ac:dyDescent="0.4">
      <c r="A1" s="96" t="s">
        <v>0</v>
      </c>
      <c r="B1" s="97"/>
      <c r="C1" s="97"/>
      <c r="D1" s="97"/>
    </row>
    <row r="2" spans="1:10" ht="19.5" x14ac:dyDescent="0.4">
      <c r="A2" s="267" t="s">
        <v>1</v>
      </c>
      <c r="B2" s="267"/>
      <c r="C2" s="267"/>
      <c r="D2" s="267"/>
      <c r="E2" s="268" t="s">
        <v>145</v>
      </c>
      <c r="F2" s="268"/>
      <c r="G2" s="268"/>
      <c r="H2" s="268"/>
      <c r="I2" s="268"/>
      <c r="J2" s="99"/>
    </row>
    <row r="3" spans="1:10" ht="9.9499999999999993" customHeight="1" x14ac:dyDescent="0.4">
      <c r="A3" s="100"/>
      <c r="B3" s="100"/>
      <c r="C3" s="100"/>
      <c r="D3" s="100"/>
      <c r="E3" s="266" t="s">
        <v>25</v>
      </c>
      <c r="F3" s="266"/>
      <c r="G3" s="266"/>
      <c r="H3" s="266"/>
      <c r="I3" s="266"/>
      <c r="J3" s="99"/>
    </row>
    <row r="4" spans="1:10" ht="15.75" x14ac:dyDescent="0.25">
      <c r="A4" s="101" t="s">
        <v>2</v>
      </c>
      <c r="E4" s="269" t="s">
        <v>146</v>
      </c>
      <c r="F4" s="269"/>
      <c r="G4" s="269"/>
      <c r="H4" s="269"/>
      <c r="I4" s="269"/>
    </row>
    <row r="5" spans="1:10" ht="7.5" customHeight="1" x14ac:dyDescent="0.3">
      <c r="A5" s="102"/>
      <c r="E5" s="266" t="s">
        <v>25</v>
      </c>
      <c r="F5" s="266"/>
      <c r="G5" s="266"/>
      <c r="H5" s="266"/>
      <c r="I5" s="266"/>
    </row>
    <row r="6" spans="1:10" ht="19.5" x14ac:dyDescent="0.4">
      <c r="A6" s="99" t="s">
        <v>38</v>
      </c>
      <c r="C6" s="103" t="s">
        <v>109</v>
      </c>
      <c r="E6" s="104"/>
      <c r="F6" s="104"/>
      <c r="G6" s="105" t="s">
        <v>3</v>
      </c>
      <c r="H6" s="106" t="s">
        <v>88</v>
      </c>
      <c r="I6" s="107"/>
    </row>
    <row r="7" spans="1:10" ht="8.25" customHeight="1" x14ac:dyDescent="0.4">
      <c r="A7" s="99"/>
      <c r="E7" s="266" t="s">
        <v>26</v>
      </c>
      <c r="F7" s="266"/>
      <c r="G7" s="266"/>
      <c r="H7" s="266"/>
      <c r="I7" s="266"/>
    </row>
    <row r="8" spans="1:10" ht="19.5" hidden="1" x14ac:dyDescent="0.4">
      <c r="A8" s="99"/>
      <c r="E8" s="107"/>
      <c r="F8" s="107"/>
      <c r="G8" s="107"/>
      <c r="H8" s="105"/>
      <c r="I8" s="107"/>
    </row>
    <row r="9" spans="1:10" ht="30.75" customHeight="1" x14ac:dyDescent="0.4">
      <c r="A9" s="99"/>
      <c r="E9" s="107"/>
      <c r="F9" s="107"/>
      <c r="G9" s="107"/>
      <c r="H9" s="105"/>
      <c r="I9" s="107"/>
    </row>
    <row r="11" spans="1:10" s="8" customFormat="1" ht="15" customHeight="1" x14ac:dyDescent="0.4">
      <c r="A11" s="108"/>
      <c r="B11" s="109"/>
      <c r="C11" s="109"/>
      <c r="D11" s="109"/>
      <c r="E11" s="110" t="s">
        <v>4</v>
      </c>
      <c r="F11" s="110" t="s">
        <v>5</v>
      </c>
      <c r="G11" s="111" t="s">
        <v>6</v>
      </c>
      <c r="H11" s="112" t="s">
        <v>7</v>
      </c>
      <c r="I11" s="112"/>
      <c r="J11" s="109"/>
    </row>
    <row r="12" spans="1:10" s="8" customFormat="1" ht="15" customHeight="1" x14ac:dyDescent="0.4">
      <c r="A12" s="113"/>
      <c r="B12" s="113"/>
      <c r="C12" s="113"/>
      <c r="D12" s="113"/>
      <c r="E12" s="110" t="s">
        <v>8</v>
      </c>
      <c r="F12" s="110" t="s">
        <v>8</v>
      </c>
      <c r="G12" s="111" t="s">
        <v>9</v>
      </c>
      <c r="H12" s="114" t="s">
        <v>10</v>
      </c>
      <c r="I12" s="115" t="s">
        <v>11</v>
      </c>
      <c r="J12" s="109"/>
    </row>
    <row r="13" spans="1:10" s="8" customFormat="1" ht="12.75" customHeight="1" x14ac:dyDescent="0.2">
      <c r="A13" s="113"/>
      <c r="B13" s="113"/>
      <c r="C13" s="113"/>
      <c r="D13" s="113"/>
      <c r="E13" s="110" t="s">
        <v>12</v>
      </c>
      <c r="F13" s="110" t="s">
        <v>12</v>
      </c>
      <c r="G13" s="116"/>
      <c r="H13" s="260" t="s">
        <v>40</v>
      </c>
      <c r="I13" s="261"/>
      <c r="J13" s="109"/>
    </row>
    <row r="14" spans="1:10" s="8" customFormat="1" ht="12.75" customHeight="1" x14ac:dyDescent="0.2">
      <c r="A14" s="113"/>
      <c r="B14" s="113"/>
      <c r="C14" s="113"/>
      <c r="D14" s="113"/>
      <c r="E14" s="110"/>
      <c r="F14" s="110"/>
      <c r="G14" s="116"/>
      <c r="H14" s="117"/>
      <c r="I14" s="11"/>
      <c r="J14" s="109"/>
    </row>
    <row r="15" spans="1:10" s="8" customFormat="1" ht="18.75" x14ac:dyDescent="0.4">
      <c r="A15" s="118" t="s">
        <v>41</v>
      </c>
      <c r="B15" s="118"/>
      <c r="C15" s="119"/>
      <c r="D15" s="120"/>
      <c r="E15" s="121"/>
      <c r="F15" s="121"/>
      <c r="G15" s="122"/>
      <c r="H15" s="113"/>
      <c r="I15" s="113"/>
      <c r="J15" s="109"/>
    </row>
    <row r="16" spans="1:10" s="8" customFormat="1" ht="19.5" x14ac:dyDescent="0.4">
      <c r="A16" s="123" t="s">
        <v>13</v>
      </c>
      <c r="B16" s="118"/>
      <c r="C16" s="119"/>
      <c r="D16" s="120"/>
      <c r="E16" s="124">
        <v>6535000</v>
      </c>
      <c r="F16" s="125">
        <v>20592742</v>
      </c>
      <c r="G16" s="126">
        <v>20588005.359999999</v>
      </c>
      <c r="H16" s="124">
        <v>18036280.490000002</v>
      </c>
      <c r="I16" s="124">
        <v>2551724.8699999996</v>
      </c>
      <c r="J16" s="109"/>
    </row>
    <row r="17" spans="1:10" s="8" customFormat="1" ht="20.25" customHeight="1" x14ac:dyDescent="0.35">
      <c r="A17" s="127"/>
      <c r="B17" s="109"/>
      <c r="C17" s="109"/>
      <c r="D17" s="109"/>
      <c r="J17" s="109"/>
    </row>
    <row r="18" spans="1:10" s="8" customFormat="1" ht="19.5" x14ac:dyDescent="0.4">
      <c r="A18" s="123" t="s">
        <v>14</v>
      </c>
      <c r="B18" s="128"/>
      <c r="C18" s="128"/>
      <c r="D18" s="128"/>
      <c r="E18" s="124">
        <v>6615000</v>
      </c>
      <c r="F18" s="125">
        <v>20999808</v>
      </c>
      <c r="G18" s="126">
        <v>20893392.77</v>
      </c>
      <c r="H18" s="124">
        <v>17983223.049999997</v>
      </c>
      <c r="I18" s="124">
        <v>2910169.7199999997</v>
      </c>
      <c r="J18" s="109"/>
    </row>
    <row r="19" spans="1:10" s="8" customFormat="1" ht="19.5" customHeight="1" x14ac:dyDescent="0.35">
      <c r="A19" s="127"/>
      <c r="B19" s="128"/>
      <c r="C19" s="128"/>
      <c r="D19" s="128"/>
      <c r="E19" s="126"/>
      <c r="F19" s="129"/>
      <c r="G19" s="126"/>
      <c r="H19" s="130"/>
      <c r="I19" s="130"/>
      <c r="J19" s="131"/>
    </row>
    <row r="20" spans="1:10" s="8" customFormat="1" ht="14.25" customHeight="1" x14ac:dyDescent="0.35">
      <c r="A20" s="127"/>
      <c r="B20" s="128"/>
      <c r="C20" s="128"/>
      <c r="D20" s="128"/>
      <c r="E20" s="132"/>
      <c r="F20" s="132"/>
      <c r="G20" s="133"/>
      <c r="H20" s="134"/>
      <c r="I20" s="134"/>
      <c r="J20" s="131"/>
    </row>
    <row r="21" spans="1:10" ht="19.5" x14ac:dyDescent="0.4">
      <c r="A21" s="135" t="s">
        <v>15</v>
      </c>
      <c r="B21" s="132"/>
      <c r="C21" s="132"/>
      <c r="D21" s="132"/>
      <c r="E21" s="132"/>
      <c r="F21" s="132"/>
      <c r="G21" s="136"/>
      <c r="H21" s="133"/>
      <c r="I21" s="133"/>
      <c r="J21" s="133"/>
    </row>
    <row r="22" spans="1:10" ht="18" x14ac:dyDescent="0.35">
      <c r="A22" s="132"/>
      <c r="B22" s="132"/>
      <c r="C22" s="137" t="s">
        <v>29</v>
      </c>
      <c r="D22" s="132"/>
      <c r="E22" s="132"/>
      <c r="F22" s="132"/>
      <c r="G22" s="138">
        <f>H22+I22</f>
        <v>58330</v>
      </c>
      <c r="H22" s="139">
        <v>27583</v>
      </c>
      <c r="I22" s="139">
        <v>30747</v>
      </c>
      <c r="J22" s="133"/>
    </row>
    <row r="23" spans="1:10" ht="18" x14ac:dyDescent="0.35">
      <c r="A23" s="132"/>
      <c r="B23" s="132"/>
      <c r="C23" s="137"/>
      <c r="D23" s="132"/>
      <c r="E23" s="132"/>
      <c r="F23" s="132"/>
      <c r="G23" s="138"/>
      <c r="H23" s="139"/>
      <c r="I23" s="139"/>
      <c r="J23" s="133"/>
    </row>
    <row r="24" spans="1:10" s="144" customFormat="1" ht="19.5" x14ac:dyDescent="0.4">
      <c r="A24" s="140" t="s">
        <v>27</v>
      </c>
      <c r="B24" s="140"/>
      <c r="C24" s="141"/>
      <c r="D24" s="140"/>
      <c r="E24" s="140"/>
      <c r="F24" s="140"/>
      <c r="G24" s="142">
        <f>G18-G16-G22</f>
        <v>247057.41000000015</v>
      </c>
      <c r="H24" s="142">
        <f>H18-H16-H22</f>
        <v>-80640.440000005066</v>
      </c>
      <c r="I24" s="142">
        <f>I18-I16-I22</f>
        <v>327697.85000000009</v>
      </c>
      <c r="J24" s="143"/>
    </row>
    <row r="25" spans="1:10" s="144" customFormat="1" ht="18.95" customHeight="1" x14ac:dyDescent="0.3">
      <c r="A25" s="145" t="s">
        <v>47</v>
      </c>
      <c r="B25" s="145"/>
      <c r="C25" s="145"/>
      <c r="D25" s="145"/>
      <c r="E25" s="145"/>
      <c r="F25" s="145"/>
      <c r="G25" s="146">
        <f>G24-G26</f>
        <v>158257.41000000015</v>
      </c>
      <c r="H25" s="147">
        <v>-169440.44000000134</v>
      </c>
      <c r="I25" s="147">
        <v>327697.84999999963</v>
      </c>
      <c r="J25" s="148"/>
    </row>
    <row r="26" spans="1:10" s="144" customFormat="1" ht="15" x14ac:dyDescent="0.3">
      <c r="A26" s="145" t="s">
        <v>42</v>
      </c>
      <c r="B26" s="145"/>
      <c r="C26" s="145"/>
      <c r="D26" s="145"/>
      <c r="E26" s="145"/>
      <c r="F26" s="145"/>
      <c r="G26" s="146">
        <f>H26+I26</f>
        <v>88800</v>
      </c>
      <c r="H26" s="147">
        <v>88800</v>
      </c>
      <c r="I26" s="147">
        <v>0</v>
      </c>
      <c r="J26" s="148"/>
    </row>
    <row r="27" spans="1:10" s="144" customFormat="1" x14ac:dyDescent="0.2">
      <c r="A27" s="149"/>
      <c r="B27" s="149"/>
      <c r="C27" s="149"/>
      <c r="D27" s="149"/>
      <c r="E27" s="149"/>
      <c r="F27" s="149"/>
      <c r="G27" s="149"/>
      <c r="H27" s="148"/>
      <c r="I27" s="148"/>
      <c r="J27" s="148"/>
    </row>
    <row r="28" spans="1:10" s="144" customFormat="1" ht="16.5" x14ac:dyDescent="0.35">
      <c r="A28" s="150" t="s">
        <v>43</v>
      </c>
      <c r="B28" s="150" t="s">
        <v>44</v>
      </c>
      <c r="C28" s="150"/>
      <c r="D28" s="151"/>
      <c r="E28" s="151"/>
      <c r="F28" s="152"/>
      <c r="G28" s="142"/>
      <c r="H28" s="153"/>
      <c r="I28" s="154"/>
      <c r="J28" s="155"/>
    </row>
    <row r="29" spans="1:10" s="144" customFormat="1" ht="16.5" customHeight="1" x14ac:dyDescent="0.3">
      <c r="A29" s="150"/>
      <c r="B29" s="150"/>
      <c r="C29" s="258" t="s">
        <v>16</v>
      </c>
      <c r="D29" s="258"/>
      <c r="E29" s="258"/>
      <c r="F29" s="152"/>
      <c r="G29" s="156">
        <f>G30+G31</f>
        <v>158257.41000000015</v>
      </c>
      <c r="H29" s="153"/>
      <c r="I29" s="154"/>
      <c r="J29" s="155"/>
    </row>
    <row r="30" spans="1:10" s="163" customFormat="1" ht="18.75" x14ac:dyDescent="0.4">
      <c r="A30" s="157"/>
      <c r="B30" s="157"/>
      <c r="C30" s="158"/>
      <c r="D30" s="159"/>
      <c r="E30" s="160" t="s">
        <v>48</v>
      </c>
      <c r="F30" s="161" t="s">
        <v>17</v>
      </c>
      <c r="G30" s="162">
        <v>40000</v>
      </c>
      <c r="H30" s="153"/>
      <c r="I30" s="154"/>
    </row>
    <row r="31" spans="1:10" s="163" customFormat="1" ht="18.75" x14ac:dyDescent="0.4">
      <c r="A31" s="157"/>
      <c r="B31" s="157"/>
      <c r="C31" s="164"/>
      <c r="D31" s="159"/>
      <c r="E31" s="165"/>
      <c r="F31" s="161" t="s">
        <v>72</v>
      </c>
      <c r="G31" s="162">
        <f>G25-G30</f>
        <v>118257.41000000015</v>
      </c>
      <c r="H31" s="153"/>
      <c r="I31" s="154"/>
    </row>
    <row r="32" spans="1:10" s="163" customFormat="1" ht="18.75" x14ac:dyDescent="0.4">
      <c r="A32" s="157"/>
      <c r="B32" s="166"/>
      <c r="C32" s="259" t="s">
        <v>49</v>
      </c>
      <c r="D32" s="259"/>
      <c r="E32" s="259"/>
      <c r="F32" s="259"/>
      <c r="G32" s="156">
        <f>G26</f>
        <v>88800</v>
      </c>
      <c r="H32" s="153"/>
      <c r="I32" s="154"/>
    </row>
    <row r="33" spans="1:10" s="8" customFormat="1" ht="20.25" customHeight="1" x14ac:dyDescent="0.3">
      <c r="A33" s="167"/>
      <c r="B33" s="264" t="s">
        <v>63</v>
      </c>
      <c r="C33" s="264"/>
      <c r="D33" s="264"/>
      <c r="E33" s="264"/>
      <c r="F33" s="264"/>
      <c r="G33" s="168">
        <v>166034</v>
      </c>
      <c r="H33" s="168"/>
      <c r="I33" s="169"/>
    </row>
    <row r="34" spans="1:10" ht="53.45" customHeight="1" x14ac:dyDescent="0.2">
      <c r="A34" s="265" t="s">
        <v>180</v>
      </c>
      <c r="B34" s="265"/>
      <c r="C34" s="265"/>
      <c r="D34" s="265"/>
      <c r="E34" s="265"/>
      <c r="F34" s="265"/>
      <c r="G34" s="265"/>
      <c r="H34" s="265"/>
      <c r="I34" s="265"/>
      <c r="J34" s="79"/>
    </row>
    <row r="35" spans="1:10" ht="18.95" customHeight="1" x14ac:dyDescent="0.4">
      <c r="A35" s="118" t="s">
        <v>45</v>
      </c>
      <c r="B35" s="118" t="s">
        <v>23</v>
      </c>
      <c r="C35" s="118"/>
      <c r="D35" s="170"/>
      <c r="E35" s="122"/>
      <c r="F35" s="128"/>
      <c r="G35" s="171"/>
      <c r="H35" s="172"/>
      <c r="I35" s="172"/>
      <c r="J35" s="79"/>
    </row>
    <row r="36" spans="1:10" ht="18.75" x14ac:dyDescent="0.4">
      <c r="A36" s="118"/>
      <c r="B36" s="118"/>
      <c r="C36" s="118"/>
      <c r="D36" s="170"/>
      <c r="F36" s="173" t="s">
        <v>28</v>
      </c>
      <c r="G36" s="115" t="s">
        <v>6</v>
      </c>
      <c r="H36" s="113"/>
      <c r="I36" s="174" t="s">
        <v>30</v>
      </c>
      <c r="J36" s="79"/>
    </row>
    <row r="37" spans="1:10" ht="16.5" x14ac:dyDescent="0.35">
      <c r="A37" s="175" t="s">
        <v>24</v>
      </c>
      <c r="B37" s="176"/>
      <c r="C37" s="127"/>
      <c r="D37" s="176"/>
      <c r="E37" s="122"/>
      <c r="F37" s="177">
        <v>0</v>
      </c>
      <c r="G37" s="177">
        <v>0</v>
      </c>
      <c r="H37" s="178"/>
      <c r="I37" s="179" t="str">
        <f>IF(F37=0,"nerozp.",G37/F37)</f>
        <v>nerozp.</v>
      </c>
      <c r="J37" s="79"/>
    </row>
    <row r="38" spans="1:10" ht="16.5" hidden="1" x14ac:dyDescent="0.35">
      <c r="A38" s="175" t="s">
        <v>70</v>
      </c>
      <c r="B38" s="176"/>
      <c r="C38" s="127"/>
      <c r="D38" s="180"/>
      <c r="E38" s="180"/>
      <c r="F38" s="177">
        <v>0</v>
      </c>
      <c r="G38" s="177">
        <v>0</v>
      </c>
      <c r="H38" s="178"/>
      <c r="I38" s="179" t="e">
        <f t="shared" ref="I38:I39" si="0">G38/F38</f>
        <v>#DIV/0!</v>
      </c>
      <c r="J38" s="3"/>
    </row>
    <row r="39" spans="1:10" ht="16.5" hidden="1" x14ac:dyDescent="0.35">
      <c r="A39" s="175" t="s">
        <v>71</v>
      </c>
      <c r="B39" s="176"/>
      <c r="C39" s="127"/>
      <c r="D39" s="180"/>
      <c r="E39" s="180"/>
      <c r="F39" s="177">
        <v>0</v>
      </c>
      <c r="G39" s="177">
        <v>0</v>
      </c>
      <c r="H39" s="178"/>
      <c r="I39" s="179" t="e">
        <f t="shared" si="0"/>
        <v>#DIV/0!</v>
      </c>
      <c r="J39" s="3"/>
    </row>
    <row r="40" spans="1:10" ht="16.5" x14ac:dyDescent="0.35">
      <c r="A40" s="175" t="s">
        <v>69</v>
      </c>
      <c r="B40" s="176"/>
      <c r="C40" s="127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  <c r="J40" s="3"/>
    </row>
    <row r="41" spans="1:10" ht="16.5" x14ac:dyDescent="0.35">
      <c r="A41" s="175" t="s">
        <v>66</v>
      </c>
      <c r="B41" s="176"/>
      <c r="C41" s="127"/>
      <c r="D41" s="122"/>
      <c r="E41" s="122"/>
      <c r="F41" s="177">
        <v>1412000</v>
      </c>
      <c r="G41" s="177">
        <v>1412000</v>
      </c>
      <c r="H41" s="178"/>
      <c r="I41" s="179">
        <f>IF(F41=0,"nerozp.",G41/F41)</f>
        <v>1</v>
      </c>
      <c r="J41" s="3"/>
    </row>
    <row r="42" spans="1:10" ht="16.5" x14ac:dyDescent="0.35">
      <c r="A42" s="175" t="s">
        <v>67</v>
      </c>
      <c r="B42" s="121"/>
      <c r="C42" s="121"/>
      <c r="D42" s="113"/>
      <c r="E42" s="113"/>
      <c r="F42" s="177">
        <v>0</v>
      </c>
      <c r="G42" s="177">
        <v>0</v>
      </c>
      <c r="H42" s="178"/>
      <c r="I42" s="179" t="str">
        <f>IF(F42=0,"nerozp.",G42/F42)</f>
        <v>nerozp.</v>
      </c>
      <c r="J42" s="3"/>
    </row>
    <row r="43" spans="1:10" hidden="1" x14ac:dyDescent="0.2">
      <c r="A43" s="262" t="s">
        <v>64</v>
      </c>
      <c r="B43" s="263"/>
      <c r="C43" s="263"/>
      <c r="D43" s="263"/>
      <c r="E43" s="263"/>
      <c r="F43" s="263"/>
      <c r="G43" s="263"/>
      <c r="H43" s="263"/>
      <c r="I43" s="263"/>
      <c r="J43" s="3"/>
    </row>
    <row r="44" spans="1:10" ht="20.25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3"/>
    </row>
    <row r="45" spans="1:10" ht="19.5" thickBot="1" x14ac:dyDescent="0.45">
      <c r="A45" s="118" t="s">
        <v>46</v>
      </c>
      <c r="B45" s="118" t="s">
        <v>18</v>
      </c>
      <c r="C45" s="120"/>
      <c r="D45" s="122"/>
      <c r="E45" s="122"/>
      <c r="F45" s="182"/>
      <c r="G45" s="183"/>
      <c r="H45" s="260" t="s">
        <v>32</v>
      </c>
      <c r="I45" s="261"/>
      <c r="J45" s="3"/>
    </row>
    <row r="46" spans="1:10" ht="18.75" thickTop="1" x14ac:dyDescent="0.35">
      <c r="A46" s="184"/>
      <c r="B46" s="185"/>
      <c r="C46" s="186"/>
      <c r="D46" s="185"/>
      <c r="E46" s="187" t="s">
        <v>65</v>
      </c>
      <c r="F46" s="188" t="s">
        <v>19</v>
      </c>
      <c r="G46" s="188" t="s">
        <v>20</v>
      </c>
      <c r="H46" s="189" t="s">
        <v>21</v>
      </c>
      <c r="I46" s="190" t="s">
        <v>31</v>
      </c>
      <c r="J46" s="3"/>
    </row>
    <row r="47" spans="1:10" x14ac:dyDescent="0.2">
      <c r="A47" s="191"/>
      <c r="E47" s="192"/>
      <c r="F47" s="257"/>
      <c r="G47" s="193"/>
      <c r="H47" s="194">
        <v>42369</v>
      </c>
      <c r="I47" s="195">
        <v>42369</v>
      </c>
      <c r="J47" s="3"/>
    </row>
    <row r="48" spans="1:10" x14ac:dyDescent="0.2">
      <c r="A48" s="191"/>
      <c r="E48" s="192"/>
      <c r="F48" s="257"/>
      <c r="G48" s="196"/>
      <c r="H48" s="196"/>
      <c r="I48" s="197"/>
      <c r="J48" s="3"/>
    </row>
    <row r="49" spans="1:10" ht="13.5" thickBot="1" x14ac:dyDescent="0.25">
      <c r="A49" s="198"/>
      <c r="B49" s="199"/>
      <c r="C49" s="199"/>
      <c r="D49" s="199"/>
      <c r="E49" s="200"/>
      <c r="F49" s="201"/>
      <c r="G49" s="201"/>
      <c r="H49" s="201"/>
      <c r="I49" s="202"/>
      <c r="J49" s="3"/>
    </row>
    <row r="50" spans="1:10" ht="13.5" thickTop="1" x14ac:dyDescent="0.2">
      <c r="A50" s="203"/>
      <c r="B50" s="204"/>
      <c r="C50" s="204" t="s">
        <v>17</v>
      </c>
      <c r="D50" s="204"/>
      <c r="E50" s="205">
        <v>5787</v>
      </c>
      <c r="F50" s="206">
        <v>60000</v>
      </c>
      <c r="G50" s="207">
        <v>58229</v>
      </c>
      <c r="H50" s="207">
        <f>E50+F50-G50</f>
        <v>7558</v>
      </c>
      <c r="I50" s="208">
        <v>7558</v>
      </c>
      <c r="J50" s="3"/>
    </row>
    <row r="51" spans="1:10" x14ac:dyDescent="0.2">
      <c r="A51" s="209"/>
      <c r="B51" s="210"/>
      <c r="C51" s="210" t="s">
        <v>22</v>
      </c>
      <c r="D51" s="210"/>
      <c r="E51" s="211">
        <v>10040.74</v>
      </c>
      <c r="F51" s="212">
        <v>82339</v>
      </c>
      <c r="G51" s="213">
        <v>69896</v>
      </c>
      <c r="H51" s="213">
        <f>E51+F51-G51</f>
        <v>22483.740000000005</v>
      </c>
      <c r="I51" s="214">
        <v>1851.74</v>
      </c>
      <c r="J51" s="3"/>
    </row>
    <row r="52" spans="1:10" x14ac:dyDescent="0.2">
      <c r="A52" s="209"/>
      <c r="B52" s="210"/>
      <c r="C52" s="210" t="s">
        <v>72</v>
      </c>
      <c r="D52" s="210"/>
      <c r="E52" s="211">
        <v>54606.74</v>
      </c>
      <c r="F52" s="212">
        <v>129641.67</v>
      </c>
      <c r="G52" s="213">
        <v>0</v>
      </c>
      <c r="H52" s="213">
        <f>E52+F52-G52</f>
        <v>184248.41</v>
      </c>
      <c r="I52" s="214">
        <v>184248.41</v>
      </c>
      <c r="J52" s="3"/>
    </row>
    <row r="53" spans="1:10" x14ac:dyDescent="0.2">
      <c r="A53" s="209"/>
      <c r="B53" s="210"/>
      <c r="C53" s="215" t="s">
        <v>68</v>
      </c>
      <c r="D53" s="210"/>
      <c r="E53" s="211">
        <v>618467.42000000004</v>
      </c>
      <c r="F53" s="212">
        <v>1582461</v>
      </c>
      <c r="G53" s="213">
        <v>2169631.6100000003</v>
      </c>
      <c r="H53" s="213">
        <f>E53+F53-G53</f>
        <v>31296.80999999959</v>
      </c>
      <c r="I53" s="214">
        <v>31296.81</v>
      </c>
      <c r="J53" s="3"/>
    </row>
    <row r="54" spans="1:10" ht="18.75" thickBot="1" x14ac:dyDescent="0.4">
      <c r="A54" s="216" t="s">
        <v>12</v>
      </c>
      <c r="B54" s="217"/>
      <c r="C54" s="217"/>
      <c r="D54" s="217"/>
      <c r="E54" s="218">
        <f>E50+E51+E52+E53</f>
        <v>688901.9</v>
      </c>
      <c r="F54" s="219">
        <f>F50+F51+F52+F53</f>
        <v>1854441.67</v>
      </c>
      <c r="G54" s="220">
        <f>G50+G51+G52+G53</f>
        <v>2297756.6100000003</v>
      </c>
      <c r="H54" s="220">
        <f>H50+H51+H52+H53</f>
        <v>245586.95999999961</v>
      </c>
      <c r="I54" s="221">
        <f>I50+I51+I52+I53</f>
        <v>224954.96</v>
      </c>
      <c r="J54" s="3"/>
    </row>
    <row r="55" spans="1:10" ht="18.75" thickTop="1" x14ac:dyDescent="0.35">
      <c r="A55" s="222"/>
      <c r="B55" s="223"/>
      <c r="C55" s="223"/>
      <c r="D55" s="224"/>
      <c r="E55" s="224"/>
      <c r="F55" s="182"/>
      <c r="G55" s="183"/>
      <c r="H55" s="225"/>
      <c r="I55" s="225"/>
      <c r="J55" s="3"/>
    </row>
    <row r="56" spans="1:10" ht="18" x14ac:dyDescent="0.35">
      <c r="A56" s="222"/>
      <c r="B56" s="223"/>
      <c r="C56" s="223"/>
      <c r="D56" s="224"/>
      <c r="E56" s="224"/>
      <c r="F56" s="182"/>
      <c r="G56" s="226"/>
      <c r="H56" s="227"/>
      <c r="I56" s="227"/>
      <c r="J56" s="222"/>
    </row>
    <row r="57" spans="1:10" ht="1.5" customHeight="1" x14ac:dyDescent="0.35">
      <c r="A57" s="228"/>
      <c r="B57" s="229"/>
      <c r="C57" s="229"/>
      <c r="D57" s="230"/>
      <c r="E57" s="230"/>
      <c r="F57" s="227"/>
      <c r="G57" s="227"/>
      <c r="H57" s="227"/>
      <c r="I57" s="227"/>
      <c r="J57" s="228"/>
    </row>
    <row r="58" spans="1:10" x14ac:dyDescent="0.2">
      <c r="A58" s="231"/>
      <c r="B58" s="231"/>
      <c r="C58" s="231"/>
      <c r="D58" s="231"/>
      <c r="E58" s="231"/>
      <c r="F58" s="231"/>
      <c r="G58" s="231"/>
      <c r="H58" s="231"/>
      <c r="I58" s="231"/>
      <c r="J58" s="23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7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251"/>
  <sheetViews>
    <sheetView zoomScaleNormal="100" zoomScaleSheetLayoutView="100" workbookViewId="0">
      <selection activeCell="J45" sqref="J45"/>
    </sheetView>
  </sheetViews>
  <sheetFormatPr defaultColWidth="9.140625" defaultRowHeight="12.75" x14ac:dyDescent="0.2"/>
  <cols>
    <col min="1" max="1" width="7.42578125" style="98" customWidth="1"/>
    <col min="2" max="2" width="2.42578125" style="98" customWidth="1"/>
    <col min="3" max="4" width="8.42578125" style="98" customWidth="1"/>
    <col min="5" max="6" width="15.42578125" style="98" customWidth="1"/>
    <col min="7" max="7" width="15" style="98" customWidth="1"/>
    <col min="8" max="8" width="15.42578125" style="98" customWidth="1"/>
    <col min="9" max="9" width="16.42578125" style="98" customWidth="1"/>
    <col min="10" max="10" width="16.85546875" style="98" customWidth="1"/>
    <col min="11" max="16384" width="9.140625" style="1"/>
  </cols>
  <sheetData>
    <row r="1" spans="1:10" ht="19.5" x14ac:dyDescent="0.4">
      <c r="A1" s="96" t="s">
        <v>0</v>
      </c>
      <c r="B1" s="97"/>
      <c r="C1" s="97"/>
      <c r="D1" s="97"/>
    </row>
    <row r="2" spans="1:10" ht="19.5" x14ac:dyDescent="0.4">
      <c r="A2" s="267" t="s">
        <v>1</v>
      </c>
      <c r="B2" s="267"/>
      <c r="C2" s="267"/>
      <c r="D2" s="267"/>
      <c r="E2" s="268" t="s">
        <v>147</v>
      </c>
      <c r="F2" s="268"/>
      <c r="G2" s="268"/>
      <c r="H2" s="268"/>
      <c r="I2" s="268"/>
      <c r="J2" s="99"/>
    </row>
    <row r="3" spans="1:10" ht="9.9499999999999993" customHeight="1" x14ac:dyDescent="0.4">
      <c r="A3" s="100"/>
      <c r="B3" s="100"/>
      <c r="C3" s="100"/>
      <c r="D3" s="100"/>
      <c r="E3" s="266" t="s">
        <v>25</v>
      </c>
      <c r="F3" s="266"/>
      <c r="G3" s="266"/>
      <c r="H3" s="266"/>
      <c r="I3" s="266"/>
      <c r="J3" s="99"/>
    </row>
    <row r="4" spans="1:10" ht="15.75" x14ac:dyDescent="0.25">
      <c r="A4" s="101" t="s">
        <v>2</v>
      </c>
      <c r="E4" s="269" t="s">
        <v>148</v>
      </c>
      <c r="F4" s="269"/>
      <c r="G4" s="269"/>
      <c r="H4" s="269"/>
      <c r="I4" s="269"/>
    </row>
    <row r="5" spans="1:10" ht="7.5" customHeight="1" x14ac:dyDescent="0.3">
      <c r="A5" s="102"/>
      <c r="E5" s="266" t="s">
        <v>25</v>
      </c>
      <c r="F5" s="266"/>
      <c r="G5" s="266"/>
      <c r="H5" s="266"/>
      <c r="I5" s="266"/>
    </row>
    <row r="6" spans="1:10" ht="19.5" x14ac:dyDescent="0.4">
      <c r="A6" s="99" t="s">
        <v>38</v>
      </c>
      <c r="C6" s="103" t="s">
        <v>110</v>
      </c>
      <c r="E6" s="104"/>
      <c r="F6" s="104"/>
      <c r="G6" s="105" t="s">
        <v>3</v>
      </c>
      <c r="H6" s="106" t="s">
        <v>89</v>
      </c>
      <c r="I6" s="107"/>
    </row>
    <row r="7" spans="1:10" ht="8.25" customHeight="1" x14ac:dyDescent="0.4">
      <c r="A7" s="99"/>
      <c r="E7" s="266" t="s">
        <v>26</v>
      </c>
      <c r="F7" s="266"/>
      <c r="G7" s="266"/>
      <c r="H7" s="266"/>
      <c r="I7" s="266"/>
    </row>
    <row r="8" spans="1:10" ht="19.5" hidden="1" x14ac:dyDescent="0.4">
      <c r="A8" s="99"/>
      <c r="E8" s="107"/>
      <c r="F8" s="107"/>
      <c r="G8" s="107"/>
      <c r="H8" s="105"/>
      <c r="I8" s="107"/>
    </row>
    <row r="9" spans="1:10" ht="30.75" customHeight="1" x14ac:dyDescent="0.4">
      <c r="A9" s="99"/>
      <c r="E9" s="107"/>
      <c r="F9" s="107"/>
      <c r="G9" s="107"/>
      <c r="H9" s="105"/>
      <c r="I9" s="107"/>
    </row>
    <row r="11" spans="1:10" s="8" customFormat="1" ht="15" customHeight="1" x14ac:dyDescent="0.4">
      <c r="A11" s="108"/>
      <c r="B11" s="109"/>
      <c r="C11" s="109"/>
      <c r="D11" s="109"/>
      <c r="E11" s="110" t="s">
        <v>4</v>
      </c>
      <c r="F11" s="110" t="s">
        <v>5</v>
      </c>
      <c r="G11" s="111" t="s">
        <v>6</v>
      </c>
      <c r="H11" s="112" t="s">
        <v>7</v>
      </c>
      <c r="I11" s="112"/>
      <c r="J11" s="109"/>
    </row>
    <row r="12" spans="1:10" s="8" customFormat="1" ht="15" customHeight="1" x14ac:dyDescent="0.4">
      <c r="A12" s="113"/>
      <c r="B12" s="113"/>
      <c r="C12" s="113"/>
      <c r="D12" s="113"/>
      <c r="E12" s="110" t="s">
        <v>8</v>
      </c>
      <c r="F12" s="110" t="s">
        <v>8</v>
      </c>
      <c r="G12" s="111" t="s">
        <v>9</v>
      </c>
      <c r="H12" s="114" t="s">
        <v>10</v>
      </c>
      <c r="I12" s="115" t="s">
        <v>11</v>
      </c>
      <c r="J12" s="109"/>
    </row>
    <row r="13" spans="1:10" s="8" customFormat="1" ht="12.75" customHeight="1" x14ac:dyDescent="0.2">
      <c r="A13" s="113"/>
      <c r="B13" s="113"/>
      <c r="C13" s="113"/>
      <c r="D13" s="113"/>
      <c r="E13" s="110" t="s">
        <v>12</v>
      </c>
      <c r="F13" s="110" t="s">
        <v>12</v>
      </c>
      <c r="G13" s="116"/>
      <c r="H13" s="260" t="s">
        <v>40</v>
      </c>
      <c r="I13" s="261"/>
      <c r="J13" s="109"/>
    </row>
    <row r="14" spans="1:10" s="8" customFormat="1" ht="12.75" customHeight="1" x14ac:dyDescent="0.2">
      <c r="A14" s="113"/>
      <c r="B14" s="113"/>
      <c r="C14" s="113"/>
      <c r="D14" s="113"/>
      <c r="E14" s="110"/>
      <c r="F14" s="110"/>
      <c r="G14" s="116"/>
      <c r="H14" s="117"/>
      <c r="I14" s="11"/>
      <c r="J14" s="109"/>
    </row>
    <row r="15" spans="1:10" s="8" customFormat="1" ht="18.75" x14ac:dyDescent="0.4">
      <c r="A15" s="118" t="s">
        <v>41</v>
      </c>
      <c r="B15" s="118"/>
      <c r="C15" s="119"/>
      <c r="D15" s="120"/>
      <c r="E15" s="121"/>
      <c r="F15" s="121"/>
      <c r="G15" s="122"/>
      <c r="H15" s="113"/>
      <c r="I15" s="113"/>
      <c r="J15" s="109"/>
    </row>
    <row r="16" spans="1:10" s="8" customFormat="1" ht="19.5" x14ac:dyDescent="0.4">
      <c r="A16" s="123" t="s">
        <v>13</v>
      </c>
      <c r="B16" s="118"/>
      <c r="C16" s="119"/>
      <c r="D16" s="120"/>
      <c r="E16" s="124">
        <v>3613000</v>
      </c>
      <c r="F16" s="125">
        <v>14483779.699999999</v>
      </c>
      <c r="G16" s="126">
        <v>14483779.699999999</v>
      </c>
      <c r="H16" s="124">
        <v>14140906.329999998</v>
      </c>
      <c r="I16" s="124">
        <v>342873.37</v>
      </c>
      <c r="J16" s="109"/>
    </row>
    <row r="17" spans="1:10" s="8" customFormat="1" ht="20.25" customHeight="1" x14ac:dyDescent="0.35">
      <c r="A17" s="127"/>
      <c r="B17" s="109"/>
      <c r="C17" s="109"/>
      <c r="D17" s="109"/>
      <c r="J17" s="109"/>
    </row>
    <row r="18" spans="1:10" s="8" customFormat="1" ht="19.5" x14ac:dyDescent="0.4">
      <c r="A18" s="123" t="s">
        <v>14</v>
      </c>
      <c r="B18" s="128"/>
      <c r="C18" s="128"/>
      <c r="D18" s="128"/>
      <c r="E18" s="124">
        <v>3703000</v>
      </c>
      <c r="F18" s="125">
        <v>14576480.01</v>
      </c>
      <c r="G18" s="126">
        <v>14576479.619999999</v>
      </c>
      <c r="H18" s="124">
        <v>14040182.24</v>
      </c>
      <c r="I18" s="124">
        <v>536297.38</v>
      </c>
      <c r="J18" s="109"/>
    </row>
    <row r="19" spans="1:10" s="8" customFormat="1" ht="19.5" customHeight="1" x14ac:dyDescent="0.35">
      <c r="A19" s="127"/>
      <c r="B19" s="128"/>
      <c r="C19" s="128"/>
      <c r="D19" s="128"/>
      <c r="E19" s="126"/>
      <c r="F19" s="129"/>
      <c r="G19" s="126"/>
      <c r="H19" s="130"/>
      <c r="I19" s="130"/>
      <c r="J19" s="131"/>
    </row>
    <row r="20" spans="1:10" s="8" customFormat="1" ht="14.25" customHeight="1" x14ac:dyDescent="0.35">
      <c r="A20" s="127"/>
      <c r="B20" s="128"/>
      <c r="C20" s="128"/>
      <c r="D20" s="128"/>
      <c r="E20" s="132"/>
      <c r="F20" s="132"/>
      <c r="G20" s="133"/>
      <c r="H20" s="134"/>
      <c r="I20" s="134"/>
      <c r="J20" s="131"/>
    </row>
    <row r="21" spans="1:10" ht="19.5" x14ac:dyDescent="0.4">
      <c r="A21" s="135" t="s">
        <v>15</v>
      </c>
      <c r="B21" s="132"/>
      <c r="C21" s="132"/>
      <c r="D21" s="132"/>
      <c r="E21" s="132"/>
      <c r="F21" s="132"/>
      <c r="G21" s="136"/>
      <c r="H21" s="133"/>
      <c r="I21" s="133"/>
      <c r="J21" s="133"/>
    </row>
    <row r="22" spans="1:10" ht="18" x14ac:dyDescent="0.35">
      <c r="A22" s="132"/>
      <c r="B22" s="132"/>
      <c r="C22" s="137" t="s">
        <v>29</v>
      </c>
      <c r="D22" s="132"/>
      <c r="E22" s="132"/>
      <c r="F22" s="132"/>
      <c r="G22" s="138">
        <f>H22+I22</f>
        <v>0</v>
      </c>
      <c r="H22" s="139">
        <v>0</v>
      </c>
      <c r="I22" s="139">
        <v>0</v>
      </c>
      <c r="J22" s="133"/>
    </row>
    <row r="23" spans="1:10" ht="18" x14ac:dyDescent="0.35">
      <c r="A23" s="132"/>
      <c r="B23" s="132"/>
      <c r="C23" s="137"/>
      <c r="D23" s="132"/>
      <c r="E23" s="132"/>
      <c r="F23" s="132"/>
      <c r="G23" s="138"/>
      <c r="H23" s="139"/>
      <c r="I23" s="139"/>
      <c r="J23" s="133"/>
    </row>
    <row r="24" spans="1:10" s="144" customFormat="1" ht="19.5" x14ac:dyDescent="0.4">
      <c r="A24" s="140" t="s">
        <v>27</v>
      </c>
      <c r="B24" s="140"/>
      <c r="C24" s="141"/>
      <c r="D24" s="140"/>
      <c r="E24" s="140"/>
      <c r="F24" s="140"/>
      <c r="G24" s="142">
        <f>G18-G16-G22</f>
        <v>92699.919999999925</v>
      </c>
      <c r="H24" s="142">
        <f>H18-H16-H22</f>
        <v>-100724.08999999799</v>
      </c>
      <c r="I24" s="142">
        <f>I18-I16-I22</f>
        <v>193424.01</v>
      </c>
      <c r="J24" s="143"/>
    </row>
    <row r="25" spans="1:10" s="144" customFormat="1" ht="18.95" customHeight="1" x14ac:dyDescent="0.3">
      <c r="A25" s="145" t="s">
        <v>47</v>
      </c>
      <c r="B25" s="145"/>
      <c r="C25" s="145"/>
      <c r="D25" s="145"/>
      <c r="E25" s="145"/>
      <c r="F25" s="145"/>
      <c r="G25" s="146">
        <f>G24-G26</f>
        <v>92699.919999999925</v>
      </c>
      <c r="H25" s="147">
        <v>-100724.08999999799</v>
      </c>
      <c r="I25" s="147">
        <v>193424.01</v>
      </c>
      <c r="J25" s="148"/>
    </row>
    <row r="26" spans="1:10" s="144" customFormat="1" ht="15" x14ac:dyDescent="0.3">
      <c r="A26" s="145" t="s">
        <v>42</v>
      </c>
      <c r="B26" s="145"/>
      <c r="C26" s="145"/>
      <c r="D26" s="145"/>
      <c r="E26" s="145"/>
      <c r="F26" s="145"/>
      <c r="G26" s="146">
        <f>H26+I26</f>
        <v>0</v>
      </c>
      <c r="H26" s="147">
        <v>0</v>
      </c>
      <c r="I26" s="147">
        <v>0</v>
      </c>
      <c r="J26" s="148"/>
    </row>
    <row r="27" spans="1:10" s="144" customFormat="1" x14ac:dyDescent="0.2">
      <c r="A27" s="149"/>
      <c r="B27" s="149"/>
      <c r="C27" s="149"/>
      <c r="D27" s="149"/>
      <c r="E27" s="149"/>
      <c r="F27" s="149"/>
      <c r="G27" s="149"/>
      <c r="H27" s="148"/>
      <c r="I27" s="148"/>
      <c r="J27" s="148"/>
    </row>
    <row r="28" spans="1:10" s="144" customFormat="1" ht="16.5" x14ac:dyDescent="0.35">
      <c r="A28" s="150" t="s">
        <v>43</v>
      </c>
      <c r="B28" s="150" t="s">
        <v>44</v>
      </c>
      <c r="C28" s="150"/>
      <c r="D28" s="151"/>
      <c r="E28" s="151"/>
      <c r="F28" s="152"/>
      <c r="G28" s="142"/>
      <c r="H28" s="153"/>
      <c r="I28" s="154"/>
      <c r="J28" s="155"/>
    </row>
    <row r="29" spans="1:10" s="144" customFormat="1" ht="16.5" customHeight="1" x14ac:dyDescent="0.3">
      <c r="A29" s="150"/>
      <c r="B29" s="150"/>
      <c r="C29" s="258" t="s">
        <v>16</v>
      </c>
      <c r="D29" s="258"/>
      <c r="E29" s="258"/>
      <c r="F29" s="152"/>
      <c r="G29" s="156">
        <f>G30+G31</f>
        <v>92699.919999999925</v>
      </c>
      <c r="H29" s="153"/>
      <c r="I29" s="154"/>
      <c r="J29" s="155"/>
    </row>
    <row r="30" spans="1:10" s="163" customFormat="1" ht="18.75" x14ac:dyDescent="0.4">
      <c r="A30" s="157"/>
      <c r="B30" s="157"/>
      <c r="C30" s="158"/>
      <c r="D30" s="159"/>
      <c r="E30" s="160" t="s">
        <v>48</v>
      </c>
      <c r="F30" s="161" t="s">
        <v>17</v>
      </c>
      <c r="G30" s="162">
        <v>7000</v>
      </c>
      <c r="H30" s="153"/>
      <c r="I30" s="154"/>
    </row>
    <row r="31" spans="1:10" s="163" customFormat="1" ht="18.75" x14ac:dyDescent="0.4">
      <c r="A31" s="157"/>
      <c r="B31" s="157"/>
      <c r="C31" s="164"/>
      <c r="D31" s="159"/>
      <c r="E31" s="165"/>
      <c r="F31" s="161" t="s">
        <v>72</v>
      </c>
      <c r="G31" s="162">
        <f>G25-G30</f>
        <v>85699.919999999925</v>
      </c>
      <c r="H31" s="153"/>
      <c r="I31" s="154"/>
    </row>
    <row r="32" spans="1:10" s="163" customFormat="1" ht="18.75" x14ac:dyDescent="0.4">
      <c r="A32" s="157"/>
      <c r="B32" s="166"/>
      <c r="C32" s="259" t="s">
        <v>49</v>
      </c>
      <c r="D32" s="259"/>
      <c r="E32" s="259"/>
      <c r="F32" s="259"/>
      <c r="G32" s="156">
        <f>G26</f>
        <v>0</v>
      </c>
      <c r="H32" s="153"/>
      <c r="I32" s="154"/>
    </row>
    <row r="33" spans="1:10" s="8" customFormat="1" ht="20.25" customHeight="1" x14ac:dyDescent="0.3">
      <c r="A33" s="167"/>
      <c r="B33" s="264" t="s">
        <v>63</v>
      </c>
      <c r="C33" s="264"/>
      <c r="D33" s="264"/>
      <c r="E33" s="264"/>
      <c r="F33" s="264"/>
      <c r="G33" s="168">
        <v>0</v>
      </c>
      <c r="H33" s="169"/>
      <c r="I33" s="169"/>
    </row>
    <row r="34" spans="1:10" ht="31.7" customHeight="1" x14ac:dyDescent="0.2">
      <c r="A34" s="265"/>
      <c r="B34" s="265"/>
      <c r="C34" s="265"/>
      <c r="D34" s="265"/>
      <c r="E34" s="265"/>
      <c r="F34" s="265"/>
      <c r="G34" s="265"/>
      <c r="H34" s="265"/>
      <c r="I34" s="265"/>
      <c r="J34" s="79"/>
    </row>
    <row r="35" spans="1:10" ht="18.95" customHeight="1" x14ac:dyDescent="0.4">
      <c r="A35" s="118" t="s">
        <v>45</v>
      </c>
      <c r="B35" s="118" t="s">
        <v>23</v>
      </c>
      <c r="C35" s="118"/>
      <c r="D35" s="170"/>
      <c r="E35" s="122"/>
      <c r="F35" s="128"/>
      <c r="G35" s="171"/>
      <c r="H35" s="172"/>
      <c r="I35" s="172"/>
      <c r="J35" s="79"/>
    </row>
    <row r="36" spans="1:10" ht="18.75" x14ac:dyDescent="0.4">
      <c r="A36" s="118"/>
      <c r="B36" s="118"/>
      <c r="C36" s="118"/>
      <c r="D36" s="170"/>
      <c r="F36" s="173" t="s">
        <v>28</v>
      </c>
      <c r="G36" s="115" t="s">
        <v>6</v>
      </c>
      <c r="H36" s="113"/>
      <c r="I36" s="174" t="s">
        <v>30</v>
      </c>
      <c r="J36" s="79"/>
    </row>
    <row r="37" spans="1:10" ht="16.5" x14ac:dyDescent="0.35">
      <c r="A37" s="175" t="s">
        <v>24</v>
      </c>
      <c r="B37" s="176"/>
      <c r="C37" s="127"/>
      <c r="D37" s="176"/>
      <c r="E37" s="122"/>
      <c r="F37" s="177">
        <v>165000</v>
      </c>
      <c r="G37" s="177">
        <v>164609</v>
      </c>
      <c r="H37" s="178"/>
      <c r="I37" s="179">
        <f>IF(F37=0,"nerozp.",G37/F37)</f>
        <v>0.99763030303030298</v>
      </c>
      <c r="J37" s="79"/>
    </row>
    <row r="38" spans="1:10" ht="16.5" hidden="1" x14ac:dyDescent="0.35">
      <c r="A38" s="175" t="s">
        <v>70</v>
      </c>
      <c r="B38" s="176"/>
      <c r="C38" s="127"/>
      <c r="D38" s="180"/>
      <c r="E38" s="180"/>
      <c r="F38" s="177">
        <v>0</v>
      </c>
      <c r="G38" s="177">
        <v>0</v>
      </c>
      <c r="H38" s="178"/>
      <c r="I38" s="179" t="e">
        <f t="shared" ref="I38:I39" si="0">G38/F38</f>
        <v>#DIV/0!</v>
      </c>
      <c r="J38" s="3"/>
    </row>
    <row r="39" spans="1:10" ht="16.5" hidden="1" x14ac:dyDescent="0.35">
      <c r="A39" s="175" t="s">
        <v>71</v>
      </c>
      <c r="B39" s="176"/>
      <c r="C39" s="127"/>
      <c r="D39" s="180"/>
      <c r="E39" s="180"/>
      <c r="F39" s="177">
        <v>0</v>
      </c>
      <c r="G39" s="177">
        <v>0</v>
      </c>
      <c r="H39" s="178"/>
      <c r="I39" s="179" t="e">
        <f t="shared" si="0"/>
        <v>#DIV/0!</v>
      </c>
      <c r="J39" s="3"/>
    </row>
    <row r="40" spans="1:10" ht="16.5" x14ac:dyDescent="0.35">
      <c r="A40" s="175" t="s">
        <v>69</v>
      </c>
      <c r="B40" s="176"/>
      <c r="C40" s="127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  <c r="J40" s="3"/>
    </row>
    <row r="41" spans="1:10" ht="16.5" x14ac:dyDescent="0.35">
      <c r="A41" s="175" t="s">
        <v>66</v>
      </c>
      <c r="B41" s="176"/>
      <c r="C41" s="127"/>
      <c r="D41" s="122"/>
      <c r="E41" s="122"/>
      <c r="F41" s="177">
        <v>242200</v>
      </c>
      <c r="G41" s="177">
        <v>242200</v>
      </c>
      <c r="H41" s="178"/>
      <c r="I41" s="179">
        <f>IF(F41=0,"nerozp.",G41/F41)</f>
        <v>1</v>
      </c>
      <c r="J41" s="3"/>
    </row>
    <row r="42" spans="1:10" ht="16.5" x14ac:dyDescent="0.35">
      <c r="A42" s="175" t="s">
        <v>67</v>
      </c>
      <c r="B42" s="121"/>
      <c r="C42" s="121"/>
      <c r="D42" s="113"/>
      <c r="E42" s="113"/>
      <c r="F42" s="177">
        <v>0</v>
      </c>
      <c r="G42" s="177">
        <v>0</v>
      </c>
      <c r="H42" s="178"/>
      <c r="I42" s="179" t="str">
        <f>IF(F42=0,"nerozp.",G42/F42)</f>
        <v>nerozp.</v>
      </c>
      <c r="J42" s="3"/>
    </row>
    <row r="43" spans="1:10" hidden="1" x14ac:dyDescent="0.2">
      <c r="A43" s="262" t="s">
        <v>64</v>
      </c>
      <c r="B43" s="263"/>
      <c r="C43" s="263"/>
      <c r="D43" s="263"/>
      <c r="E43" s="263"/>
      <c r="F43" s="263"/>
      <c r="G43" s="263"/>
      <c r="H43" s="263"/>
      <c r="I43" s="263"/>
      <c r="J43" s="3"/>
    </row>
    <row r="44" spans="1:10" ht="20.25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3"/>
    </row>
    <row r="45" spans="1:10" ht="19.5" thickBot="1" x14ac:dyDescent="0.45">
      <c r="A45" s="118" t="s">
        <v>46</v>
      </c>
      <c r="B45" s="118" t="s">
        <v>18</v>
      </c>
      <c r="C45" s="120"/>
      <c r="D45" s="122"/>
      <c r="E45" s="122"/>
      <c r="F45" s="182"/>
      <c r="G45" s="183"/>
      <c r="H45" s="260" t="s">
        <v>32</v>
      </c>
      <c r="I45" s="261"/>
      <c r="J45" s="3"/>
    </row>
    <row r="46" spans="1:10" ht="18.75" thickTop="1" x14ac:dyDescent="0.35">
      <c r="A46" s="184"/>
      <c r="B46" s="185"/>
      <c r="C46" s="186"/>
      <c r="D46" s="185"/>
      <c r="E46" s="187" t="s">
        <v>65</v>
      </c>
      <c r="F46" s="188" t="s">
        <v>19</v>
      </c>
      <c r="G46" s="188" t="s">
        <v>20</v>
      </c>
      <c r="H46" s="189" t="s">
        <v>21</v>
      </c>
      <c r="I46" s="190" t="s">
        <v>31</v>
      </c>
      <c r="J46" s="3"/>
    </row>
    <row r="47" spans="1:10" x14ac:dyDescent="0.2">
      <c r="A47" s="191"/>
      <c r="E47" s="192"/>
      <c r="F47" s="257"/>
      <c r="G47" s="193"/>
      <c r="H47" s="194">
        <v>42369</v>
      </c>
      <c r="I47" s="195">
        <v>42369</v>
      </c>
      <c r="J47" s="3"/>
    </row>
    <row r="48" spans="1:10" x14ac:dyDescent="0.2">
      <c r="A48" s="191"/>
      <c r="E48" s="192"/>
      <c r="F48" s="257"/>
      <c r="G48" s="196"/>
      <c r="H48" s="196"/>
      <c r="I48" s="197"/>
      <c r="J48" s="3"/>
    </row>
    <row r="49" spans="1:10" ht="13.5" thickBot="1" x14ac:dyDescent="0.25">
      <c r="A49" s="198"/>
      <c r="B49" s="199"/>
      <c r="C49" s="199"/>
      <c r="D49" s="199"/>
      <c r="E49" s="200"/>
      <c r="F49" s="201"/>
      <c r="G49" s="201"/>
      <c r="H49" s="201"/>
      <c r="I49" s="202"/>
      <c r="J49" s="3"/>
    </row>
    <row r="50" spans="1:10" ht="13.5" thickTop="1" x14ac:dyDescent="0.2">
      <c r="A50" s="203"/>
      <c r="B50" s="204"/>
      <c r="C50" s="204" t="s">
        <v>17</v>
      </c>
      <c r="D50" s="204"/>
      <c r="E50" s="205">
        <v>108478</v>
      </c>
      <c r="F50" s="206">
        <v>13000</v>
      </c>
      <c r="G50" s="207">
        <v>7000</v>
      </c>
      <c r="H50" s="207">
        <f>E50+F50-G50</f>
        <v>114478</v>
      </c>
      <c r="I50" s="208">
        <v>114478</v>
      </c>
      <c r="J50" s="3"/>
    </row>
    <row r="51" spans="1:10" x14ac:dyDescent="0.2">
      <c r="A51" s="209"/>
      <c r="B51" s="210"/>
      <c r="C51" s="210" t="s">
        <v>22</v>
      </c>
      <c r="D51" s="210"/>
      <c r="E51" s="211">
        <v>47830.76</v>
      </c>
      <c r="F51" s="212">
        <v>80013.34</v>
      </c>
      <c r="G51" s="213">
        <v>50274</v>
      </c>
      <c r="H51" s="213">
        <f>E51+F51-G51</f>
        <v>77570.100000000006</v>
      </c>
      <c r="I51" s="214">
        <v>60750.45</v>
      </c>
      <c r="J51" s="3"/>
    </row>
    <row r="52" spans="1:10" x14ac:dyDescent="0.2">
      <c r="A52" s="209"/>
      <c r="B52" s="210"/>
      <c r="C52" s="210" t="s">
        <v>72</v>
      </c>
      <c r="D52" s="210"/>
      <c r="E52" s="211">
        <v>473087.69</v>
      </c>
      <c r="F52" s="212">
        <v>230591.97</v>
      </c>
      <c r="G52" s="213">
        <v>46196</v>
      </c>
      <c r="H52" s="213">
        <f>E52+F52-G52</f>
        <v>657483.66</v>
      </c>
      <c r="I52" s="214">
        <v>657483.66</v>
      </c>
      <c r="J52" s="3"/>
    </row>
    <row r="53" spans="1:10" x14ac:dyDescent="0.2">
      <c r="A53" s="209"/>
      <c r="B53" s="210"/>
      <c r="C53" s="215" t="s">
        <v>68</v>
      </c>
      <c r="D53" s="210"/>
      <c r="E53" s="211">
        <v>590867.74</v>
      </c>
      <c r="F53" s="212">
        <v>343710</v>
      </c>
      <c r="G53" s="213">
        <v>810658</v>
      </c>
      <c r="H53" s="213">
        <f>E53+F53-G53</f>
        <v>123919.73999999999</v>
      </c>
      <c r="I53" s="214">
        <v>123919.74</v>
      </c>
      <c r="J53" s="3"/>
    </row>
    <row r="54" spans="1:10" ht="18.75" thickBot="1" x14ac:dyDescent="0.4">
      <c r="A54" s="216" t="s">
        <v>12</v>
      </c>
      <c r="B54" s="217"/>
      <c r="C54" s="217"/>
      <c r="D54" s="217"/>
      <c r="E54" s="218">
        <f>E50+E51+E52+E53</f>
        <v>1220264.19</v>
      </c>
      <c r="F54" s="219">
        <f>F50+F51+F52+F53</f>
        <v>667315.31000000006</v>
      </c>
      <c r="G54" s="220">
        <f>G50+G51+G52+G53</f>
        <v>914128</v>
      </c>
      <c r="H54" s="220">
        <f>H50+H51+H52+H53</f>
        <v>973451.5</v>
      </c>
      <c r="I54" s="221">
        <f>I50+I51+I52+I53</f>
        <v>956631.85000000009</v>
      </c>
      <c r="J54" s="3"/>
    </row>
    <row r="55" spans="1:10" ht="18.75" thickTop="1" x14ac:dyDescent="0.35">
      <c r="A55" s="222"/>
      <c r="B55" s="223"/>
      <c r="C55" s="223"/>
      <c r="D55" s="224"/>
      <c r="E55" s="224"/>
      <c r="F55" s="182"/>
      <c r="G55" s="183"/>
      <c r="H55" s="225"/>
      <c r="I55" s="225"/>
      <c r="J55" s="3"/>
    </row>
    <row r="56" spans="1:10" ht="18" x14ac:dyDescent="0.35">
      <c r="A56" s="222"/>
      <c r="B56" s="223"/>
      <c r="C56" s="223"/>
      <c r="D56" s="224"/>
      <c r="E56" s="224"/>
      <c r="F56" s="182"/>
      <c r="G56" s="226"/>
      <c r="H56" s="227"/>
      <c r="I56" s="227"/>
      <c r="J56" s="222"/>
    </row>
    <row r="57" spans="1:10" ht="1.5" customHeight="1" x14ac:dyDescent="0.35">
      <c r="A57" s="228"/>
      <c r="B57" s="229"/>
      <c r="C57" s="229"/>
      <c r="D57" s="230"/>
      <c r="E57" s="230"/>
      <c r="F57" s="227"/>
      <c r="G57" s="227"/>
      <c r="H57" s="227"/>
      <c r="I57" s="227"/>
      <c r="J57" s="228"/>
    </row>
    <row r="58" spans="1:10" x14ac:dyDescent="0.2">
      <c r="A58" s="231"/>
      <c r="B58" s="231"/>
      <c r="C58" s="231"/>
      <c r="D58" s="231"/>
      <c r="E58" s="231"/>
      <c r="F58" s="231"/>
      <c r="G58" s="231"/>
      <c r="H58" s="231"/>
      <c r="I58" s="231"/>
      <c r="J58" s="231"/>
    </row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8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251"/>
  <sheetViews>
    <sheetView topLeftCell="A25" zoomScaleNormal="100" zoomScaleSheetLayoutView="100" workbookViewId="0">
      <selection activeCell="L63" sqref="L63"/>
    </sheetView>
  </sheetViews>
  <sheetFormatPr defaultColWidth="9.140625" defaultRowHeight="12.75" x14ac:dyDescent="0.2"/>
  <cols>
    <col min="1" max="1" width="7.42578125" style="98" customWidth="1"/>
    <col min="2" max="2" width="2.42578125" style="98" customWidth="1"/>
    <col min="3" max="4" width="8.42578125" style="98" customWidth="1"/>
    <col min="5" max="6" width="15.42578125" style="98" customWidth="1"/>
    <col min="7" max="7" width="15" style="98" customWidth="1"/>
    <col min="8" max="8" width="15.42578125" style="98" customWidth="1"/>
    <col min="9" max="9" width="16.42578125" style="98" customWidth="1"/>
    <col min="10" max="10" width="16.85546875" style="98" customWidth="1"/>
    <col min="11" max="16384" width="9.140625" style="1"/>
  </cols>
  <sheetData>
    <row r="1" spans="1:10" ht="19.5" x14ac:dyDescent="0.4">
      <c r="A1" s="96" t="s">
        <v>0</v>
      </c>
      <c r="B1" s="97"/>
      <c r="C1" s="97"/>
      <c r="D1" s="97"/>
    </row>
    <row r="2" spans="1:10" ht="19.5" x14ac:dyDescent="0.4">
      <c r="A2" s="267" t="s">
        <v>1</v>
      </c>
      <c r="B2" s="267"/>
      <c r="C2" s="267"/>
      <c r="D2" s="267"/>
      <c r="E2" s="268" t="s">
        <v>149</v>
      </c>
      <c r="F2" s="268"/>
      <c r="G2" s="268"/>
      <c r="H2" s="268"/>
      <c r="I2" s="268"/>
      <c r="J2" s="99"/>
    </row>
    <row r="3" spans="1:10" ht="9.9499999999999993" customHeight="1" x14ac:dyDescent="0.4">
      <c r="A3" s="100"/>
      <c r="B3" s="100"/>
      <c r="C3" s="100"/>
      <c r="D3" s="100"/>
      <c r="E3" s="266" t="s">
        <v>25</v>
      </c>
      <c r="F3" s="266"/>
      <c r="G3" s="266"/>
      <c r="H3" s="266"/>
      <c r="I3" s="266"/>
      <c r="J3" s="99"/>
    </row>
    <row r="4" spans="1:10" ht="15.75" x14ac:dyDescent="0.25">
      <c r="A4" s="101" t="s">
        <v>2</v>
      </c>
      <c r="E4" s="269" t="s">
        <v>150</v>
      </c>
      <c r="F4" s="269"/>
      <c r="G4" s="269"/>
      <c r="H4" s="269"/>
      <c r="I4" s="269"/>
    </row>
    <row r="5" spans="1:10" ht="7.5" customHeight="1" x14ac:dyDescent="0.3">
      <c r="A5" s="102"/>
      <c r="E5" s="266" t="s">
        <v>25</v>
      </c>
      <c r="F5" s="266"/>
      <c r="G5" s="266"/>
      <c r="H5" s="266"/>
      <c r="I5" s="266"/>
    </row>
    <row r="6" spans="1:10" ht="19.5" x14ac:dyDescent="0.4">
      <c r="A6" s="99" t="s">
        <v>38</v>
      </c>
      <c r="C6" s="103" t="s">
        <v>111</v>
      </c>
      <c r="E6" s="104"/>
      <c r="F6" s="104"/>
      <c r="G6" s="105" t="s">
        <v>3</v>
      </c>
      <c r="H6" s="106" t="s">
        <v>90</v>
      </c>
      <c r="I6" s="107"/>
    </row>
    <row r="7" spans="1:10" ht="8.25" customHeight="1" x14ac:dyDescent="0.4">
      <c r="A7" s="99"/>
      <c r="E7" s="266" t="s">
        <v>26</v>
      </c>
      <c r="F7" s="266"/>
      <c r="G7" s="266"/>
      <c r="H7" s="266"/>
      <c r="I7" s="266"/>
    </row>
    <row r="8" spans="1:10" ht="19.5" hidden="1" x14ac:dyDescent="0.4">
      <c r="A8" s="99"/>
      <c r="E8" s="107"/>
      <c r="F8" s="107"/>
      <c r="G8" s="107"/>
      <c r="H8" s="105"/>
      <c r="I8" s="107"/>
    </row>
    <row r="9" spans="1:10" ht="30.75" customHeight="1" x14ac:dyDescent="0.4">
      <c r="A9" s="99"/>
      <c r="E9" s="107"/>
      <c r="F9" s="107"/>
      <c r="G9" s="107"/>
      <c r="H9" s="105"/>
      <c r="I9" s="107"/>
    </row>
    <row r="11" spans="1:10" s="8" customFormat="1" ht="15" customHeight="1" x14ac:dyDescent="0.4">
      <c r="A11" s="108"/>
      <c r="B11" s="109"/>
      <c r="C11" s="109"/>
      <c r="D11" s="109"/>
      <c r="E11" s="110" t="s">
        <v>4</v>
      </c>
      <c r="F11" s="110" t="s">
        <v>5</v>
      </c>
      <c r="G11" s="111" t="s">
        <v>6</v>
      </c>
      <c r="H11" s="112" t="s">
        <v>7</v>
      </c>
      <c r="I11" s="112"/>
      <c r="J11" s="109"/>
    </row>
    <row r="12" spans="1:10" s="8" customFormat="1" ht="15" customHeight="1" x14ac:dyDescent="0.4">
      <c r="A12" s="113"/>
      <c r="B12" s="113"/>
      <c r="C12" s="113"/>
      <c r="D12" s="113"/>
      <c r="E12" s="110" t="s">
        <v>8</v>
      </c>
      <c r="F12" s="110" t="s">
        <v>8</v>
      </c>
      <c r="G12" s="111" t="s">
        <v>9</v>
      </c>
      <c r="H12" s="114" t="s">
        <v>10</v>
      </c>
      <c r="I12" s="115" t="s">
        <v>11</v>
      </c>
      <c r="J12" s="109"/>
    </row>
    <row r="13" spans="1:10" s="8" customFormat="1" ht="12.75" customHeight="1" x14ac:dyDescent="0.2">
      <c r="A13" s="113"/>
      <c r="B13" s="113"/>
      <c r="C13" s="113"/>
      <c r="D13" s="113"/>
      <c r="E13" s="110" t="s">
        <v>12</v>
      </c>
      <c r="F13" s="110" t="s">
        <v>12</v>
      </c>
      <c r="G13" s="116"/>
      <c r="H13" s="260" t="s">
        <v>40</v>
      </c>
      <c r="I13" s="261"/>
      <c r="J13" s="109"/>
    </row>
    <row r="14" spans="1:10" s="8" customFormat="1" ht="12.75" customHeight="1" x14ac:dyDescent="0.2">
      <c r="A14" s="113"/>
      <c r="B14" s="113"/>
      <c r="C14" s="113"/>
      <c r="D14" s="113"/>
      <c r="E14" s="110"/>
      <c r="F14" s="110"/>
      <c r="G14" s="116"/>
      <c r="H14" s="117"/>
      <c r="I14" s="11"/>
      <c r="J14" s="109"/>
    </row>
    <row r="15" spans="1:10" s="8" customFormat="1" ht="18.75" x14ac:dyDescent="0.4">
      <c r="A15" s="118" t="s">
        <v>41</v>
      </c>
      <c r="B15" s="118"/>
      <c r="C15" s="119"/>
      <c r="D15" s="120"/>
      <c r="E15" s="121"/>
      <c r="F15" s="121"/>
      <c r="G15" s="122"/>
      <c r="H15" s="113"/>
      <c r="I15" s="113"/>
      <c r="J15" s="109"/>
    </row>
    <row r="16" spans="1:10" s="8" customFormat="1" ht="19.5" x14ac:dyDescent="0.4">
      <c r="A16" s="123" t="s">
        <v>13</v>
      </c>
      <c r="B16" s="118"/>
      <c r="C16" s="119"/>
      <c r="D16" s="120"/>
      <c r="E16" s="124">
        <v>4712000</v>
      </c>
      <c r="F16" s="125">
        <v>21560561.369999997</v>
      </c>
      <c r="G16" s="126">
        <v>21417704.32</v>
      </c>
      <c r="H16" s="124">
        <v>20936176.899999999</v>
      </c>
      <c r="I16" s="124">
        <v>481527.42000000004</v>
      </c>
      <c r="J16" s="109"/>
    </row>
    <row r="17" spans="1:10" s="8" customFormat="1" ht="20.25" customHeight="1" x14ac:dyDescent="0.35">
      <c r="A17" s="127"/>
      <c r="B17" s="109"/>
      <c r="C17" s="109"/>
      <c r="D17" s="109"/>
      <c r="J17" s="109"/>
    </row>
    <row r="18" spans="1:10" s="8" customFormat="1" ht="19.5" x14ac:dyDescent="0.4">
      <c r="A18" s="123" t="s">
        <v>14</v>
      </c>
      <c r="B18" s="128"/>
      <c r="C18" s="128"/>
      <c r="D18" s="128"/>
      <c r="E18" s="124">
        <v>4712000</v>
      </c>
      <c r="F18" s="125">
        <v>21721437.629999999</v>
      </c>
      <c r="G18" s="126">
        <v>21655233.039999999</v>
      </c>
      <c r="H18" s="124">
        <v>20989970.419999998</v>
      </c>
      <c r="I18" s="124">
        <v>665262.62</v>
      </c>
      <c r="J18" s="109"/>
    </row>
    <row r="19" spans="1:10" s="8" customFormat="1" ht="19.5" customHeight="1" x14ac:dyDescent="0.35">
      <c r="A19" s="127"/>
      <c r="B19" s="128"/>
      <c r="C19" s="128"/>
      <c r="D19" s="128"/>
      <c r="E19" s="126"/>
      <c r="F19" s="129"/>
      <c r="G19" s="126"/>
      <c r="H19" s="130"/>
      <c r="I19" s="130"/>
      <c r="J19" s="131"/>
    </row>
    <row r="20" spans="1:10" s="8" customFormat="1" ht="14.25" customHeight="1" x14ac:dyDescent="0.35">
      <c r="A20" s="127"/>
      <c r="B20" s="128"/>
      <c r="C20" s="128"/>
      <c r="D20" s="128"/>
      <c r="E20" s="132"/>
      <c r="F20" s="132"/>
      <c r="G20" s="133"/>
      <c r="H20" s="134"/>
      <c r="I20" s="134"/>
      <c r="J20" s="131"/>
    </row>
    <row r="21" spans="1:10" ht="19.5" x14ac:dyDescent="0.4">
      <c r="A21" s="135" t="s">
        <v>15</v>
      </c>
      <c r="B21" s="132"/>
      <c r="C21" s="132"/>
      <c r="D21" s="132"/>
      <c r="E21" s="132"/>
      <c r="F21" s="132"/>
      <c r="G21" s="136"/>
      <c r="H21" s="133"/>
      <c r="I21" s="133"/>
      <c r="J21" s="133"/>
    </row>
    <row r="22" spans="1:10" ht="18" x14ac:dyDescent="0.35">
      <c r="A22" s="132"/>
      <c r="B22" s="132"/>
      <c r="C22" s="137" t="s">
        <v>29</v>
      </c>
      <c r="D22" s="132"/>
      <c r="E22" s="132"/>
      <c r="F22" s="132"/>
      <c r="G22" s="138">
        <f>H22+I22</f>
        <v>0</v>
      </c>
      <c r="H22" s="139">
        <v>0</v>
      </c>
      <c r="I22" s="139">
        <v>0</v>
      </c>
      <c r="J22" s="133"/>
    </row>
    <row r="23" spans="1:10" ht="18" x14ac:dyDescent="0.35">
      <c r="A23" s="132"/>
      <c r="B23" s="132"/>
      <c r="C23" s="137"/>
      <c r="D23" s="132"/>
      <c r="E23" s="132"/>
      <c r="F23" s="132"/>
      <c r="G23" s="138"/>
      <c r="H23" s="139"/>
      <c r="I23" s="139"/>
      <c r="J23" s="133"/>
    </row>
    <row r="24" spans="1:10" s="144" customFormat="1" ht="19.5" x14ac:dyDescent="0.4">
      <c r="A24" s="140" t="s">
        <v>27</v>
      </c>
      <c r="B24" s="140"/>
      <c r="C24" s="141"/>
      <c r="D24" s="140"/>
      <c r="E24" s="140"/>
      <c r="F24" s="140"/>
      <c r="G24" s="142">
        <f>G18-G16-G22</f>
        <v>237528.71999999881</v>
      </c>
      <c r="H24" s="142">
        <f>H18-H16-H22</f>
        <v>53793.519999999553</v>
      </c>
      <c r="I24" s="142">
        <f>I18-I16-I22</f>
        <v>183735.19999999995</v>
      </c>
      <c r="J24" s="143"/>
    </row>
    <row r="25" spans="1:10" s="144" customFormat="1" ht="18.95" customHeight="1" x14ac:dyDescent="0.3">
      <c r="A25" s="145" t="s">
        <v>47</v>
      </c>
      <c r="B25" s="145"/>
      <c r="C25" s="145"/>
      <c r="D25" s="145"/>
      <c r="E25" s="145"/>
      <c r="F25" s="145"/>
      <c r="G25" s="146">
        <f>G24-G26</f>
        <v>228840.71999999881</v>
      </c>
      <c r="H25" s="147">
        <v>45105.519999999553</v>
      </c>
      <c r="I25" s="147">
        <v>183735.19999999995</v>
      </c>
      <c r="J25" s="148"/>
    </row>
    <row r="26" spans="1:10" s="144" customFormat="1" ht="15" x14ac:dyDescent="0.3">
      <c r="A26" s="145" t="s">
        <v>42</v>
      </c>
      <c r="B26" s="145"/>
      <c r="C26" s="145"/>
      <c r="D26" s="145"/>
      <c r="E26" s="145"/>
      <c r="F26" s="145"/>
      <c r="G26" s="146">
        <f>H26+I26</f>
        <v>8688</v>
      </c>
      <c r="H26" s="147">
        <v>8688</v>
      </c>
      <c r="I26" s="147">
        <v>0</v>
      </c>
      <c r="J26" s="148"/>
    </row>
    <row r="27" spans="1:10" s="144" customFormat="1" x14ac:dyDescent="0.2">
      <c r="A27" s="149"/>
      <c r="B27" s="149"/>
      <c r="C27" s="149"/>
      <c r="D27" s="149"/>
      <c r="E27" s="149"/>
      <c r="F27" s="149"/>
      <c r="G27" s="149"/>
      <c r="H27" s="148"/>
      <c r="I27" s="148"/>
      <c r="J27" s="148"/>
    </row>
    <row r="28" spans="1:10" s="144" customFormat="1" ht="16.5" x14ac:dyDescent="0.35">
      <c r="A28" s="150" t="s">
        <v>43</v>
      </c>
      <c r="B28" s="150" t="s">
        <v>44</v>
      </c>
      <c r="C28" s="150"/>
      <c r="D28" s="151"/>
      <c r="E28" s="151"/>
      <c r="F28" s="152"/>
      <c r="G28" s="142"/>
      <c r="H28" s="153"/>
      <c r="I28" s="154"/>
      <c r="J28" s="155"/>
    </row>
    <row r="29" spans="1:10" s="144" customFormat="1" ht="16.5" customHeight="1" x14ac:dyDescent="0.3">
      <c r="A29" s="150"/>
      <c r="B29" s="150"/>
      <c r="C29" s="258" t="s">
        <v>16</v>
      </c>
      <c r="D29" s="258"/>
      <c r="E29" s="258"/>
      <c r="F29" s="152"/>
      <c r="G29" s="156">
        <f>G30+G31</f>
        <v>228840.71999999881</v>
      </c>
      <c r="H29" s="153"/>
      <c r="I29" s="154"/>
      <c r="J29" s="155"/>
    </row>
    <row r="30" spans="1:10" s="163" customFormat="1" ht="18.75" x14ac:dyDescent="0.4">
      <c r="A30" s="157"/>
      <c r="B30" s="157"/>
      <c r="C30" s="158"/>
      <c r="D30" s="159"/>
      <c r="E30" s="160" t="s">
        <v>48</v>
      </c>
      <c r="F30" s="161" t="s">
        <v>17</v>
      </c>
      <c r="G30" s="162">
        <v>20000</v>
      </c>
      <c r="H30" s="153"/>
      <c r="I30" s="154"/>
    </row>
    <row r="31" spans="1:10" s="163" customFormat="1" ht="18.75" x14ac:dyDescent="0.4">
      <c r="A31" s="157"/>
      <c r="B31" s="157"/>
      <c r="C31" s="164"/>
      <c r="D31" s="159"/>
      <c r="E31" s="165"/>
      <c r="F31" s="161" t="s">
        <v>72</v>
      </c>
      <c r="G31" s="162">
        <f>G25-G30</f>
        <v>208840.71999999881</v>
      </c>
      <c r="H31" s="153"/>
      <c r="I31" s="154"/>
    </row>
    <row r="32" spans="1:10" s="163" customFormat="1" ht="18.75" x14ac:dyDescent="0.4">
      <c r="A32" s="157"/>
      <c r="B32" s="166"/>
      <c r="C32" s="259" t="s">
        <v>49</v>
      </c>
      <c r="D32" s="259"/>
      <c r="E32" s="259"/>
      <c r="F32" s="259"/>
      <c r="G32" s="156">
        <f>G26</f>
        <v>8688</v>
      </c>
      <c r="H32" s="153"/>
      <c r="I32" s="154"/>
    </row>
    <row r="33" spans="1:10" s="8" customFormat="1" ht="20.25" customHeight="1" x14ac:dyDescent="0.3">
      <c r="A33" s="167"/>
      <c r="B33" s="264" t="s">
        <v>63</v>
      </c>
      <c r="C33" s="264"/>
      <c r="D33" s="264"/>
      <c r="E33" s="264"/>
      <c r="F33" s="264"/>
      <c r="G33" s="168">
        <v>6516</v>
      </c>
      <c r="H33" s="168"/>
      <c r="I33" s="169"/>
    </row>
    <row r="34" spans="1:10" ht="53.45" customHeight="1" x14ac:dyDescent="0.2">
      <c r="A34" s="265" t="s">
        <v>181</v>
      </c>
      <c r="B34" s="265"/>
      <c r="C34" s="265"/>
      <c r="D34" s="265"/>
      <c r="E34" s="265"/>
      <c r="F34" s="265"/>
      <c r="G34" s="265"/>
      <c r="H34" s="265"/>
      <c r="I34" s="265"/>
      <c r="J34" s="79"/>
    </row>
    <row r="35" spans="1:10" ht="18.95" customHeight="1" x14ac:dyDescent="0.4">
      <c r="A35" s="118" t="s">
        <v>45</v>
      </c>
      <c r="B35" s="118" t="s">
        <v>23</v>
      </c>
      <c r="C35" s="118"/>
      <c r="D35" s="170"/>
      <c r="E35" s="122"/>
      <c r="F35" s="128"/>
      <c r="G35" s="171"/>
      <c r="H35" s="172"/>
      <c r="I35" s="172"/>
      <c r="J35" s="79"/>
    </row>
    <row r="36" spans="1:10" ht="18.75" x14ac:dyDescent="0.4">
      <c r="A36" s="118"/>
      <c r="B36" s="118"/>
      <c r="C36" s="118"/>
      <c r="D36" s="170"/>
      <c r="F36" s="173" t="s">
        <v>28</v>
      </c>
      <c r="G36" s="115" t="s">
        <v>6</v>
      </c>
      <c r="H36" s="113"/>
      <c r="I36" s="174" t="s">
        <v>30</v>
      </c>
      <c r="J36" s="79"/>
    </row>
    <row r="37" spans="1:10" ht="16.5" x14ac:dyDescent="0.35">
      <c r="A37" s="175" t="s">
        <v>24</v>
      </c>
      <c r="B37" s="176"/>
      <c r="C37" s="127"/>
      <c r="D37" s="176"/>
      <c r="E37" s="122"/>
      <c r="F37" s="177">
        <v>0</v>
      </c>
      <c r="G37" s="177">
        <v>0</v>
      </c>
      <c r="H37" s="178"/>
      <c r="I37" s="179" t="str">
        <f>IF(F37=0,"nerozp.",G37/F37)</f>
        <v>nerozp.</v>
      </c>
      <c r="J37" s="79"/>
    </row>
    <row r="38" spans="1:10" ht="16.5" hidden="1" x14ac:dyDescent="0.35">
      <c r="A38" s="175" t="s">
        <v>70</v>
      </c>
      <c r="B38" s="176"/>
      <c r="C38" s="127"/>
      <c r="D38" s="180"/>
      <c r="E38" s="180"/>
      <c r="F38" s="177">
        <v>0</v>
      </c>
      <c r="G38" s="177">
        <v>0</v>
      </c>
      <c r="H38" s="178"/>
      <c r="I38" s="179" t="e">
        <f t="shared" ref="I38:I39" si="0">G38/F38</f>
        <v>#DIV/0!</v>
      </c>
      <c r="J38" s="3"/>
    </row>
    <row r="39" spans="1:10" ht="16.5" hidden="1" x14ac:dyDescent="0.35">
      <c r="A39" s="175" t="s">
        <v>71</v>
      </c>
      <c r="B39" s="176"/>
      <c r="C39" s="127"/>
      <c r="D39" s="180"/>
      <c r="E39" s="180"/>
      <c r="F39" s="177">
        <v>0</v>
      </c>
      <c r="G39" s="177">
        <v>0</v>
      </c>
      <c r="H39" s="178"/>
      <c r="I39" s="179" t="e">
        <f t="shared" si="0"/>
        <v>#DIV/0!</v>
      </c>
      <c r="J39" s="3"/>
    </row>
    <row r="40" spans="1:10" ht="16.5" x14ac:dyDescent="0.35">
      <c r="A40" s="175" t="s">
        <v>69</v>
      </c>
      <c r="B40" s="176"/>
      <c r="C40" s="127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  <c r="J40" s="3"/>
    </row>
    <row r="41" spans="1:10" ht="16.5" x14ac:dyDescent="0.35">
      <c r="A41" s="175" t="s">
        <v>66</v>
      </c>
      <c r="B41" s="176"/>
      <c r="C41" s="127"/>
      <c r="D41" s="122"/>
      <c r="E41" s="122"/>
      <c r="F41" s="177">
        <v>54916</v>
      </c>
      <c r="G41" s="177">
        <v>54916</v>
      </c>
      <c r="H41" s="178"/>
      <c r="I41" s="179">
        <f>IF(F41=0,"nerozp.",G41/F41)</f>
        <v>1</v>
      </c>
      <c r="J41" s="3"/>
    </row>
    <row r="42" spans="1:10" ht="16.5" x14ac:dyDescent="0.35">
      <c r="A42" s="175" t="s">
        <v>67</v>
      </c>
      <c r="B42" s="121"/>
      <c r="C42" s="121"/>
      <c r="D42" s="113"/>
      <c r="E42" s="113"/>
      <c r="F42" s="177">
        <v>0</v>
      </c>
      <c r="G42" s="177">
        <v>0</v>
      </c>
      <c r="H42" s="178"/>
      <c r="I42" s="179" t="str">
        <f>IF(F42=0,"nerozp.",G42/F42)</f>
        <v>nerozp.</v>
      </c>
      <c r="J42" s="3"/>
    </row>
    <row r="43" spans="1:10" hidden="1" x14ac:dyDescent="0.2">
      <c r="A43" s="262" t="s">
        <v>64</v>
      </c>
      <c r="B43" s="263"/>
      <c r="C43" s="263"/>
      <c r="D43" s="263"/>
      <c r="E43" s="263"/>
      <c r="F43" s="263"/>
      <c r="G43" s="263"/>
      <c r="H43" s="263"/>
      <c r="I43" s="263"/>
      <c r="J43" s="3"/>
    </row>
    <row r="44" spans="1:10" ht="20.25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3"/>
    </row>
    <row r="45" spans="1:10" ht="19.5" thickBot="1" x14ac:dyDescent="0.45">
      <c r="A45" s="118" t="s">
        <v>46</v>
      </c>
      <c r="B45" s="118" t="s">
        <v>18</v>
      </c>
      <c r="C45" s="120"/>
      <c r="D45" s="122"/>
      <c r="E45" s="122"/>
      <c r="F45" s="182"/>
      <c r="G45" s="183"/>
      <c r="H45" s="260" t="s">
        <v>32</v>
      </c>
      <c r="I45" s="261"/>
      <c r="J45" s="3"/>
    </row>
    <row r="46" spans="1:10" ht="18.75" thickTop="1" x14ac:dyDescent="0.35">
      <c r="A46" s="184"/>
      <c r="B46" s="185"/>
      <c r="C46" s="186"/>
      <c r="D46" s="185"/>
      <c r="E46" s="187" t="s">
        <v>65</v>
      </c>
      <c r="F46" s="188" t="s">
        <v>19</v>
      </c>
      <c r="G46" s="188" t="s">
        <v>20</v>
      </c>
      <c r="H46" s="189" t="s">
        <v>21</v>
      </c>
      <c r="I46" s="190" t="s">
        <v>31</v>
      </c>
      <c r="J46" s="3"/>
    </row>
    <row r="47" spans="1:10" x14ac:dyDescent="0.2">
      <c r="A47" s="191"/>
      <c r="E47" s="192"/>
      <c r="F47" s="257"/>
      <c r="G47" s="193"/>
      <c r="H47" s="194">
        <v>42369</v>
      </c>
      <c r="I47" s="195">
        <v>42369</v>
      </c>
      <c r="J47" s="3"/>
    </row>
    <row r="48" spans="1:10" x14ac:dyDescent="0.2">
      <c r="A48" s="191"/>
      <c r="E48" s="192"/>
      <c r="F48" s="257"/>
      <c r="G48" s="196"/>
      <c r="H48" s="196"/>
      <c r="I48" s="197"/>
      <c r="J48" s="3"/>
    </row>
    <row r="49" spans="1:10" ht="13.5" thickBot="1" x14ac:dyDescent="0.25">
      <c r="A49" s="198"/>
      <c r="B49" s="199"/>
      <c r="C49" s="199"/>
      <c r="D49" s="199"/>
      <c r="E49" s="200"/>
      <c r="F49" s="201"/>
      <c r="G49" s="201"/>
      <c r="H49" s="201"/>
      <c r="I49" s="202"/>
      <c r="J49" s="3"/>
    </row>
    <row r="50" spans="1:10" ht="13.5" thickTop="1" x14ac:dyDescent="0.2">
      <c r="A50" s="203"/>
      <c r="B50" s="204"/>
      <c r="C50" s="204" t="s">
        <v>17</v>
      </c>
      <c r="D50" s="204"/>
      <c r="E50" s="205">
        <v>9500</v>
      </c>
      <c r="F50" s="206">
        <v>20000</v>
      </c>
      <c r="G50" s="207">
        <v>25400</v>
      </c>
      <c r="H50" s="207">
        <f>E50+F50-G50</f>
        <v>4100</v>
      </c>
      <c r="I50" s="208">
        <v>4100</v>
      </c>
      <c r="J50" s="3"/>
    </row>
    <row r="51" spans="1:10" x14ac:dyDescent="0.2">
      <c r="A51" s="209"/>
      <c r="B51" s="210"/>
      <c r="C51" s="210" t="s">
        <v>22</v>
      </c>
      <c r="D51" s="210"/>
      <c r="E51" s="211">
        <v>48034.37</v>
      </c>
      <c r="F51" s="212">
        <v>118836.52</v>
      </c>
      <c r="G51" s="213">
        <v>96836</v>
      </c>
      <c r="H51" s="213">
        <f>E51+F51-G51</f>
        <v>70034.890000000014</v>
      </c>
      <c r="I51" s="214">
        <v>65534.41</v>
      </c>
      <c r="J51" s="3"/>
    </row>
    <row r="52" spans="1:10" x14ac:dyDescent="0.2">
      <c r="A52" s="209"/>
      <c r="B52" s="210"/>
      <c r="C52" s="210" t="s">
        <v>72</v>
      </c>
      <c r="D52" s="210"/>
      <c r="E52" s="211">
        <v>671868.59</v>
      </c>
      <c r="F52" s="212">
        <v>200027.71</v>
      </c>
      <c r="G52" s="213">
        <v>585000</v>
      </c>
      <c r="H52" s="213">
        <f>E52+F52-G52</f>
        <v>286896.29999999993</v>
      </c>
      <c r="I52" s="214">
        <v>286896.3</v>
      </c>
      <c r="J52" s="3"/>
    </row>
    <row r="53" spans="1:10" x14ac:dyDescent="0.2">
      <c r="A53" s="209"/>
      <c r="B53" s="210"/>
      <c r="C53" s="215" t="s">
        <v>68</v>
      </c>
      <c r="D53" s="210"/>
      <c r="E53" s="211">
        <v>3623.25</v>
      </c>
      <c r="F53" s="212">
        <v>653744</v>
      </c>
      <c r="G53" s="213">
        <v>652845.04</v>
      </c>
      <c r="H53" s="213">
        <f>E53+F53-G53</f>
        <v>4522.2099999999627</v>
      </c>
      <c r="I53" s="214">
        <v>4522.21</v>
      </c>
      <c r="J53" s="3"/>
    </row>
    <row r="54" spans="1:10" ht="18.75" thickBot="1" x14ac:dyDescent="0.4">
      <c r="A54" s="216" t="s">
        <v>12</v>
      </c>
      <c r="B54" s="217"/>
      <c r="C54" s="217"/>
      <c r="D54" s="217"/>
      <c r="E54" s="218">
        <f>E50+E51+E52+E53</f>
        <v>733026.21</v>
      </c>
      <c r="F54" s="219">
        <f>F50+F51+F52+F53</f>
        <v>992608.23</v>
      </c>
      <c r="G54" s="220">
        <f>G50+G51+G52+G53</f>
        <v>1360081.04</v>
      </c>
      <c r="H54" s="220">
        <f>H50+H51+H52+H53</f>
        <v>365553.39999999991</v>
      </c>
      <c r="I54" s="221">
        <f>I50+I51+I52+I53</f>
        <v>361052.92</v>
      </c>
      <c r="J54" s="3"/>
    </row>
    <row r="55" spans="1:10" ht="18.75" thickTop="1" x14ac:dyDescent="0.35">
      <c r="A55" s="222"/>
      <c r="B55" s="223"/>
      <c r="C55" s="223"/>
      <c r="D55" s="224"/>
      <c r="E55" s="224"/>
      <c r="F55" s="182"/>
      <c r="G55" s="183"/>
      <c r="H55" s="225"/>
      <c r="I55" s="225"/>
      <c r="J55" s="3"/>
    </row>
    <row r="56" spans="1:10" ht="18" x14ac:dyDescent="0.35">
      <c r="A56" s="222"/>
      <c r="B56" s="223"/>
      <c r="C56" s="223"/>
      <c r="D56" s="224"/>
      <c r="E56" s="224"/>
      <c r="F56" s="182"/>
      <c r="G56" s="226"/>
      <c r="H56" s="227"/>
      <c r="I56" s="227"/>
      <c r="J56" s="222"/>
    </row>
    <row r="57" spans="1:10" ht="1.5" customHeight="1" x14ac:dyDescent="0.35">
      <c r="A57" s="228"/>
      <c r="B57" s="229"/>
      <c r="C57" s="229"/>
      <c r="D57" s="230"/>
      <c r="E57" s="230"/>
      <c r="F57" s="227"/>
      <c r="G57" s="227"/>
      <c r="H57" s="227"/>
      <c r="I57" s="227"/>
      <c r="J57" s="228"/>
    </row>
    <row r="58" spans="1:10" x14ac:dyDescent="0.2">
      <c r="A58" s="231"/>
      <c r="B58" s="231"/>
      <c r="C58" s="231"/>
      <c r="D58" s="231"/>
      <c r="E58" s="231"/>
      <c r="F58" s="231"/>
      <c r="G58" s="231"/>
      <c r="H58" s="231"/>
      <c r="I58" s="231"/>
      <c r="J58" s="231"/>
    </row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251"/>
  <sheetViews>
    <sheetView topLeftCell="A28" zoomScaleNormal="100" zoomScaleSheetLayoutView="100" workbookViewId="0">
      <selection activeCell="J45" sqref="J45"/>
    </sheetView>
  </sheetViews>
  <sheetFormatPr defaultColWidth="9.140625" defaultRowHeight="12.75" x14ac:dyDescent="0.2"/>
  <cols>
    <col min="1" max="1" width="7.42578125" style="98" customWidth="1"/>
    <col min="2" max="2" width="2.42578125" style="98" customWidth="1"/>
    <col min="3" max="4" width="8.42578125" style="98" customWidth="1"/>
    <col min="5" max="6" width="15.42578125" style="98" customWidth="1"/>
    <col min="7" max="7" width="15" style="98" customWidth="1"/>
    <col min="8" max="8" width="15.42578125" style="98" customWidth="1"/>
    <col min="9" max="9" width="16.42578125" style="98" customWidth="1"/>
    <col min="10" max="10" width="16.85546875" style="98" customWidth="1"/>
    <col min="11" max="16384" width="9.140625" style="1"/>
  </cols>
  <sheetData>
    <row r="1" spans="1:10" ht="19.5" x14ac:dyDescent="0.4">
      <c r="A1" s="96" t="s">
        <v>0</v>
      </c>
      <c r="B1" s="97"/>
      <c r="C1" s="97"/>
      <c r="D1" s="97"/>
    </row>
    <row r="2" spans="1:10" ht="19.5" x14ac:dyDescent="0.4">
      <c r="A2" s="267" t="s">
        <v>1</v>
      </c>
      <c r="B2" s="267"/>
      <c r="C2" s="267"/>
      <c r="D2" s="267"/>
      <c r="E2" s="268" t="s">
        <v>151</v>
      </c>
      <c r="F2" s="268"/>
      <c r="G2" s="268"/>
      <c r="H2" s="268"/>
      <c r="I2" s="268"/>
      <c r="J2" s="99"/>
    </row>
    <row r="3" spans="1:10" ht="9.9499999999999993" customHeight="1" x14ac:dyDescent="0.4">
      <c r="A3" s="100"/>
      <c r="B3" s="100"/>
      <c r="C3" s="100"/>
      <c r="D3" s="100"/>
      <c r="E3" s="266" t="s">
        <v>25</v>
      </c>
      <c r="F3" s="266"/>
      <c r="G3" s="266"/>
      <c r="H3" s="266"/>
      <c r="I3" s="266"/>
      <c r="J3" s="99"/>
    </row>
    <row r="4" spans="1:10" ht="15.75" x14ac:dyDescent="0.25">
      <c r="A4" s="101" t="s">
        <v>2</v>
      </c>
      <c r="E4" s="269" t="s">
        <v>152</v>
      </c>
      <c r="F4" s="269"/>
      <c r="G4" s="269"/>
      <c r="H4" s="269"/>
      <c r="I4" s="269"/>
    </row>
    <row r="5" spans="1:10" ht="7.5" customHeight="1" x14ac:dyDescent="0.3">
      <c r="A5" s="102"/>
      <c r="E5" s="266" t="s">
        <v>25</v>
      </c>
      <c r="F5" s="266"/>
      <c r="G5" s="266"/>
      <c r="H5" s="266"/>
      <c r="I5" s="266"/>
    </row>
    <row r="6" spans="1:10" ht="19.5" x14ac:dyDescent="0.4">
      <c r="A6" s="99" t="s">
        <v>38</v>
      </c>
      <c r="C6" s="103" t="s">
        <v>112</v>
      </c>
      <c r="E6" s="104"/>
      <c r="F6" s="104"/>
      <c r="G6" s="105" t="s">
        <v>3</v>
      </c>
      <c r="H6" s="106" t="s">
        <v>91</v>
      </c>
      <c r="I6" s="107"/>
    </row>
    <row r="7" spans="1:10" ht="8.25" customHeight="1" x14ac:dyDescent="0.4">
      <c r="A7" s="99"/>
      <c r="E7" s="266" t="s">
        <v>26</v>
      </c>
      <c r="F7" s="266"/>
      <c r="G7" s="266"/>
      <c r="H7" s="266"/>
      <c r="I7" s="266"/>
    </row>
    <row r="8" spans="1:10" ht="19.5" hidden="1" x14ac:dyDescent="0.4">
      <c r="A8" s="99"/>
      <c r="E8" s="107"/>
      <c r="F8" s="107"/>
      <c r="G8" s="107"/>
      <c r="H8" s="105"/>
      <c r="I8" s="107"/>
    </row>
    <row r="9" spans="1:10" ht="30.75" customHeight="1" x14ac:dyDescent="0.4">
      <c r="A9" s="99"/>
      <c r="E9" s="107"/>
      <c r="F9" s="107"/>
      <c r="G9" s="107"/>
      <c r="H9" s="105"/>
      <c r="I9" s="107"/>
    </row>
    <row r="11" spans="1:10" s="8" customFormat="1" ht="15" customHeight="1" x14ac:dyDescent="0.4">
      <c r="A11" s="108"/>
      <c r="B11" s="109"/>
      <c r="C11" s="109"/>
      <c r="D11" s="109"/>
      <c r="E11" s="110" t="s">
        <v>4</v>
      </c>
      <c r="F11" s="110" t="s">
        <v>5</v>
      </c>
      <c r="G11" s="111" t="s">
        <v>6</v>
      </c>
      <c r="H11" s="112" t="s">
        <v>7</v>
      </c>
      <c r="I11" s="112"/>
      <c r="J11" s="109"/>
    </row>
    <row r="12" spans="1:10" s="8" customFormat="1" ht="15" customHeight="1" x14ac:dyDescent="0.4">
      <c r="A12" s="113"/>
      <c r="B12" s="113"/>
      <c r="C12" s="113"/>
      <c r="D12" s="113"/>
      <c r="E12" s="110" t="s">
        <v>8</v>
      </c>
      <c r="F12" s="110" t="s">
        <v>8</v>
      </c>
      <c r="G12" s="111" t="s">
        <v>9</v>
      </c>
      <c r="H12" s="114" t="s">
        <v>10</v>
      </c>
      <c r="I12" s="115" t="s">
        <v>11</v>
      </c>
      <c r="J12" s="109"/>
    </row>
    <row r="13" spans="1:10" s="8" customFormat="1" ht="12.75" customHeight="1" x14ac:dyDescent="0.2">
      <c r="A13" s="113"/>
      <c r="B13" s="113"/>
      <c r="C13" s="113"/>
      <c r="D13" s="113"/>
      <c r="E13" s="110" t="s">
        <v>12</v>
      </c>
      <c r="F13" s="110" t="s">
        <v>12</v>
      </c>
      <c r="G13" s="116"/>
      <c r="H13" s="260" t="s">
        <v>40</v>
      </c>
      <c r="I13" s="261"/>
      <c r="J13" s="109"/>
    </row>
    <row r="14" spans="1:10" s="8" customFormat="1" ht="12.75" customHeight="1" x14ac:dyDescent="0.2">
      <c r="A14" s="113"/>
      <c r="B14" s="113"/>
      <c r="C14" s="113"/>
      <c r="D14" s="113"/>
      <c r="E14" s="110"/>
      <c r="F14" s="110"/>
      <c r="G14" s="116"/>
      <c r="H14" s="117"/>
      <c r="I14" s="11"/>
      <c r="J14" s="109"/>
    </row>
    <row r="15" spans="1:10" s="8" customFormat="1" ht="18.75" x14ac:dyDescent="0.4">
      <c r="A15" s="118" t="s">
        <v>41</v>
      </c>
      <c r="B15" s="118"/>
      <c r="C15" s="119"/>
      <c r="D15" s="120"/>
      <c r="E15" s="121"/>
      <c r="F15" s="121"/>
      <c r="G15" s="122"/>
      <c r="H15" s="113"/>
      <c r="I15" s="113"/>
      <c r="J15" s="109"/>
    </row>
    <row r="16" spans="1:10" s="8" customFormat="1" ht="19.5" x14ac:dyDescent="0.4">
      <c r="A16" s="123" t="s">
        <v>13</v>
      </c>
      <c r="B16" s="118"/>
      <c r="C16" s="119"/>
      <c r="D16" s="120"/>
      <c r="E16" s="124">
        <v>7582000</v>
      </c>
      <c r="F16" s="125">
        <v>30803726.510000002</v>
      </c>
      <c r="G16" s="126">
        <v>30803726.510000002</v>
      </c>
      <c r="H16" s="124">
        <v>30195578.079999998</v>
      </c>
      <c r="I16" s="124">
        <v>608148.42999999993</v>
      </c>
      <c r="J16" s="109"/>
    </row>
    <row r="17" spans="1:10" s="8" customFormat="1" ht="20.25" customHeight="1" x14ac:dyDescent="0.35">
      <c r="A17" s="127"/>
      <c r="B17" s="109"/>
      <c r="C17" s="109"/>
      <c r="D17" s="109"/>
      <c r="J17" s="109"/>
    </row>
    <row r="18" spans="1:10" s="8" customFormat="1" ht="19.5" x14ac:dyDescent="0.4">
      <c r="A18" s="123" t="s">
        <v>14</v>
      </c>
      <c r="B18" s="128"/>
      <c r="C18" s="128"/>
      <c r="D18" s="128"/>
      <c r="E18" s="124">
        <v>7639000</v>
      </c>
      <c r="F18" s="125">
        <v>31090288.629999999</v>
      </c>
      <c r="G18" s="126">
        <v>31192633.600000001</v>
      </c>
      <c r="H18" s="124">
        <v>30185470.100000001</v>
      </c>
      <c r="I18" s="124">
        <v>1007163.5</v>
      </c>
      <c r="J18" s="109"/>
    </row>
    <row r="19" spans="1:10" s="8" customFormat="1" ht="19.5" customHeight="1" x14ac:dyDescent="0.35">
      <c r="A19" s="127"/>
      <c r="B19" s="128"/>
      <c r="C19" s="128"/>
      <c r="D19" s="128"/>
      <c r="E19" s="126"/>
      <c r="F19" s="129"/>
      <c r="G19" s="126"/>
      <c r="H19" s="130"/>
      <c r="I19" s="130"/>
      <c r="J19" s="131"/>
    </row>
    <row r="20" spans="1:10" s="8" customFormat="1" ht="14.25" customHeight="1" x14ac:dyDescent="0.35">
      <c r="A20" s="127"/>
      <c r="B20" s="128"/>
      <c r="C20" s="128"/>
      <c r="D20" s="128"/>
      <c r="E20" s="132"/>
      <c r="F20" s="132"/>
      <c r="G20" s="133"/>
      <c r="H20" s="134"/>
      <c r="I20" s="134"/>
      <c r="J20" s="131"/>
    </row>
    <row r="21" spans="1:10" ht="19.5" x14ac:dyDescent="0.4">
      <c r="A21" s="135" t="s">
        <v>15</v>
      </c>
      <c r="B21" s="132"/>
      <c r="C21" s="132"/>
      <c r="D21" s="132"/>
      <c r="E21" s="132"/>
      <c r="F21" s="132"/>
      <c r="G21" s="136"/>
      <c r="H21" s="133"/>
      <c r="I21" s="133"/>
      <c r="J21" s="133"/>
    </row>
    <row r="22" spans="1:10" ht="18" x14ac:dyDescent="0.35">
      <c r="A22" s="132"/>
      <c r="B22" s="132"/>
      <c r="C22" s="137" t="s">
        <v>29</v>
      </c>
      <c r="D22" s="132"/>
      <c r="E22" s="132"/>
      <c r="F22" s="132"/>
      <c r="G22" s="138">
        <f>H22+I22</f>
        <v>0</v>
      </c>
      <c r="H22" s="139">
        <v>0</v>
      </c>
      <c r="I22" s="139">
        <v>0</v>
      </c>
      <c r="J22" s="133"/>
    </row>
    <row r="23" spans="1:10" ht="18" x14ac:dyDescent="0.35">
      <c r="A23" s="132"/>
      <c r="B23" s="132"/>
      <c r="C23" s="137"/>
      <c r="D23" s="132"/>
      <c r="E23" s="132"/>
      <c r="F23" s="132"/>
      <c r="G23" s="138"/>
      <c r="H23" s="139"/>
      <c r="I23" s="139"/>
      <c r="J23" s="133"/>
    </row>
    <row r="24" spans="1:10" s="144" customFormat="1" ht="19.5" x14ac:dyDescent="0.4">
      <c r="A24" s="140" t="s">
        <v>27</v>
      </c>
      <c r="B24" s="140"/>
      <c r="C24" s="141"/>
      <c r="D24" s="140"/>
      <c r="E24" s="140"/>
      <c r="F24" s="140"/>
      <c r="G24" s="142">
        <f>G18-G16-G22</f>
        <v>388907.08999999985</v>
      </c>
      <c r="H24" s="142">
        <f>H18-H16-H22</f>
        <v>-10107.979999996722</v>
      </c>
      <c r="I24" s="142">
        <f>I18-I16-I22</f>
        <v>399015.07000000007</v>
      </c>
      <c r="J24" s="143"/>
    </row>
    <row r="25" spans="1:10" s="144" customFormat="1" ht="18.95" customHeight="1" x14ac:dyDescent="0.3">
      <c r="A25" s="145" t="s">
        <v>47</v>
      </c>
      <c r="B25" s="145"/>
      <c r="C25" s="145"/>
      <c r="D25" s="145"/>
      <c r="E25" s="145"/>
      <c r="F25" s="145"/>
      <c r="G25" s="146">
        <f>G24-G26</f>
        <v>16398.289999999863</v>
      </c>
      <c r="H25" s="147">
        <v>-382616.77999999671</v>
      </c>
      <c r="I25" s="147">
        <v>399015.06999999995</v>
      </c>
      <c r="J25" s="148"/>
    </row>
    <row r="26" spans="1:10" s="144" customFormat="1" ht="15" x14ac:dyDescent="0.3">
      <c r="A26" s="145" t="s">
        <v>42</v>
      </c>
      <c r="B26" s="145"/>
      <c r="C26" s="145"/>
      <c r="D26" s="145"/>
      <c r="E26" s="145"/>
      <c r="F26" s="145"/>
      <c r="G26" s="146">
        <f>H26+I26</f>
        <v>372508.8</v>
      </c>
      <c r="H26" s="147">
        <v>372508.8</v>
      </c>
      <c r="I26" s="147">
        <v>0</v>
      </c>
      <c r="J26" s="148"/>
    </row>
    <row r="27" spans="1:10" s="144" customFormat="1" x14ac:dyDescent="0.2">
      <c r="A27" s="149"/>
      <c r="B27" s="149"/>
      <c r="C27" s="149"/>
      <c r="D27" s="149"/>
      <c r="E27" s="149"/>
      <c r="F27" s="149"/>
      <c r="G27" s="149"/>
      <c r="H27" s="148"/>
      <c r="I27" s="148"/>
      <c r="J27" s="148"/>
    </row>
    <row r="28" spans="1:10" s="144" customFormat="1" ht="16.5" x14ac:dyDescent="0.35">
      <c r="A28" s="150" t="s">
        <v>43</v>
      </c>
      <c r="B28" s="150" t="s">
        <v>44</v>
      </c>
      <c r="C28" s="150"/>
      <c r="D28" s="151"/>
      <c r="E28" s="151"/>
      <c r="F28" s="152"/>
      <c r="G28" s="142"/>
      <c r="H28" s="153"/>
      <c r="I28" s="154"/>
      <c r="J28" s="155"/>
    </row>
    <row r="29" spans="1:10" s="144" customFormat="1" ht="16.5" customHeight="1" x14ac:dyDescent="0.3">
      <c r="A29" s="150"/>
      <c r="B29" s="150"/>
      <c r="C29" s="258" t="s">
        <v>16</v>
      </c>
      <c r="D29" s="258"/>
      <c r="E29" s="258"/>
      <c r="F29" s="152"/>
      <c r="G29" s="156">
        <f>G30+G31</f>
        <v>16398.29</v>
      </c>
      <c r="H29" s="153"/>
      <c r="I29" s="154"/>
      <c r="J29" s="155"/>
    </row>
    <row r="30" spans="1:10" s="163" customFormat="1" ht="18.75" x14ac:dyDescent="0.4">
      <c r="A30" s="157"/>
      <c r="B30" s="157"/>
      <c r="C30" s="158"/>
      <c r="D30" s="159"/>
      <c r="E30" s="160" t="s">
        <v>48</v>
      </c>
      <c r="F30" s="161" t="s">
        <v>17</v>
      </c>
      <c r="G30" s="162">
        <v>10000</v>
      </c>
      <c r="H30" s="153"/>
      <c r="I30" s="154"/>
    </row>
    <row r="31" spans="1:10" s="163" customFormat="1" ht="18.75" x14ac:dyDescent="0.4">
      <c r="A31" s="157"/>
      <c r="B31" s="157"/>
      <c r="C31" s="164"/>
      <c r="D31" s="159"/>
      <c r="E31" s="165"/>
      <c r="F31" s="161" t="s">
        <v>72</v>
      </c>
      <c r="G31" s="162">
        <v>6398.29</v>
      </c>
      <c r="H31" s="153"/>
      <c r="I31" s="154"/>
    </row>
    <row r="32" spans="1:10" s="163" customFormat="1" ht="18.75" x14ac:dyDescent="0.4">
      <c r="A32" s="157"/>
      <c r="B32" s="166"/>
      <c r="C32" s="259" t="s">
        <v>49</v>
      </c>
      <c r="D32" s="259"/>
      <c r="E32" s="259"/>
      <c r="F32" s="259"/>
      <c r="G32" s="156">
        <f>G26</f>
        <v>372508.8</v>
      </c>
      <c r="H32" s="153"/>
      <c r="I32" s="154"/>
    </row>
    <row r="33" spans="1:10" s="8" customFormat="1" ht="20.25" customHeight="1" x14ac:dyDescent="0.3">
      <c r="A33" s="167"/>
      <c r="B33" s="264" t="s">
        <v>63</v>
      </c>
      <c r="C33" s="264"/>
      <c r="D33" s="264"/>
      <c r="E33" s="264"/>
      <c r="F33" s="264"/>
      <c r="G33" s="168">
        <v>79992</v>
      </c>
      <c r="H33" s="168"/>
      <c r="I33" s="169"/>
    </row>
    <row r="34" spans="1:10" ht="56.45" customHeight="1" x14ac:dyDescent="0.2">
      <c r="A34" s="265" t="s">
        <v>182</v>
      </c>
      <c r="B34" s="265"/>
      <c r="C34" s="265"/>
      <c r="D34" s="265"/>
      <c r="E34" s="265"/>
      <c r="F34" s="265"/>
      <c r="G34" s="265"/>
      <c r="H34" s="265"/>
      <c r="I34" s="265"/>
      <c r="J34" s="79"/>
    </row>
    <row r="35" spans="1:10" ht="18.95" customHeight="1" x14ac:dyDescent="0.4">
      <c r="A35" s="118" t="s">
        <v>45</v>
      </c>
      <c r="B35" s="118" t="s">
        <v>23</v>
      </c>
      <c r="C35" s="118"/>
      <c r="D35" s="170"/>
      <c r="E35" s="122"/>
      <c r="F35" s="128"/>
      <c r="G35" s="171"/>
      <c r="H35" s="172"/>
      <c r="I35" s="172"/>
      <c r="J35" s="79"/>
    </row>
    <row r="36" spans="1:10" ht="18.75" x14ac:dyDescent="0.4">
      <c r="A36" s="118"/>
      <c r="B36" s="118"/>
      <c r="C36" s="118"/>
      <c r="D36" s="170"/>
      <c r="F36" s="173" t="s">
        <v>28</v>
      </c>
      <c r="G36" s="115" t="s">
        <v>6</v>
      </c>
      <c r="H36" s="113"/>
      <c r="I36" s="174" t="s">
        <v>30</v>
      </c>
      <c r="J36" s="79"/>
    </row>
    <row r="37" spans="1:10" ht="16.5" x14ac:dyDescent="0.35">
      <c r="A37" s="175" t="s">
        <v>24</v>
      </c>
      <c r="B37" s="176"/>
      <c r="C37" s="127"/>
      <c r="D37" s="176"/>
      <c r="E37" s="122"/>
      <c r="F37" s="177">
        <v>10000</v>
      </c>
      <c r="G37" s="177">
        <v>0</v>
      </c>
      <c r="H37" s="178"/>
      <c r="I37" s="179">
        <f>IF(F37=0,"nerozp.",G37/F37)</f>
        <v>0</v>
      </c>
      <c r="J37" s="79"/>
    </row>
    <row r="38" spans="1:10" ht="16.5" hidden="1" x14ac:dyDescent="0.35">
      <c r="A38" s="175" t="s">
        <v>70</v>
      </c>
      <c r="B38" s="176"/>
      <c r="C38" s="127"/>
      <c r="D38" s="180"/>
      <c r="E38" s="180"/>
      <c r="F38" s="177">
        <v>0</v>
      </c>
      <c r="G38" s="177">
        <v>0</v>
      </c>
      <c r="H38" s="178"/>
      <c r="I38" s="179" t="e">
        <f t="shared" ref="I38:I39" si="0">G38/F38</f>
        <v>#DIV/0!</v>
      </c>
      <c r="J38" s="3"/>
    </row>
    <row r="39" spans="1:10" ht="16.5" hidden="1" x14ac:dyDescent="0.35">
      <c r="A39" s="175" t="s">
        <v>71</v>
      </c>
      <c r="B39" s="176"/>
      <c r="C39" s="127"/>
      <c r="D39" s="180"/>
      <c r="E39" s="180"/>
      <c r="F39" s="177">
        <v>0</v>
      </c>
      <c r="G39" s="177">
        <v>0</v>
      </c>
      <c r="H39" s="178"/>
      <c r="I39" s="179" t="e">
        <f t="shared" si="0"/>
        <v>#DIV/0!</v>
      </c>
      <c r="J39" s="3"/>
    </row>
    <row r="40" spans="1:10" ht="16.5" x14ac:dyDescent="0.35">
      <c r="A40" s="175" t="s">
        <v>69</v>
      </c>
      <c r="B40" s="176"/>
      <c r="C40" s="127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  <c r="J40" s="3"/>
    </row>
    <row r="41" spans="1:10" ht="16.5" x14ac:dyDescent="0.35">
      <c r="A41" s="175" t="s">
        <v>66</v>
      </c>
      <c r="B41" s="176"/>
      <c r="C41" s="127"/>
      <c r="D41" s="122"/>
      <c r="E41" s="122"/>
      <c r="F41" s="177">
        <v>883350</v>
      </c>
      <c r="G41" s="177">
        <v>883350</v>
      </c>
      <c r="H41" s="178"/>
      <c r="I41" s="179">
        <f>IF(F41=0,"nerozp.",G41/F41)</f>
        <v>1</v>
      </c>
      <c r="J41" s="3"/>
    </row>
    <row r="42" spans="1:10" ht="16.5" x14ac:dyDescent="0.35">
      <c r="A42" s="175" t="s">
        <v>67</v>
      </c>
      <c r="B42" s="121"/>
      <c r="C42" s="121"/>
      <c r="D42" s="113"/>
      <c r="E42" s="113"/>
      <c r="F42" s="177">
        <v>0</v>
      </c>
      <c r="G42" s="177">
        <v>0</v>
      </c>
      <c r="H42" s="178"/>
      <c r="I42" s="179" t="str">
        <f>IF(F42=0,"nerozp.",G42/F42)</f>
        <v>nerozp.</v>
      </c>
      <c r="J42" s="3"/>
    </row>
    <row r="43" spans="1:10" hidden="1" x14ac:dyDescent="0.2">
      <c r="A43" s="262" t="s">
        <v>64</v>
      </c>
      <c r="B43" s="263"/>
      <c r="C43" s="263"/>
      <c r="D43" s="263"/>
      <c r="E43" s="263"/>
      <c r="F43" s="263"/>
      <c r="G43" s="263"/>
      <c r="H43" s="263"/>
      <c r="I43" s="263"/>
      <c r="J43" s="3"/>
    </row>
    <row r="44" spans="1:10" ht="20.25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3"/>
    </row>
    <row r="45" spans="1:10" ht="19.5" thickBot="1" x14ac:dyDescent="0.45">
      <c r="A45" s="118" t="s">
        <v>46</v>
      </c>
      <c r="B45" s="118" t="s">
        <v>18</v>
      </c>
      <c r="C45" s="120"/>
      <c r="D45" s="122"/>
      <c r="E45" s="122"/>
      <c r="F45" s="182"/>
      <c r="G45" s="183"/>
      <c r="H45" s="260" t="s">
        <v>32</v>
      </c>
      <c r="I45" s="261"/>
      <c r="J45" s="3"/>
    </row>
    <row r="46" spans="1:10" ht="18.75" thickTop="1" x14ac:dyDescent="0.35">
      <c r="A46" s="184"/>
      <c r="B46" s="185"/>
      <c r="C46" s="186"/>
      <c r="D46" s="185"/>
      <c r="E46" s="187" t="s">
        <v>65</v>
      </c>
      <c r="F46" s="188" t="s">
        <v>19</v>
      </c>
      <c r="G46" s="188" t="s">
        <v>20</v>
      </c>
      <c r="H46" s="189" t="s">
        <v>21</v>
      </c>
      <c r="I46" s="190" t="s">
        <v>31</v>
      </c>
      <c r="J46" s="3"/>
    </row>
    <row r="47" spans="1:10" x14ac:dyDescent="0.2">
      <c r="A47" s="191"/>
      <c r="E47" s="192"/>
      <c r="F47" s="257"/>
      <c r="G47" s="193"/>
      <c r="H47" s="194">
        <v>42369</v>
      </c>
      <c r="I47" s="195">
        <v>42369</v>
      </c>
      <c r="J47" s="3"/>
    </row>
    <row r="48" spans="1:10" x14ac:dyDescent="0.2">
      <c r="A48" s="191"/>
      <c r="E48" s="192"/>
      <c r="F48" s="257"/>
      <c r="G48" s="196"/>
      <c r="H48" s="196"/>
      <c r="I48" s="197"/>
      <c r="J48" s="3"/>
    </row>
    <row r="49" spans="1:10" ht="13.5" thickBot="1" x14ac:dyDescent="0.25">
      <c r="A49" s="198"/>
      <c r="B49" s="199"/>
      <c r="C49" s="199"/>
      <c r="D49" s="199"/>
      <c r="E49" s="200"/>
      <c r="F49" s="201"/>
      <c r="G49" s="201"/>
      <c r="H49" s="201"/>
      <c r="I49" s="202"/>
      <c r="J49" s="3"/>
    </row>
    <row r="50" spans="1:10" ht="13.5" thickTop="1" x14ac:dyDescent="0.2">
      <c r="A50" s="203"/>
      <c r="B50" s="204"/>
      <c r="C50" s="204" t="s">
        <v>17</v>
      </c>
      <c r="D50" s="204"/>
      <c r="E50" s="205">
        <v>20080</v>
      </c>
      <c r="F50" s="206">
        <v>10000</v>
      </c>
      <c r="G50" s="207">
        <v>18500</v>
      </c>
      <c r="H50" s="207">
        <f>E50+F50-G50</f>
        <v>11580</v>
      </c>
      <c r="I50" s="208">
        <v>11580</v>
      </c>
      <c r="J50" s="3"/>
    </row>
    <row r="51" spans="1:10" x14ac:dyDescent="0.2">
      <c r="A51" s="209"/>
      <c r="B51" s="210"/>
      <c r="C51" s="210" t="s">
        <v>22</v>
      </c>
      <c r="D51" s="210"/>
      <c r="E51" s="211">
        <v>38186.9</v>
      </c>
      <c r="F51" s="212">
        <v>154152</v>
      </c>
      <c r="G51" s="213">
        <v>131334</v>
      </c>
      <c r="H51" s="213">
        <f>E51+F51-G51</f>
        <v>61004.899999999994</v>
      </c>
      <c r="I51" s="214">
        <v>66722.899999999994</v>
      </c>
      <c r="J51" s="3"/>
    </row>
    <row r="52" spans="1:10" x14ac:dyDescent="0.2">
      <c r="A52" s="209"/>
      <c r="B52" s="210"/>
      <c r="C52" s="210" t="s">
        <v>72</v>
      </c>
      <c r="D52" s="210"/>
      <c r="E52" s="211">
        <v>519213.54</v>
      </c>
      <c r="F52" s="212">
        <v>352869.68</v>
      </c>
      <c r="G52" s="213">
        <v>0</v>
      </c>
      <c r="H52" s="213">
        <f>E52+F52-G52</f>
        <v>872083.22</v>
      </c>
      <c r="I52" s="214">
        <v>872083.22</v>
      </c>
      <c r="J52" s="3"/>
    </row>
    <row r="53" spans="1:10" x14ac:dyDescent="0.2">
      <c r="A53" s="209"/>
      <c r="B53" s="210"/>
      <c r="C53" s="215" t="s">
        <v>68</v>
      </c>
      <c r="D53" s="210"/>
      <c r="E53" s="211">
        <v>490985.5</v>
      </c>
      <c r="F53" s="212">
        <v>1123602</v>
      </c>
      <c r="G53" s="213">
        <v>1246394</v>
      </c>
      <c r="H53" s="213">
        <f>E53+F53-G53</f>
        <v>368193.5</v>
      </c>
      <c r="I53" s="214">
        <v>368193.5</v>
      </c>
      <c r="J53" s="3"/>
    </row>
    <row r="54" spans="1:10" ht="18.75" thickBot="1" x14ac:dyDescent="0.4">
      <c r="A54" s="216" t="s">
        <v>12</v>
      </c>
      <c r="B54" s="217"/>
      <c r="C54" s="217"/>
      <c r="D54" s="217"/>
      <c r="E54" s="218">
        <f>E50+E51+E52+E53</f>
        <v>1068465.94</v>
      </c>
      <c r="F54" s="219">
        <f>F50+F51+F52+F53</f>
        <v>1640623.68</v>
      </c>
      <c r="G54" s="220">
        <f>G50+G51+G52+G53</f>
        <v>1396228</v>
      </c>
      <c r="H54" s="220">
        <f>H50+H51+H52+H53</f>
        <v>1312861.6200000001</v>
      </c>
      <c r="I54" s="221">
        <f>I50+I51+I52+I53</f>
        <v>1318579.6200000001</v>
      </c>
      <c r="J54" s="3"/>
    </row>
    <row r="55" spans="1:10" ht="18.75" thickTop="1" x14ac:dyDescent="0.35">
      <c r="A55" s="222"/>
      <c r="B55" s="223"/>
      <c r="C55" s="223"/>
      <c r="D55" s="224"/>
      <c r="E55" s="224"/>
      <c r="F55" s="182"/>
      <c r="G55" s="183"/>
      <c r="H55" s="225"/>
      <c r="I55" s="225"/>
      <c r="J55" s="3"/>
    </row>
    <row r="56" spans="1:10" ht="18" x14ac:dyDescent="0.35">
      <c r="A56" s="222"/>
      <c r="B56" s="223"/>
      <c r="C56" s="223"/>
      <c r="D56" s="224"/>
      <c r="E56" s="224"/>
      <c r="F56" s="182"/>
      <c r="G56" s="226"/>
      <c r="H56" s="227"/>
      <c r="I56" s="227"/>
      <c r="J56" s="222"/>
    </row>
    <row r="57" spans="1:10" ht="1.5" customHeight="1" x14ac:dyDescent="0.35">
      <c r="A57" s="228"/>
      <c r="B57" s="229"/>
      <c r="C57" s="229"/>
      <c r="D57" s="230"/>
      <c r="E57" s="230"/>
      <c r="F57" s="227"/>
      <c r="G57" s="227"/>
      <c r="H57" s="227"/>
      <c r="I57" s="227"/>
      <c r="J57" s="228"/>
    </row>
    <row r="58" spans="1:10" x14ac:dyDescent="0.2">
      <c r="A58" s="231"/>
      <c r="B58" s="231"/>
      <c r="C58" s="231"/>
      <c r="D58" s="231"/>
      <c r="E58" s="231"/>
      <c r="F58" s="231"/>
      <c r="G58" s="231"/>
      <c r="H58" s="231"/>
      <c r="I58" s="231"/>
      <c r="J58" s="231"/>
    </row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0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251"/>
  <sheetViews>
    <sheetView topLeftCell="A13" zoomScaleNormal="100" zoomScaleSheetLayoutView="100" workbookViewId="0">
      <selection activeCell="J45" sqref="J45"/>
    </sheetView>
  </sheetViews>
  <sheetFormatPr defaultColWidth="9.140625" defaultRowHeight="12.75" x14ac:dyDescent="0.2"/>
  <cols>
    <col min="1" max="1" width="7.42578125" style="98" customWidth="1"/>
    <col min="2" max="2" width="2.42578125" style="98" customWidth="1"/>
    <col min="3" max="4" width="8.42578125" style="98" customWidth="1"/>
    <col min="5" max="6" width="15.42578125" style="98" customWidth="1"/>
    <col min="7" max="7" width="15" style="98" customWidth="1"/>
    <col min="8" max="8" width="15.42578125" style="98" customWidth="1"/>
    <col min="9" max="9" width="16.42578125" style="98" customWidth="1"/>
    <col min="10" max="10" width="16.85546875" style="98" customWidth="1"/>
    <col min="11" max="16384" width="9.140625" style="1"/>
  </cols>
  <sheetData>
    <row r="1" spans="1:10" ht="19.5" x14ac:dyDescent="0.4">
      <c r="A1" s="96" t="s">
        <v>0</v>
      </c>
      <c r="B1" s="97"/>
      <c r="C1" s="97"/>
      <c r="D1" s="97"/>
    </row>
    <row r="2" spans="1:10" ht="19.5" x14ac:dyDescent="0.4">
      <c r="A2" s="267" t="s">
        <v>1</v>
      </c>
      <c r="B2" s="267"/>
      <c r="C2" s="267"/>
      <c r="D2" s="267"/>
      <c r="E2" s="268" t="s">
        <v>153</v>
      </c>
      <c r="F2" s="268"/>
      <c r="G2" s="268"/>
      <c r="H2" s="268"/>
      <c r="I2" s="268"/>
      <c r="J2" s="99"/>
    </row>
    <row r="3" spans="1:10" ht="9.9499999999999993" customHeight="1" x14ac:dyDescent="0.4">
      <c r="A3" s="100"/>
      <c r="B3" s="100"/>
      <c r="C3" s="100"/>
      <c r="D3" s="100"/>
      <c r="E3" s="266" t="s">
        <v>25</v>
      </c>
      <c r="F3" s="266"/>
      <c r="G3" s="266"/>
      <c r="H3" s="266"/>
      <c r="I3" s="266"/>
      <c r="J3" s="99"/>
    </row>
    <row r="4" spans="1:10" ht="15.75" x14ac:dyDescent="0.25">
      <c r="A4" s="101" t="s">
        <v>2</v>
      </c>
      <c r="E4" s="269" t="s">
        <v>154</v>
      </c>
      <c r="F4" s="269"/>
      <c r="G4" s="269"/>
      <c r="H4" s="269"/>
      <c r="I4" s="269"/>
    </row>
    <row r="5" spans="1:10" ht="7.5" customHeight="1" x14ac:dyDescent="0.3">
      <c r="A5" s="102"/>
      <c r="E5" s="266" t="s">
        <v>25</v>
      </c>
      <c r="F5" s="266"/>
      <c r="G5" s="266"/>
      <c r="H5" s="266"/>
      <c r="I5" s="266"/>
    </row>
    <row r="6" spans="1:10" ht="19.5" x14ac:dyDescent="0.4">
      <c r="A6" s="99" t="s">
        <v>38</v>
      </c>
      <c r="C6" s="103" t="s">
        <v>113</v>
      </c>
      <c r="E6" s="104"/>
      <c r="F6" s="104"/>
      <c r="G6" s="105" t="s">
        <v>3</v>
      </c>
      <c r="H6" s="106" t="s">
        <v>92</v>
      </c>
      <c r="I6" s="107"/>
    </row>
    <row r="7" spans="1:10" ht="8.25" customHeight="1" x14ac:dyDescent="0.4">
      <c r="A7" s="99"/>
      <c r="E7" s="266" t="s">
        <v>26</v>
      </c>
      <c r="F7" s="266"/>
      <c r="G7" s="266"/>
      <c r="H7" s="266"/>
      <c r="I7" s="266"/>
    </row>
    <row r="8" spans="1:10" ht="19.5" hidden="1" x14ac:dyDescent="0.4">
      <c r="A8" s="99"/>
      <c r="E8" s="107"/>
      <c r="F8" s="107"/>
      <c r="G8" s="107"/>
      <c r="H8" s="105"/>
      <c r="I8" s="107"/>
    </row>
    <row r="9" spans="1:10" ht="30.75" customHeight="1" x14ac:dyDescent="0.4">
      <c r="A9" s="99"/>
      <c r="E9" s="107"/>
      <c r="F9" s="107"/>
      <c r="G9" s="107"/>
      <c r="H9" s="105"/>
      <c r="I9" s="107"/>
    </row>
    <row r="11" spans="1:10" s="8" customFormat="1" ht="15" customHeight="1" x14ac:dyDescent="0.4">
      <c r="A11" s="108"/>
      <c r="B11" s="109"/>
      <c r="C11" s="109"/>
      <c r="D11" s="109"/>
      <c r="E11" s="110" t="s">
        <v>4</v>
      </c>
      <c r="F11" s="110" t="s">
        <v>5</v>
      </c>
      <c r="G11" s="111" t="s">
        <v>6</v>
      </c>
      <c r="H11" s="112" t="s">
        <v>7</v>
      </c>
      <c r="I11" s="112"/>
      <c r="J11" s="109"/>
    </row>
    <row r="12" spans="1:10" s="8" customFormat="1" ht="15" customHeight="1" x14ac:dyDescent="0.4">
      <c r="A12" s="113"/>
      <c r="B12" s="113"/>
      <c r="C12" s="113"/>
      <c r="D12" s="113"/>
      <c r="E12" s="110" t="s">
        <v>8</v>
      </c>
      <c r="F12" s="110" t="s">
        <v>8</v>
      </c>
      <c r="G12" s="111" t="s">
        <v>9</v>
      </c>
      <c r="H12" s="114" t="s">
        <v>10</v>
      </c>
      <c r="I12" s="115" t="s">
        <v>11</v>
      </c>
      <c r="J12" s="109"/>
    </row>
    <row r="13" spans="1:10" s="8" customFormat="1" ht="12.75" customHeight="1" x14ac:dyDescent="0.2">
      <c r="A13" s="113"/>
      <c r="B13" s="113"/>
      <c r="C13" s="113"/>
      <c r="D13" s="113"/>
      <c r="E13" s="110" t="s">
        <v>12</v>
      </c>
      <c r="F13" s="110" t="s">
        <v>12</v>
      </c>
      <c r="G13" s="116"/>
      <c r="H13" s="260" t="s">
        <v>40</v>
      </c>
      <c r="I13" s="261"/>
      <c r="J13" s="109"/>
    </row>
    <row r="14" spans="1:10" s="8" customFormat="1" ht="12.75" customHeight="1" x14ac:dyDescent="0.2">
      <c r="A14" s="113"/>
      <c r="B14" s="113"/>
      <c r="C14" s="113"/>
      <c r="D14" s="113"/>
      <c r="E14" s="110"/>
      <c r="F14" s="110"/>
      <c r="G14" s="116"/>
      <c r="H14" s="117"/>
      <c r="I14" s="11"/>
      <c r="J14" s="109"/>
    </row>
    <row r="15" spans="1:10" s="8" customFormat="1" ht="18.75" x14ac:dyDescent="0.4">
      <c r="A15" s="118" t="s">
        <v>41</v>
      </c>
      <c r="B15" s="118"/>
      <c r="C15" s="119"/>
      <c r="D15" s="120"/>
      <c r="E15" s="121"/>
      <c r="F15" s="121"/>
      <c r="G15" s="122"/>
      <c r="H15" s="113"/>
      <c r="I15" s="113"/>
      <c r="J15" s="109"/>
    </row>
    <row r="16" spans="1:10" s="8" customFormat="1" ht="19.5" x14ac:dyDescent="0.4">
      <c r="A16" s="123" t="s">
        <v>13</v>
      </c>
      <c r="B16" s="118"/>
      <c r="C16" s="119"/>
      <c r="D16" s="120"/>
      <c r="E16" s="124">
        <v>1370000</v>
      </c>
      <c r="F16" s="125">
        <v>15016001</v>
      </c>
      <c r="G16" s="126">
        <v>15010107</v>
      </c>
      <c r="H16" s="124">
        <v>15010107</v>
      </c>
      <c r="I16" s="124">
        <v>0</v>
      </c>
      <c r="J16" s="109"/>
    </row>
    <row r="17" spans="1:10" s="8" customFormat="1" ht="20.25" customHeight="1" x14ac:dyDescent="0.35">
      <c r="A17" s="127"/>
      <c r="B17" s="109"/>
      <c r="C17" s="109"/>
      <c r="D17" s="109"/>
      <c r="J17" s="109"/>
    </row>
    <row r="18" spans="1:10" s="8" customFormat="1" ht="19.5" x14ac:dyDescent="0.4">
      <c r="A18" s="123" t="s">
        <v>14</v>
      </c>
      <c r="B18" s="128"/>
      <c r="C18" s="128"/>
      <c r="D18" s="128"/>
      <c r="E18" s="124">
        <v>1370000</v>
      </c>
      <c r="F18" s="125">
        <v>15057087</v>
      </c>
      <c r="G18" s="126">
        <v>15087902</v>
      </c>
      <c r="H18" s="124">
        <v>15087902</v>
      </c>
      <c r="I18" s="124">
        <v>0</v>
      </c>
      <c r="J18" s="109"/>
    </row>
    <row r="19" spans="1:10" s="8" customFormat="1" ht="19.5" customHeight="1" x14ac:dyDescent="0.35">
      <c r="A19" s="127"/>
      <c r="B19" s="128"/>
      <c r="C19" s="128"/>
      <c r="D19" s="128"/>
      <c r="E19" s="126"/>
      <c r="F19" s="129"/>
      <c r="G19" s="126"/>
      <c r="H19" s="130"/>
      <c r="I19" s="130"/>
      <c r="J19" s="131"/>
    </row>
    <row r="20" spans="1:10" s="8" customFormat="1" ht="14.25" customHeight="1" x14ac:dyDescent="0.35">
      <c r="A20" s="127"/>
      <c r="B20" s="128"/>
      <c r="C20" s="128"/>
      <c r="D20" s="128"/>
      <c r="E20" s="132"/>
      <c r="F20" s="132"/>
      <c r="G20" s="133"/>
      <c r="H20" s="134"/>
      <c r="I20" s="134"/>
      <c r="J20" s="131"/>
    </row>
    <row r="21" spans="1:10" ht="19.5" x14ac:dyDescent="0.4">
      <c r="A21" s="135" t="s">
        <v>15</v>
      </c>
      <c r="B21" s="132"/>
      <c r="C21" s="132"/>
      <c r="D21" s="132"/>
      <c r="E21" s="132"/>
      <c r="F21" s="132"/>
      <c r="G21" s="136"/>
      <c r="H21" s="133"/>
      <c r="I21" s="133"/>
      <c r="J21" s="133"/>
    </row>
    <row r="22" spans="1:10" ht="18" x14ac:dyDescent="0.35">
      <c r="A22" s="132"/>
      <c r="B22" s="132"/>
      <c r="C22" s="137" t="s">
        <v>29</v>
      </c>
      <c r="D22" s="132"/>
      <c r="E22" s="132"/>
      <c r="F22" s="132"/>
      <c r="G22" s="138">
        <f>H22+I22</f>
        <v>0</v>
      </c>
      <c r="H22" s="139">
        <v>0</v>
      </c>
      <c r="I22" s="139">
        <v>0</v>
      </c>
      <c r="J22" s="133"/>
    </row>
    <row r="23" spans="1:10" ht="18" x14ac:dyDescent="0.35">
      <c r="A23" s="132"/>
      <c r="B23" s="132"/>
      <c r="C23" s="137"/>
      <c r="D23" s="132"/>
      <c r="E23" s="132"/>
      <c r="F23" s="132"/>
      <c r="G23" s="138"/>
      <c r="H23" s="139"/>
      <c r="I23" s="139"/>
      <c r="J23" s="133"/>
    </row>
    <row r="24" spans="1:10" s="144" customFormat="1" ht="19.5" x14ac:dyDescent="0.4">
      <c r="A24" s="140" t="s">
        <v>27</v>
      </c>
      <c r="B24" s="140"/>
      <c r="C24" s="141"/>
      <c r="D24" s="140"/>
      <c r="E24" s="140"/>
      <c r="F24" s="140"/>
      <c r="G24" s="142">
        <f>G18-G16-G22</f>
        <v>77795</v>
      </c>
      <c r="H24" s="142">
        <f>H18-H16-H22</f>
        <v>77795</v>
      </c>
      <c r="I24" s="142">
        <f>I18-I16-I22</f>
        <v>0</v>
      </c>
      <c r="J24" s="143"/>
    </row>
    <row r="25" spans="1:10" s="144" customFormat="1" ht="18.95" customHeight="1" x14ac:dyDescent="0.3">
      <c r="A25" s="145" t="s">
        <v>47</v>
      </c>
      <c r="B25" s="145"/>
      <c r="C25" s="145"/>
      <c r="D25" s="145"/>
      <c r="E25" s="145"/>
      <c r="F25" s="145"/>
      <c r="G25" s="146">
        <f>G24-G26</f>
        <v>77795</v>
      </c>
      <c r="H25" s="147">
        <v>77795</v>
      </c>
      <c r="I25" s="147">
        <v>0</v>
      </c>
      <c r="J25" s="148"/>
    </row>
    <row r="26" spans="1:10" s="144" customFormat="1" ht="15" x14ac:dyDescent="0.3">
      <c r="A26" s="145" t="s">
        <v>42</v>
      </c>
      <c r="B26" s="145"/>
      <c r="C26" s="145"/>
      <c r="D26" s="145"/>
      <c r="E26" s="145"/>
      <c r="F26" s="145"/>
      <c r="G26" s="146">
        <f>H26+I26</f>
        <v>0</v>
      </c>
      <c r="H26" s="147">
        <v>0</v>
      </c>
      <c r="I26" s="147">
        <v>0</v>
      </c>
      <c r="J26" s="148"/>
    </row>
    <row r="27" spans="1:10" s="144" customFormat="1" x14ac:dyDescent="0.2">
      <c r="A27" s="149"/>
      <c r="B27" s="149"/>
      <c r="C27" s="149"/>
      <c r="D27" s="149"/>
      <c r="E27" s="149"/>
      <c r="F27" s="149"/>
      <c r="G27" s="149"/>
      <c r="H27" s="148"/>
      <c r="I27" s="148"/>
      <c r="J27" s="148"/>
    </row>
    <row r="28" spans="1:10" s="144" customFormat="1" ht="16.5" x14ac:dyDescent="0.35">
      <c r="A28" s="150" t="s">
        <v>43</v>
      </c>
      <c r="B28" s="150" t="s">
        <v>44</v>
      </c>
      <c r="C28" s="150"/>
      <c r="D28" s="151"/>
      <c r="E28" s="151"/>
      <c r="F28" s="152"/>
      <c r="G28" s="142"/>
      <c r="H28" s="153"/>
      <c r="I28" s="154"/>
      <c r="J28" s="155"/>
    </row>
    <row r="29" spans="1:10" s="144" customFormat="1" ht="16.5" customHeight="1" x14ac:dyDescent="0.3">
      <c r="A29" s="150"/>
      <c r="B29" s="150"/>
      <c r="C29" s="258" t="s">
        <v>16</v>
      </c>
      <c r="D29" s="258"/>
      <c r="E29" s="258"/>
      <c r="F29" s="152"/>
      <c r="G29" s="156">
        <f>G30+G31</f>
        <v>77795</v>
      </c>
      <c r="H29" s="153"/>
      <c r="I29" s="154"/>
      <c r="J29" s="155"/>
    </row>
    <row r="30" spans="1:10" s="163" customFormat="1" ht="18.75" x14ac:dyDescent="0.4">
      <c r="A30" s="157"/>
      <c r="B30" s="157"/>
      <c r="C30" s="158"/>
      <c r="D30" s="159"/>
      <c r="E30" s="160" t="s">
        <v>48</v>
      </c>
      <c r="F30" s="161" t="s">
        <v>17</v>
      </c>
      <c r="G30" s="162">
        <v>0</v>
      </c>
      <c r="H30" s="153"/>
      <c r="I30" s="154"/>
    </row>
    <row r="31" spans="1:10" s="163" customFormat="1" ht="18.75" x14ac:dyDescent="0.4">
      <c r="A31" s="157"/>
      <c r="B31" s="157"/>
      <c r="C31" s="164"/>
      <c r="D31" s="159"/>
      <c r="E31" s="165"/>
      <c r="F31" s="161" t="s">
        <v>72</v>
      </c>
      <c r="G31" s="162">
        <v>77795</v>
      </c>
      <c r="H31" s="153"/>
      <c r="I31" s="154"/>
    </row>
    <row r="32" spans="1:10" s="163" customFormat="1" ht="18.75" x14ac:dyDescent="0.4">
      <c r="A32" s="157"/>
      <c r="B32" s="166"/>
      <c r="C32" s="259" t="s">
        <v>49</v>
      </c>
      <c r="D32" s="259"/>
      <c r="E32" s="259"/>
      <c r="F32" s="259"/>
      <c r="G32" s="156">
        <f>G26</f>
        <v>0</v>
      </c>
      <c r="H32" s="153"/>
      <c r="I32" s="154"/>
    </row>
    <row r="33" spans="1:10" s="8" customFormat="1" ht="20.25" customHeight="1" x14ac:dyDescent="0.3">
      <c r="A33" s="167"/>
      <c r="B33" s="264" t="s">
        <v>63</v>
      </c>
      <c r="C33" s="264"/>
      <c r="D33" s="264"/>
      <c r="E33" s="264"/>
      <c r="F33" s="264"/>
      <c r="G33" s="168">
        <v>0</v>
      </c>
      <c r="H33" s="169"/>
      <c r="I33" s="169"/>
    </row>
    <row r="34" spans="1:10" ht="27" customHeight="1" x14ac:dyDescent="0.2">
      <c r="A34" s="265"/>
      <c r="B34" s="265"/>
      <c r="C34" s="265"/>
      <c r="D34" s="265"/>
      <c r="E34" s="265"/>
      <c r="F34" s="265"/>
      <c r="G34" s="265"/>
      <c r="H34" s="265"/>
      <c r="I34" s="265"/>
      <c r="J34" s="79"/>
    </row>
    <row r="35" spans="1:10" ht="18.95" customHeight="1" x14ac:dyDescent="0.4">
      <c r="A35" s="118" t="s">
        <v>45</v>
      </c>
      <c r="B35" s="118" t="s">
        <v>23</v>
      </c>
      <c r="C35" s="118"/>
      <c r="D35" s="170"/>
      <c r="E35" s="122"/>
      <c r="F35" s="128"/>
      <c r="G35" s="171"/>
      <c r="H35" s="172"/>
      <c r="I35" s="172"/>
      <c r="J35" s="79"/>
    </row>
    <row r="36" spans="1:10" ht="18.75" x14ac:dyDescent="0.4">
      <c r="A36" s="118"/>
      <c r="B36" s="118"/>
      <c r="C36" s="118"/>
      <c r="D36" s="170"/>
      <c r="F36" s="173" t="s">
        <v>28</v>
      </c>
      <c r="G36" s="115" t="s">
        <v>6</v>
      </c>
      <c r="H36" s="113"/>
      <c r="I36" s="174" t="s">
        <v>30</v>
      </c>
      <c r="J36" s="79"/>
    </row>
    <row r="37" spans="1:10" ht="16.5" x14ac:dyDescent="0.35">
      <c r="A37" s="175" t="s">
        <v>24</v>
      </c>
      <c r="B37" s="176"/>
      <c r="C37" s="127"/>
      <c r="D37" s="176"/>
      <c r="E37" s="122"/>
      <c r="F37" s="177">
        <v>37000</v>
      </c>
      <c r="G37" s="177">
        <v>34740</v>
      </c>
      <c r="H37" s="178"/>
      <c r="I37" s="179">
        <f>IF(F37=0,"nerozp.",G37/F37)</f>
        <v>0.93891891891891888</v>
      </c>
      <c r="J37" s="79"/>
    </row>
    <row r="38" spans="1:10" ht="16.5" hidden="1" x14ac:dyDescent="0.35">
      <c r="A38" s="175" t="s">
        <v>70</v>
      </c>
      <c r="B38" s="176"/>
      <c r="C38" s="127"/>
      <c r="D38" s="180"/>
      <c r="E38" s="180"/>
      <c r="F38" s="177">
        <v>0</v>
      </c>
      <c r="G38" s="177">
        <v>0</v>
      </c>
      <c r="H38" s="178"/>
      <c r="I38" s="179" t="e">
        <f t="shared" ref="I38:I39" si="0">G38/F38</f>
        <v>#DIV/0!</v>
      </c>
      <c r="J38" s="3"/>
    </row>
    <row r="39" spans="1:10" ht="16.5" hidden="1" x14ac:dyDescent="0.35">
      <c r="A39" s="175" t="s">
        <v>71</v>
      </c>
      <c r="B39" s="176"/>
      <c r="C39" s="127"/>
      <c r="D39" s="180"/>
      <c r="E39" s="180"/>
      <c r="F39" s="177">
        <v>0</v>
      </c>
      <c r="G39" s="177">
        <v>0</v>
      </c>
      <c r="H39" s="178"/>
      <c r="I39" s="179" t="e">
        <f t="shared" si="0"/>
        <v>#DIV/0!</v>
      </c>
      <c r="J39" s="3"/>
    </row>
    <row r="40" spans="1:10" ht="16.5" x14ac:dyDescent="0.35">
      <c r="A40" s="175" t="s">
        <v>69</v>
      </c>
      <c r="B40" s="176"/>
      <c r="C40" s="127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  <c r="J40" s="3"/>
    </row>
    <row r="41" spans="1:10" ht="16.5" x14ac:dyDescent="0.35">
      <c r="A41" s="175" t="s">
        <v>66</v>
      </c>
      <c r="B41" s="176"/>
      <c r="C41" s="127"/>
      <c r="D41" s="122"/>
      <c r="E41" s="122"/>
      <c r="F41" s="177">
        <v>72085</v>
      </c>
      <c r="G41" s="177">
        <v>72085</v>
      </c>
      <c r="H41" s="178"/>
      <c r="I41" s="179">
        <f>IF(F41=0,"nerozp.",G41/F41)</f>
        <v>1</v>
      </c>
      <c r="J41" s="3"/>
    </row>
    <row r="42" spans="1:10" ht="16.5" x14ac:dyDescent="0.35">
      <c r="A42" s="175" t="s">
        <v>67</v>
      </c>
      <c r="B42" s="121"/>
      <c r="C42" s="121"/>
      <c r="D42" s="113"/>
      <c r="E42" s="113"/>
      <c r="F42" s="177">
        <v>0</v>
      </c>
      <c r="G42" s="177">
        <v>0</v>
      </c>
      <c r="H42" s="178"/>
      <c r="I42" s="179" t="str">
        <f>IF(F42=0,"nerozp.",G42/F42)</f>
        <v>nerozp.</v>
      </c>
      <c r="J42" s="3"/>
    </row>
    <row r="43" spans="1:10" hidden="1" x14ac:dyDescent="0.2">
      <c r="A43" s="262" t="s">
        <v>64</v>
      </c>
      <c r="B43" s="263"/>
      <c r="C43" s="263"/>
      <c r="D43" s="263"/>
      <c r="E43" s="263"/>
      <c r="F43" s="263"/>
      <c r="G43" s="263"/>
      <c r="H43" s="263"/>
      <c r="I43" s="263"/>
      <c r="J43" s="3"/>
    </row>
    <row r="44" spans="1:10" ht="20.25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3"/>
    </row>
    <row r="45" spans="1:10" ht="19.5" thickBot="1" x14ac:dyDescent="0.45">
      <c r="A45" s="118" t="s">
        <v>46</v>
      </c>
      <c r="B45" s="118" t="s">
        <v>18</v>
      </c>
      <c r="C45" s="120"/>
      <c r="D45" s="122"/>
      <c r="E45" s="122"/>
      <c r="F45" s="182"/>
      <c r="G45" s="183"/>
      <c r="H45" s="260" t="s">
        <v>32</v>
      </c>
      <c r="I45" s="261"/>
      <c r="J45" s="3"/>
    </row>
    <row r="46" spans="1:10" ht="18.75" thickTop="1" x14ac:dyDescent="0.35">
      <c r="A46" s="184"/>
      <c r="B46" s="185"/>
      <c r="C46" s="186"/>
      <c r="D46" s="185"/>
      <c r="E46" s="187" t="s">
        <v>65</v>
      </c>
      <c r="F46" s="188" t="s">
        <v>19</v>
      </c>
      <c r="G46" s="188" t="s">
        <v>20</v>
      </c>
      <c r="H46" s="189" t="s">
        <v>21</v>
      </c>
      <c r="I46" s="190" t="s">
        <v>31</v>
      </c>
      <c r="J46" s="3"/>
    </row>
    <row r="47" spans="1:10" x14ac:dyDescent="0.2">
      <c r="A47" s="191"/>
      <c r="E47" s="192"/>
      <c r="F47" s="257"/>
      <c r="G47" s="193"/>
      <c r="H47" s="194">
        <v>42369</v>
      </c>
      <c r="I47" s="195">
        <v>42369</v>
      </c>
      <c r="J47" s="3"/>
    </row>
    <row r="48" spans="1:10" x14ac:dyDescent="0.2">
      <c r="A48" s="191"/>
      <c r="E48" s="192"/>
      <c r="F48" s="257"/>
      <c r="G48" s="196"/>
      <c r="H48" s="196"/>
      <c r="I48" s="197"/>
      <c r="J48" s="3"/>
    </row>
    <row r="49" spans="1:10" ht="13.5" thickBot="1" x14ac:dyDescent="0.25">
      <c r="A49" s="198"/>
      <c r="B49" s="199"/>
      <c r="C49" s="199"/>
      <c r="D49" s="199"/>
      <c r="E49" s="200"/>
      <c r="F49" s="201"/>
      <c r="G49" s="201"/>
      <c r="H49" s="201"/>
      <c r="I49" s="202"/>
      <c r="J49" s="3"/>
    </row>
    <row r="50" spans="1:10" ht="13.5" thickTop="1" x14ac:dyDescent="0.2">
      <c r="A50" s="203"/>
      <c r="B50" s="204"/>
      <c r="C50" s="204" t="s">
        <v>17</v>
      </c>
      <c r="D50" s="204"/>
      <c r="E50" s="205">
        <v>49476</v>
      </c>
      <c r="F50" s="206">
        <v>0</v>
      </c>
      <c r="G50" s="207">
        <v>0</v>
      </c>
      <c r="H50" s="207">
        <f>E50+F50-G50</f>
        <v>49476</v>
      </c>
      <c r="I50" s="208">
        <v>49476</v>
      </c>
      <c r="J50" s="3"/>
    </row>
    <row r="51" spans="1:10" x14ac:dyDescent="0.2">
      <c r="A51" s="209"/>
      <c r="B51" s="210"/>
      <c r="C51" s="210" t="s">
        <v>22</v>
      </c>
      <c r="D51" s="210"/>
      <c r="E51" s="211">
        <v>159066.99</v>
      </c>
      <c r="F51" s="212">
        <v>96513.37</v>
      </c>
      <c r="G51" s="213">
        <v>106038</v>
      </c>
      <c r="H51" s="213">
        <f>E51+F51-G51</f>
        <v>149542.35999999999</v>
      </c>
      <c r="I51" s="214">
        <v>134802.09</v>
      </c>
      <c r="J51" s="3"/>
    </row>
    <row r="52" spans="1:10" x14ac:dyDescent="0.2">
      <c r="A52" s="209"/>
      <c r="B52" s="210"/>
      <c r="C52" s="210" t="s">
        <v>72</v>
      </c>
      <c r="D52" s="210"/>
      <c r="E52" s="211">
        <v>164133.62</v>
      </c>
      <c r="F52" s="212">
        <v>36618.28</v>
      </c>
      <c r="G52" s="213">
        <v>0</v>
      </c>
      <c r="H52" s="213">
        <f>E52+F52-G52</f>
        <v>200751.9</v>
      </c>
      <c r="I52" s="214">
        <v>200751.9</v>
      </c>
      <c r="J52" s="3"/>
    </row>
    <row r="53" spans="1:10" x14ac:dyDescent="0.2">
      <c r="A53" s="209"/>
      <c r="B53" s="210"/>
      <c r="C53" s="215" t="s">
        <v>68</v>
      </c>
      <c r="D53" s="210"/>
      <c r="E53" s="211">
        <v>5160.33</v>
      </c>
      <c r="F53" s="212">
        <v>90085</v>
      </c>
      <c r="G53" s="213">
        <v>72085</v>
      </c>
      <c r="H53" s="213">
        <f>E53+F53-G53</f>
        <v>23160.33</v>
      </c>
      <c r="I53" s="214">
        <v>23160.33</v>
      </c>
      <c r="J53" s="3"/>
    </row>
    <row r="54" spans="1:10" ht="18.75" thickBot="1" x14ac:dyDescent="0.4">
      <c r="A54" s="216" t="s">
        <v>12</v>
      </c>
      <c r="B54" s="217"/>
      <c r="C54" s="217"/>
      <c r="D54" s="217"/>
      <c r="E54" s="218">
        <f>E50+E51+E52+E53</f>
        <v>377836.94</v>
      </c>
      <c r="F54" s="219">
        <f>F50+F51+F52+F53</f>
        <v>223216.65</v>
      </c>
      <c r="G54" s="220">
        <f>G50+G51+G52+G53</f>
        <v>178123</v>
      </c>
      <c r="H54" s="220">
        <f>H50+H51+H52+H53</f>
        <v>422930.59</v>
      </c>
      <c r="I54" s="221">
        <f>I50+I51+I52+I53</f>
        <v>408190.32</v>
      </c>
      <c r="J54" s="3"/>
    </row>
    <row r="55" spans="1:10" ht="18.75" thickTop="1" x14ac:dyDescent="0.35">
      <c r="A55" s="222"/>
      <c r="B55" s="223"/>
      <c r="C55" s="223"/>
      <c r="D55" s="224"/>
      <c r="E55" s="224"/>
      <c r="F55" s="182"/>
      <c r="G55" s="183"/>
      <c r="H55" s="225"/>
      <c r="I55" s="225"/>
      <c r="J55" s="3"/>
    </row>
    <row r="56" spans="1:10" ht="18" x14ac:dyDescent="0.35">
      <c r="A56" s="222"/>
      <c r="B56" s="223"/>
      <c r="C56" s="223"/>
      <c r="D56" s="224"/>
      <c r="E56" s="224"/>
      <c r="F56" s="182"/>
      <c r="G56" s="226"/>
      <c r="H56" s="227"/>
      <c r="I56" s="227"/>
      <c r="J56" s="222"/>
    </row>
    <row r="57" spans="1:10" ht="1.5" customHeight="1" x14ac:dyDescent="0.35">
      <c r="A57" s="228"/>
      <c r="B57" s="229"/>
      <c r="C57" s="229"/>
      <c r="D57" s="230"/>
      <c r="E57" s="230"/>
      <c r="F57" s="227"/>
      <c r="G57" s="227"/>
      <c r="H57" s="227"/>
      <c r="I57" s="227"/>
      <c r="J57" s="228"/>
    </row>
    <row r="58" spans="1:10" x14ac:dyDescent="0.2">
      <c r="A58" s="231"/>
      <c r="B58" s="231"/>
      <c r="C58" s="231"/>
      <c r="D58" s="231"/>
      <c r="E58" s="231"/>
      <c r="F58" s="231"/>
      <c r="G58" s="231"/>
      <c r="H58" s="231"/>
      <c r="I58" s="231"/>
      <c r="J58" s="231"/>
    </row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1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251"/>
  <sheetViews>
    <sheetView topLeftCell="A19" zoomScaleNormal="100" workbookViewId="0">
      <selection activeCell="J45" sqref="J45"/>
    </sheetView>
  </sheetViews>
  <sheetFormatPr defaultColWidth="9.140625" defaultRowHeight="12.75" x14ac:dyDescent="0.2"/>
  <cols>
    <col min="1" max="1" width="7.42578125" style="98" customWidth="1"/>
    <col min="2" max="2" width="2.42578125" style="98" customWidth="1"/>
    <col min="3" max="4" width="8.42578125" style="98" customWidth="1"/>
    <col min="5" max="6" width="15.42578125" style="98" customWidth="1"/>
    <col min="7" max="7" width="15" style="98" customWidth="1"/>
    <col min="8" max="8" width="15.42578125" style="98" customWidth="1"/>
    <col min="9" max="9" width="16.42578125" style="98" customWidth="1"/>
    <col min="10" max="10" width="16.85546875" style="98" customWidth="1"/>
    <col min="11" max="16384" width="9.140625" style="1"/>
  </cols>
  <sheetData>
    <row r="1" spans="1:10" ht="19.5" x14ac:dyDescent="0.4">
      <c r="A1" s="96" t="s">
        <v>0</v>
      </c>
      <c r="B1" s="97"/>
      <c r="C1" s="97"/>
      <c r="D1" s="97"/>
    </row>
    <row r="2" spans="1:10" ht="19.5" x14ac:dyDescent="0.4">
      <c r="A2" s="267" t="s">
        <v>1</v>
      </c>
      <c r="B2" s="267"/>
      <c r="C2" s="267"/>
      <c r="D2" s="267"/>
      <c r="E2" s="268" t="s">
        <v>155</v>
      </c>
      <c r="F2" s="268"/>
      <c r="G2" s="268"/>
      <c r="H2" s="268"/>
      <c r="I2" s="268"/>
      <c r="J2" s="99"/>
    </row>
    <row r="3" spans="1:10" ht="9.9499999999999993" customHeight="1" x14ac:dyDescent="0.4">
      <c r="A3" s="100"/>
      <c r="B3" s="100"/>
      <c r="C3" s="100"/>
      <c r="D3" s="100"/>
      <c r="E3" s="266" t="s">
        <v>25</v>
      </c>
      <c r="F3" s="266"/>
      <c r="G3" s="266"/>
      <c r="H3" s="266"/>
      <c r="I3" s="266"/>
      <c r="J3" s="99"/>
    </row>
    <row r="4" spans="1:10" ht="15.75" x14ac:dyDescent="0.25">
      <c r="A4" s="101" t="s">
        <v>2</v>
      </c>
      <c r="E4" s="269" t="s">
        <v>156</v>
      </c>
      <c r="F4" s="269"/>
      <c r="G4" s="269"/>
      <c r="H4" s="269"/>
      <c r="I4" s="269"/>
    </row>
    <row r="5" spans="1:10" ht="7.5" customHeight="1" x14ac:dyDescent="0.3">
      <c r="A5" s="102"/>
      <c r="E5" s="266" t="s">
        <v>25</v>
      </c>
      <c r="F5" s="266"/>
      <c r="G5" s="266"/>
      <c r="H5" s="266"/>
      <c r="I5" s="266"/>
    </row>
    <row r="6" spans="1:10" ht="19.5" x14ac:dyDescent="0.4">
      <c r="A6" s="99" t="s">
        <v>38</v>
      </c>
      <c r="C6" s="103" t="s">
        <v>114</v>
      </c>
      <c r="E6" s="104"/>
      <c r="F6" s="104"/>
      <c r="G6" s="105" t="s">
        <v>3</v>
      </c>
      <c r="H6" s="106" t="s">
        <v>93</v>
      </c>
      <c r="I6" s="107"/>
    </row>
    <row r="7" spans="1:10" ht="8.25" customHeight="1" x14ac:dyDescent="0.4">
      <c r="A7" s="99"/>
      <c r="E7" s="266" t="s">
        <v>26</v>
      </c>
      <c r="F7" s="266"/>
      <c r="G7" s="266"/>
      <c r="H7" s="266"/>
      <c r="I7" s="266"/>
    </row>
    <row r="8" spans="1:10" ht="19.5" hidden="1" x14ac:dyDescent="0.4">
      <c r="A8" s="99"/>
      <c r="E8" s="107"/>
      <c r="F8" s="107"/>
      <c r="G8" s="107"/>
      <c r="H8" s="105"/>
      <c r="I8" s="107"/>
    </row>
    <row r="9" spans="1:10" ht="30.75" customHeight="1" x14ac:dyDescent="0.4">
      <c r="A9" s="99"/>
      <c r="E9" s="107"/>
      <c r="F9" s="107"/>
      <c r="G9" s="107"/>
      <c r="H9" s="105"/>
      <c r="I9" s="107"/>
    </row>
    <row r="11" spans="1:10" s="8" customFormat="1" ht="15" customHeight="1" x14ac:dyDescent="0.4">
      <c r="A11" s="108"/>
      <c r="B11" s="109"/>
      <c r="C11" s="109"/>
      <c r="D11" s="109"/>
      <c r="E11" s="110" t="s">
        <v>4</v>
      </c>
      <c r="F11" s="110" t="s">
        <v>5</v>
      </c>
      <c r="G11" s="111" t="s">
        <v>6</v>
      </c>
      <c r="H11" s="112" t="s">
        <v>7</v>
      </c>
      <c r="I11" s="112"/>
      <c r="J11" s="109"/>
    </row>
    <row r="12" spans="1:10" s="8" customFormat="1" ht="15" customHeight="1" x14ac:dyDescent="0.4">
      <c r="A12" s="113"/>
      <c r="B12" s="113"/>
      <c r="C12" s="113"/>
      <c r="D12" s="113"/>
      <c r="E12" s="110" t="s">
        <v>8</v>
      </c>
      <c r="F12" s="110" t="s">
        <v>8</v>
      </c>
      <c r="G12" s="111" t="s">
        <v>9</v>
      </c>
      <c r="H12" s="114" t="s">
        <v>10</v>
      </c>
      <c r="I12" s="115" t="s">
        <v>11</v>
      </c>
      <c r="J12" s="109"/>
    </row>
    <row r="13" spans="1:10" s="8" customFormat="1" ht="12.75" customHeight="1" x14ac:dyDescent="0.2">
      <c r="A13" s="113"/>
      <c r="B13" s="113"/>
      <c r="C13" s="113"/>
      <c r="D13" s="113"/>
      <c r="E13" s="110" t="s">
        <v>12</v>
      </c>
      <c r="F13" s="110" t="s">
        <v>12</v>
      </c>
      <c r="G13" s="116"/>
      <c r="H13" s="260" t="s">
        <v>40</v>
      </c>
      <c r="I13" s="261"/>
      <c r="J13" s="109"/>
    </row>
    <row r="14" spans="1:10" s="8" customFormat="1" ht="12.75" customHeight="1" x14ac:dyDescent="0.2">
      <c r="A14" s="113"/>
      <c r="B14" s="113"/>
      <c r="C14" s="113"/>
      <c r="D14" s="113"/>
      <c r="E14" s="110"/>
      <c r="F14" s="110"/>
      <c r="G14" s="116"/>
      <c r="H14" s="117"/>
      <c r="I14" s="11"/>
      <c r="J14" s="109"/>
    </row>
    <row r="15" spans="1:10" s="8" customFormat="1" ht="18.75" x14ac:dyDescent="0.4">
      <c r="A15" s="118" t="s">
        <v>41</v>
      </c>
      <c r="B15" s="118"/>
      <c r="C15" s="119"/>
      <c r="D15" s="120"/>
      <c r="E15" s="121"/>
      <c r="F15" s="121"/>
      <c r="G15" s="122"/>
      <c r="H15" s="113"/>
      <c r="I15" s="113"/>
      <c r="J15" s="109"/>
    </row>
    <row r="16" spans="1:10" s="8" customFormat="1" ht="19.5" x14ac:dyDescent="0.4">
      <c r="A16" s="123" t="s">
        <v>13</v>
      </c>
      <c r="B16" s="118"/>
      <c r="C16" s="119"/>
      <c r="D16" s="120"/>
      <c r="E16" s="124">
        <v>8016000</v>
      </c>
      <c r="F16" s="125">
        <v>41612393</v>
      </c>
      <c r="G16" s="126">
        <v>41738416.840000004</v>
      </c>
      <c r="H16" s="124">
        <v>40721352.469999999</v>
      </c>
      <c r="I16" s="124">
        <v>1017064.3700000001</v>
      </c>
      <c r="J16" s="109"/>
    </row>
    <row r="17" spans="1:10" s="8" customFormat="1" ht="20.25" customHeight="1" x14ac:dyDescent="0.35">
      <c r="A17" s="127"/>
      <c r="B17" s="109"/>
      <c r="C17" s="109"/>
      <c r="D17" s="109"/>
      <c r="J17" s="109"/>
    </row>
    <row r="18" spans="1:10" s="8" customFormat="1" ht="19.5" x14ac:dyDescent="0.4">
      <c r="A18" s="123" t="s">
        <v>14</v>
      </c>
      <c r="B18" s="128"/>
      <c r="C18" s="128"/>
      <c r="D18" s="128"/>
      <c r="E18" s="124">
        <v>8425000</v>
      </c>
      <c r="F18" s="125">
        <v>42021393</v>
      </c>
      <c r="G18" s="126">
        <v>41731919.539999999</v>
      </c>
      <c r="H18" s="124">
        <v>40482490.809999995</v>
      </c>
      <c r="I18" s="124">
        <v>1249428.73</v>
      </c>
      <c r="J18" s="109"/>
    </row>
    <row r="19" spans="1:10" s="8" customFormat="1" ht="19.5" customHeight="1" x14ac:dyDescent="0.35">
      <c r="A19" s="127"/>
      <c r="B19" s="128"/>
      <c r="C19" s="128"/>
      <c r="D19" s="128"/>
      <c r="E19" s="126"/>
      <c r="F19" s="129"/>
      <c r="G19" s="126"/>
      <c r="H19" s="130"/>
      <c r="I19" s="130"/>
      <c r="J19" s="131"/>
    </row>
    <row r="20" spans="1:10" s="8" customFormat="1" ht="14.25" customHeight="1" x14ac:dyDescent="0.35">
      <c r="A20" s="127"/>
      <c r="B20" s="128"/>
      <c r="C20" s="128"/>
      <c r="D20" s="128"/>
      <c r="E20" s="132"/>
      <c r="F20" s="132"/>
      <c r="G20" s="133"/>
      <c r="H20" s="134"/>
      <c r="I20" s="134"/>
      <c r="J20" s="131"/>
    </row>
    <row r="21" spans="1:10" ht="19.5" x14ac:dyDescent="0.4">
      <c r="A21" s="135" t="s">
        <v>15</v>
      </c>
      <c r="B21" s="132"/>
      <c r="C21" s="132"/>
      <c r="D21" s="132"/>
      <c r="E21" s="132"/>
      <c r="F21" s="132"/>
      <c r="G21" s="136"/>
      <c r="H21" s="133"/>
      <c r="I21" s="133"/>
      <c r="J21" s="133"/>
    </row>
    <row r="22" spans="1:10" ht="18" x14ac:dyDescent="0.35">
      <c r="A22" s="132"/>
      <c r="B22" s="132"/>
      <c r="C22" s="137" t="s">
        <v>29</v>
      </c>
      <c r="D22" s="132"/>
      <c r="E22" s="132"/>
      <c r="F22" s="132"/>
      <c r="G22" s="138">
        <f>H22+I22</f>
        <v>0</v>
      </c>
      <c r="H22" s="139">
        <v>0</v>
      </c>
      <c r="I22" s="139">
        <v>0</v>
      </c>
      <c r="J22" s="133"/>
    </row>
    <row r="23" spans="1:10" ht="18" x14ac:dyDescent="0.35">
      <c r="A23" s="132"/>
      <c r="B23" s="132"/>
      <c r="C23" s="137"/>
      <c r="D23" s="132"/>
      <c r="E23" s="132"/>
      <c r="F23" s="132"/>
      <c r="G23" s="138"/>
      <c r="H23" s="139"/>
      <c r="I23" s="139"/>
      <c r="J23" s="133"/>
    </row>
    <row r="24" spans="1:10" s="144" customFormat="1" ht="19.5" x14ac:dyDescent="0.4">
      <c r="A24" s="140" t="s">
        <v>27</v>
      </c>
      <c r="B24" s="140"/>
      <c r="C24" s="141"/>
      <c r="D24" s="140"/>
      <c r="E24" s="140"/>
      <c r="F24" s="140"/>
      <c r="G24" s="142">
        <f>G18-G16-G22</f>
        <v>-6497.3000000044703</v>
      </c>
      <c r="H24" s="142">
        <f>H18-H16-H22</f>
        <v>-238861.66000000387</v>
      </c>
      <c r="I24" s="142">
        <f>I18-I16-I22</f>
        <v>232364.35999999987</v>
      </c>
      <c r="J24" s="143"/>
    </row>
    <row r="25" spans="1:10" s="144" customFormat="1" ht="18.95" customHeight="1" x14ac:dyDescent="0.3">
      <c r="A25" s="145" t="s">
        <v>47</v>
      </c>
      <c r="B25" s="145"/>
      <c r="C25" s="145"/>
      <c r="D25" s="145"/>
      <c r="E25" s="145"/>
      <c r="F25" s="145"/>
      <c r="G25" s="146">
        <f>G24-G26</f>
        <v>-6497.3000000044703</v>
      </c>
      <c r="H25" s="147">
        <v>-238861.65999999642</v>
      </c>
      <c r="I25" s="147">
        <v>232364.3600000001</v>
      </c>
      <c r="J25" s="148"/>
    </row>
    <row r="26" spans="1:10" s="144" customFormat="1" ht="15" x14ac:dyDescent="0.3">
      <c r="A26" s="145" t="s">
        <v>42</v>
      </c>
      <c r="B26" s="145"/>
      <c r="C26" s="145"/>
      <c r="D26" s="145"/>
      <c r="E26" s="145"/>
      <c r="F26" s="145"/>
      <c r="G26" s="146">
        <f>H26+I26</f>
        <v>0</v>
      </c>
      <c r="H26" s="147">
        <v>0</v>
      </c>
      <c r="I26" s="147">
        <v>0</v>
      </c>
      <c r="J26" s="148"/>
    </row>
    <row r="27" spans="1:10" s="144" customFormat="1" x14ac:dyDescent="0.2">
      <c r="A27" s="149"/>
      <c r="B27" s="149"/>
      <c r="C27" s="149"/>
      <c r="D27" s="149"/>
      <c r="E27" s="149"/>
      <c r="F27" s="149"/>
      <c r="G27" s="149"/>
      <c r="H27" s="148"/>
      <c r="I27" s="148"/>
      <c r="J27" s="148"/>
    </row>
    <row r="28" spans="1:10" s="144" customFormat="1" ht="16.5" x14ac:dyDescent="0.35">
      <c r="A28" s="150" t="s">
        <v>43</v>
      </c>
      <c r="B28" s="150" t="s">
        <v>44</v>
      </c>
      <c r="C28" s="150"/>
      <c r="D28" s="151"/>
      <c r="E28" s="151"/>
      <c r="F28" s="152"/>
      <c r="G28" s="142"/>
      <c r="H28" s="153"/>
      <c r="I28" s="154"/>
      <c r="J28" s="155"/>
    </row>
    <row r="29" spans="1:10" s="144" customFormat="1" ht="16.5" customHeight="1" x14ac:dyDescent="0.3">
      <c r="A29" s="150"/>
      <c r="B29" s="150"/>
      <c r="C29" s="258" t="s">
        <v>16</v>
      </c>
      <c r="D29" s="258"/>
      <c r="E29" s="258"/>
      <c r="F29" s="152"/>
      <c r="G29" s="156">
        <f>G30+G31</f>
        <v>0</v>
      </c>
      <c r="H29" s="153"/>
      <c r="I29" s="154"/>
      <c r="J29" s="155"/>
    </row>
    <row r="30" spans="1:10" s="163" customFormat="1" ht="18.75" x14ac:dyDescent="0.4">
      <c r="A30" s="157"/>
      <c r="B30" s="157"/>
      <c r="C30" s="158"/>
      <c r="D30" s="159"/>
      <c r="E30" s="160" t="s">
        <v>48</v>
      </c>
      <c r="F30" s="161" t="s">
        <v>17</v>
      </c>
      <c r="G30" s="162">
        <v>0</v>
      </c>
      <c r="H30" s="153"/>
      <c r="I30" s="154"/>
    </row>
    <row r="31" spans="1:10" s="163" customFormat="1" ht="18.75" x14ac:dyDescent="0.4">
      <c r="A31" s="157"/>
      <c r="B31" s="157"/>
      <c r="C31" s="164"/>
      <c r="D31" s="159"/>
      <c r="E31" s="165"/>
      <c r="F31" s="161" t="s">
        <v>72</v>
      </c>
      <c r="G31" s="162">
        <v>0</v>
      </c>
      <c r="H31" s="153"/>
      <c r="I31" s="154"/>
    </row>
    <row r="32" spans="1:10" s="163" customFormat="1" ht="18.75" x14ac:dyDescent="0.4">
      <c r="A32" s="157"/>
      <c r="B32" s="166"/>
      <c r="C32" s="259" t="s">
        <v>49</v>
      </c>
      <c r="D32" s="259"/>
      <c r="E32" s="259"/>
      <c r="F32" s="259"/>
      <c r="G32" s="156">
        <f>G26</f>
        <v>0</v>
      </c>
      <c r="H32" s="153"/>
      <c r="I32" s="154"/>
    </row>
    <row r="33" spans="1:10" s="8" customFormat="1" ht="20.25" customHeight="1" x14ac:dyDescent="0.3">
      <c r="A33" s="167"/>
      <c r="B33" s="264" t="s">
        <v>63</v>
      </c>
      <c r="C33" s="264"/>
      <c r="D33" s="264"/>
      <c r="E33" s="264"/>
      <c r="F33" s="264"/>
      <c r="G33" s="168">
        <v>52503</v>
      </c>
      <c r="H33" s="168"/>
      <c r="I33" s="169"/>
    </row>
    <row r="34" spans="1:10" ht="33" customHeight="1" x14ac:dyDescent="0.2">
      <c r="A34" s="265" t="s">
        <v>183</v>
      </c>
      <c r="B34" s="265"/>
      <c r="C34" s="265"/>
      <c r="D34" s="265"/>
      <c r="E34" s="265"/>
      <c r="F34" s="265"/>
      <c r="G34" s="265"/>
      <c r="H34" s="265"/>
      <c r="I34" s="265"/>
      <c r="J34" s="79"/>
    </row>
    <row r="35" spans="1:10" ht="18.95" customHeight="1" x14ac:dyDescent="0.4">
      <c r="A35" s="118" t="s">
        <v>45</v>
      </c>
      <c r="B35" s="118" t="s">
        <v>23</v>
      </c>
      <c r="C35" s="118"/>
      <c r="D35" s="170"/>
      <c r="E35" s="122"/>
      <c r="F35" s="128"/>
      <c r="G35" s="171"/>
      <c r="H35" s="172"/>
      <c r="I35" s="172"/>
      <c r="J35" s="79"/>
    </row>
    <row r="36" spans="1:10" ht="18.75" x14ac:dyDescent="0.4">
      <c r="A36" s="118"/>
      <c r="B36" s="118"/>
      <c r="C36" s="118"/>
      <c r="D36" s="170"/>
      <c r="F36" s="173" t="s">
        <v>28</v>
      </c>
      <c r="G36" s="115" t="s">
        <v>6</v>
      </c>
      <c r="H36" s="113"/>
      <c r="I36" s="174" t="s">
        <v>30</v>
      </c>
      <c r="J36" s="79"/>
    </row>
    <row r="37" spans="1:10" ht="16.5" x14ac:dyDescent="0.35">
      <c r="A37" s="175" t="s">
        <v>24</v>
      </c>
      <c r="B37" s="176"/>
      <c r="C37" s="127"/>
      <c r="D37" s="176"/>
      <c r="E37" s="122"/>
      <c r="F37" s="177">
        <v>60000</v>
      </c>
      <c r="G37" s="177">
        <v>44900</v>
      </c>
      <c r="H37" s="178"/>
      <c r="I37" s="179">
        <f>IF(F37=0,"nerozp.",G37/F37)</f>
        <v>0.74833333333333329</v>
      </c>
      <c r="J37" s="79"/>
    </row>
    <row r="38" spans="1:10" ht="16.5" hidden="1" x14ac:dyDescent="0.35">
      <c r="A38" s="175" t="s">
        <v>70</v>
      </c>
      <c r="B38" s="176"/>
      <c r="C38" s="127"/>
      <c r="D38" s="180"/>
      <c r="E38" s="180"/>
      <c r="F38" s="177">
        <v>0</v>
      </c>
      <c r="G38" s="177">
        <v>0</v>
      </c>
      <c r="H38" s="178"/>
      <c r="I38" s="179" t="e">
        <f t="shared" ref="I38:I39" si="0">G38/F38</f>
        <v>#DIV/0!</v>
      </c>
      <c r="J38" s="3"/>
    </row>
    <row r="39" spans="1:10" ht="16.5" hidden="1" x14ac:dyDescent="0.35">
      <c r="A39" s="175" t="s">
        <v>71</v>
      </c>
      <c r="B39" s="176"/>
      <c r="C39" s="127"/>
      <c r="D39" s="180"/>
      <c r="E39" s="180"/>
      <c r="F39" s="177">
        <v>0</v>
      </c>
      <c r="G39" s="177">
        <v>0</v>
      </c>
      <c r="H39" s="178"/>
      <c r="I39" s="179" t="e">
        <f t="shared" si="0"/>
        <v>#DIV/0!</v>
      </c>
      <c r="J39" s="3"/>
    </row>
    <row r="40" spans="1:10" ht="16.5" x14ac:dyDescent="0.35">
      <c r="A40" s="175" t="s">
        <v>69</v>
      </c>
      <c r="B40" s="176"/>
      <c r="C40" s="127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  <c r="J40" s="3"/>
    </row>
    <row r="41" spans="1:10" ht="16.5" x14ac:dyDescent="0.35">
      <c r="A41" s="175" t="s">
        <v>66</v>
      </c>
      <c r="B41" s="176"/>
      <c r="C41" s="127"/>
      <c r="D41" s="122"/>
      <c r="E41" s="122"/>
      <c r="F41" s="177">
        <v>533000</v>
      </c>
      <c r="G41" s="177">
        <v>533000</v>
      </c>
      <c r="H41" s="178"/>
      <c r="I41" s="179">
        <f>IF(F41=0,"nerozp.",G41/F41)</f>
        <v>1</v>
      </c>
      <c r="J41" s="3"/>
    </row>
    <row r="42" spans="1:10" ht="16.5" x14ac:dyDescent="0.35">
      <c r="A42" s="175" t="s">
        <v>67</v>
      </c>
      <c r="B42" s="121"/>
      <c r="C42" s="121"/>
      <c r="D42" s="113"/>
      <c r="E42" s="113"/>
      <c r="F42" s="177">
        <v>0</v>
      </c>
      <c r="G42" s="177">
        <v>0</v>
      </c>
      <c r="H42" s="178"/>
      <c r="I42" s="179" t="str">
        <f>IF(F42=0,"nerozp.",G42/F42)</f>
        <v>nerozp.</v>
      </c>
      <c r="J42" s="3"/>
    </row>
    <row r="43" spans="1:10" hidden="1" x14ac:dyDescent="0.2">
      <c r="A43" s="262" t="s">
        <v>64</v>
      </c>
      <c r="B43" s="263"/>
      <c r="C43" s="263"/>
      <c r="D43" s="263"/>
      <c r="E43" s="263"/>
      <c r="F43" s="263"/>
      <c r="G43" s="263"/>
      <c r="H43" s="263"/>
      <c r="I43" s="263"/>
      <c r="J43" s="3"/>
    </row>
    <row r="44" spans="1:10" ht="20.25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3"/>
    </row>
    <row r="45" spans="1:10" ht="19.5" thickBot="1" x14ac:dyDescent="0.45">
      <c r="A45" s="118" t="s">
        <v>46</v>
      </c>
      <c r="B45" s="118" t="s">
        <v>18</v>
      </c>
      <c r="C45" s="120"/>
      <c r="D45" s="122"/>
      <c r="E45" s="122"/>
      <c r="F45" s="182"/>
      <c r="G45" s="183"/>
      <c r="H45" s="260" t="s">
        <v>32</v>
      </c>
      <c r="I45" s="261"/>
      <c r="J45" s="3"/>
    </row>
    <row r="46" spans="1:10" ht="18.75" thickTop="1" x14ac:dyDescent="0.35">
      <c r="A46" s="184"/>
      <c r="B46" s="185"/>
      <c r="C46" s="186"/>
      <c r="D46" s="185"/>
      <c r="E46" s="187" t="s">
        <v>65</v>
      </c>
      <c r="F46" s="188" t="s">
        <v>19</v>
      </c>
      <c r="G46" s="188" t="s">
        <v>20</v>
      </c>
      <c r="H46" s="189" t="s">
        <v>21</v>
      </c>
      <c r="I46" s="190" t="s">
        <v>31</v>
      </c>
      <c r="J46" s="3"/>
    </row>
    <row r="47" spans="1:10" x14ac:dyDescent="0.2">
      <c r="A47" s="191"/>
      <c r="E47" s="192"/>
      <c r="F47" s="257"/>
      <c r="G47" s="193"/>
      <c r="H47" s="194">
        <v>42369</v>
      </c>
      <c r="I47" s="195">
        <v>42369</v>
      </c>
      <c r="J47" s="3"/>
    </row>
    <row r="48" spans="1:10" x14ac:dyDescent="0.2">
      <c r="A48" s="191"/>
      <c r="E48" s="192"/>
      <c r="F48" s="257"/>
      <c r="G48" s="196"/>
      <c r="H48" s="196"/>
      <c r="I48" s="197"/>
      <c r="J48" s="3"/>
    </row>
    <row r="49" spans="1:10" ht="13.5" thickBot="1" x14ac:dyDescent="0.25">
      <c r="A49" s="198"/>
      <c r="B49" s="199"/>
      <c r="C49" s="199"/>
      <c r="D49" s="199"/>
      <c r="E49" s="200"/>
      <c r="F49" s="201"/>
      <c r="G49" s="201"/>
      <c r="H49" s="201"/>
      <c r="I49" s="202"/>
      <c r="J49" s="3"/>
    </row>
    <row r="50" spans="1:10" ht="13.5" thickTop="1" x14ac:dyDescent="0.2">
      <c r="A50" s="203"/>
      <c r="B50" s="204"/>
      <c r="C50" s="204" t="s">
        <v>17</v>
      </c>
      <c r="D50" s="204"/>
      <c r="E50" s="205">
        <v>33833.120000000003</v>
      </c>
      <c r="F50" s="206">
        <v>14000</v>
      </c>
      <c r="G50" s="207">
        <v>26300</v>
      </c>
      <c r="H50" s="207">
        <f>E50+F50-G50</f>
        <v>21533.120000000003</v>
      </c>
      <c r="I50" s="208">
        <v>921</v>
      </c>
      <c r="J50" s="3"/>
    </row>
    <row r="51" spans="1:10" x14ac:dyDescent="0.2">
      <c r="A51" s="209"/>
      <c r="B51" s="210"/>
      <c r="C51" s="210" t="s">
        <v>22</v>
      </c>
      <c r="D51" s="210"/>
      <c r="E51" s="211">
        <v>140966.63</v>
      </c>
      <c r="F51" s="212">
        <v>246955.67</v>
      </c>
      <c r="G51" s="213">
        <v>270937.8</v>
      </c>
      <c r="H51" s="213">
        <f>E51+F51-G51</f>
        <v>116984.50000000006</v>
      </c>
      <c r="I51" s="214">
        <v>31862.639999999999</v>
      </c>
      <c r="J51" s="3"/>
    </row>
    <row r="52" spans="1:10" x14ac:dyDescent="0.2">
      <c r="A52" s="209"/>
      <c r="B52" s="210"/>
      <c r="C52" s="210" t="s">
        <v>72</v>
      </c>
      <c r="D52" s="210"/>
      <c r="E52" s="211">
        <v>0</v>
      </c>
      <c r="F52" s="212">
        <v>133253.78</v>
      </c>
      <c r="G52" s="213">
        <v>0</v>
      </c>
      <c r="H52" s="213">
        <f>E52+F52-G52</f>
        <v>133253.78</v>
      </c>
      <c r="I52" s="214">
        <v>133253.78</v>
      </c>
      <c r="J52" s="3"/>
    </row>
    <row r="53" spans="1:10" x14ac:dyDescent="0.2">
      <c r="A53" s="209"/>
      <c r="B53" s="210"/>
      <c r="C53" s="215" t="s">
        <v>68</v>
      </c>
      <c r="D53" s="210"/>
      <c r="E53" s="211">
        <v>469256.55</v>
      </c>
      <c r="F53" s="212">
        <v>1564570</v>
      </c>
      <c r="G53" s="213">
        <v>1514673.31</v>
      </c>
      <c r="H53" s="213">
        <f>E53+F53-G53</f>
        <v>519153.24</v>
      </c>
      <c r="I53" s="214">
        <v>0</v>
      </c>
      <c r="J53" s="3"/>
    </row>
    <row r="54" spans="1:10" ht="18.75" thickBot="1" x14ac:dyDescent="0.4">
      <c r="A54" s="216" t="s">
        <v>12</v>
      </c>
      <c r="B54" s="217"/>
      <c r="C54" s="217"/>
      <c r="D54" s="217"/>
      <c r="E54" s="218">
        <f>E50+E51+E52+E53</f>
        <v>644056.30000000005</v>
      </c>
      <c r="F54" s="219">
        <f>F50+F51+F52+F53</f>
        <v>1958779.45</v>
      </c>
      <c r="G54" s="220">
        <f>G50+G51+G52+G53</f>
        <v>1811911.11</v>
      </c>
      <c r="H54" s="220">
        <f>H50+H51+H52+H53</f>
        <v>790924.64</v>
      </c>
      <c r="I54" s="221">
        <f>I50+I51+I52+I53</f>
        <v>166037.41999999998</v>
      </c>
      <c r="J54" s="3"/>
    </row>
    <row r="55" spans="1:10" ht="18.75" thickTop="1" x14ac:dyDescent="0.35">
      <c r="A55" s="222"/>
      <c r="B55" s="223"/>
      <c r="C55" s="223"/>
      <c r="D55" s="224"/>
      <c r="E55" s="224"/>
      <c r="F55" s="182"/>
      <c r="G55" s="183"/>
      <c r="H55" s="225"/>
      <c r="I55" s="225"/>
      <c r="J55" s="3"/>
    </row>
    <row r="56" spans="1:10" ht="18" x14ac:dyDescent="0.35">
      <c r="A56" s="222"/>
      <c r="B56" s="223"/>
      <c r="C56" s="223"/>
      <c r="D56" s="224"/>
      <c r="E56" s="224"/>
      <c r="F56" s="182"/>
      <c r="G56" s="226"/>
      <c r="H56" s="227"/>
      <c r="I56" s="227"/>
      <c r="J56" s="222"/>
    </row>
    <row r="57" spans="1:10" ht="1.5" customHeight="1" x14ac:dyDescent="0.35">
      <c r="A57" s="228"/>
      <c r="B57" s="229"/>
      <c r="C57" s="229"/>
      <c r="D57" s="230"/>
      <c r="E57" s="230"/>
      <c r="F57" s="227"/>
      <c r="G57" s="227"/>
      <c r="H57" s="227"/>
      <c r="I57" s="227"/>
      <c r="J57" s="228"/>
    </row>
    <row r="58" spans="1:10" x14ac:dyDescent="0.2">
      <c r="A58" s="231"/>
      <c r="B58" s="231"/>
      <c r="C58" s="231"/>
      <c r="D58" s="231"/>
      <c r="E58" s="231"/>
      <c r="F58" s="231"/>
      <c r="G58" s="231"/>
      <c r="H58" s="231"/>
      <c r="I58" s="231"/>
      <c r="J58" s="231"/>
    </row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2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J251"/>
  <sheetViews>
    <sheetView topLeftCell="A19" zoomScaleNormal="100" zoomScaleSheetLayoutView="115" workbookViewId="0">
      <selection activeCell="J45" sqref="J45"/>
    </sheetView>
  </sheetViews>
  <sheetFormatPr defaultColWidth="9.140625" defaultRowHeight="12.75" x14ac:dyDescent="0.2"/>
  <cols>
    <col min="1" max="1" width="7.42578125" style="98" customWidth="1"/>
    <col min="2" max="2" width="2.42578125" style="98" customWidth="1"/>
    <col min="3" max="4" width="8.42578125" style="98" customWidth="1"/>
    <col min="5" max="6" width="15.42578125" style="98" customWidth="1"/>
    <col min="7" max="7" width="15" style="98" customWidth="1"/>
    <col min="8" max="8" width="15.42578125" style="98" customWidth="1"/>
    <col min="9" max="9" width="16.42578125" style="98" customWidth="1"/>
    <col min="10" max="10" width="16.85546875" style="98" customWidth="1"/>
    <col min="11" max="16384" width="9.140625" style="1"/>
  </cols>
  <sheetData>
    <row r="1" spans="1:10" ht="19.5" x14ac:dyDescent="0.4">
      <c r="A1" s="96" t="s">
        <v>0</v>
      </c>
      <c r="B1" s="97"/>
      <c r="C1" s="97"/>
      <c r="D1" s="97"/>
    </row>
    <row r="2" spans="1:10" ht="19.5" x14ac:dyDescent="0.4">
      <c r="A2" s="267" t="s">
        <v>1</v>
      </c>
      <c r="B2" s="267"/>
      <c r="C2" s="267"/>
      <c r="D2" s="267"/>
      <c r="E2" s="268" t="s">
        <v>119</v>
      </c>
      <c r="F2" s="268"/>
      <c r="G2" s="268"/>
      <c r="H2" s="268"/>
      <c r="I2" s="268"/>
      <c r="J2" s="99"/>
    </row>
    <row r="3" spans="1:10" ht="9.9499999999999993" customHeight="1" x14ac:dyDescent="0.4">
      <c r="A3" s="100"/>
      <c r="B3" s="100"/>
      <c r="C3" s="100"/>
      <c r="D3" s="100"/>
      <c r="E3" s="266" t="s">
        <v>25</v>
      </c>
      <c r="F3" s="266"/>
      <c r="G3" s="266"/>
      <c r="H3" s="266"/>
      <c r="I3" s="266"/>
      <c r="J3" s="99"/>
    </row>
    <row r="4" spans="1:10" ht="15.75" x14ac:dyDescent="0.25">
      <c r="A4" s="101" t="s">
        <v>2</v>
      </c>
      <c r="E4" s="269" t="s">
        <v>120</v>
      </c>
      <c r="F4" s="269"/>
      <c r="G4" s="269"/>
      <c r="H4" s="269"/>
      <c r="I4" s="269"/>
    </row>
    <row r="5" spans="1:10" ht="7.5" customHeight="1" x14ac:dyDescent="0.3">
      <c r="A5" s="102"/>
      <c r="E5" s="266" t="s">
        <v>25</v>
      </c>
      <c r="F5" s="266"/>
      <c r="G5" s="266"/>
      <c r="H5" s="266"/>
      <c r="I5" s="266"/>
    </row>
    <row r="6" spans="1:10" ht="19.5" x14ac:dyDescent="0.4">
      <c r="A6" s="99" t="s">
        <v>38</v>
      </c>
      <c r="C6" s="103" t="s">
        <v>98</v>
      </c>
      <c r="E6" s="104"/>
      <c r="F6" s="104"/>
      <c r="G6" s="105" t="s">
        <v>3</v>
      </c>
      <c r="H6" s="106" t="s">
        <v>77</v>
      </c>
      <c r="I6" s="107"/>
    </row>
    <row r="7" spans="1:10" ht="8.25" customHeight="1" x14ac:dyDescent="0.4">
      <c r="A7" s="99"/>
      <c r="E7" s="266" t="s">
        <v>26</v>
      </c>
      <c r="F7" s="266"/>
      <c r="G7" s="266"/>
      <c r="H7" s="266"/>
      <c r="I7" s="266"/>
    </row>
    <row r="8" spans="1:10" ht="19.5" hidden="1" x14ac:dyDescent="0.4">
      <c r="A8" s="99"/>
      <c r="E8" s="107"/>
      <c r="F8" s="107"/>
      <c r="G8" s="107"/>
      <c r="H8" s="105"/>
      <c r="I8" s="107"/>
    </row>
    <row r="9" spans="1:10" ht="30.75" customHeight="1" x14ac:dyDescent="0.4">
      <c r="A9" s="99"/>
      <c r="E9" s="107"/>
      <c r="F9" s="107"/>
      <c r="G9" s="107"/>
      <c r="H9" s="105"/>
      <c r="I9" s="107"/>
    </row>
    <row r="11" spans="1:10" s="8" customFormat="1" ht="15" customHeight="1" x14ac:dyDescent="0.4">
      <c r="A11" s="108"/>
      <c r="B11" s="109"/>
      <c r="C11" s="109"/>
      <c r="D11" s="109"/>
      <c r="E11" s="110" t="s">
        <v>4</v>
      </c>
      <c r="F11" s="110" t="s">
        <v>5</v>
      </c>
      <c r="G11" s="111" t="s">
        <v>6</v>
      </c>
      <c r="H11" s="112" t="s">
        <v>7</v>
      </c>
      <c r="I11" s="112"/>
      <c r="J11" s="109"/>
    </row>
    <row r="12" spans="1:10" s="8" customFormat="1" ht="15" customHeight="1" x14ac:dyDescent="0.4">
      <c r="A12" s="113"/>
      <c r="B12" s="113"/>
      <c r="C12" s="113"/>
      <c r="D12" s="113"/>
      <c r="E12" s="110" t="s">
        <v>8</v>
      </c>
      <c r="F12" s="110" t="s">
        <v>8</v>
      </c>
      <c r="G12" s="111" t="s">
        <v>9</v>
      </c>
      <c r="H12" s="114" t="s">
        <v>10</v>
      </c>
      <c r="I12" s="115" t="s">
        <v>11</v>
      </c>
      <c r="J12" s="109"/>
    </row>
    <row r="13" spans="1:10" s="8" customFormat="1" ht="12.75" customHeight="1" x14ac:dyDescent="0.2">
      <c r="A13" s="113"/>
      <c r="B13" s="113"/>
      <c r="C13" s="113"/>
      <c r="D13" s="113"/>
      <c r="E13" s="110" t="s">
        <v>12</v>
      </c>
      <c r="F13" s="110" t="s">
        <v>12</v>
      </c>
      <c r="G13" s="116"/>
      <c r="H13" s="260" t="s">
        <v>40</v>
      </c>
      <c r="I13" s="261"/>
      <c r="J13" s="109"/>
    </row>
    <row r="14" spans="1:10" s="8" customFormat="1" ht="12.75" customHeight="1" x14ac:dyDescent="0.2">
      <c r="A14" s="113"/>
      <c r="B14" s="113"/>
      <c r="C14" s="113"/>
      <c r="D14" s="113"/>
      <c r="E14" s="110"/>
      <c r="F14" s="110"/>
      <c r="G14" s="116"/>
      <c r="H14" s="117"/>
      <c r="I14" s="11"/>
      <c r="J14" s="109"/>
    </row>
    <row r="15" spans="1:10" s="8" customFormat="1" ht="18.75" x14ac:dyDescent="0.4">
      <c r="A15" s="118" t="s">
        <v>41</v>
      </c>
      <c r="B15" s="118"/>
      <c r="C15" s="119"/>
      <c r="D15" s="120"/>
      <c r="E15" s="121"/>
      <c r="F15" s="121"/>
      <c r="G15" s="122"/>
      <c r="H15" s="113"/>
      <c r="I15" s="113"/>
      <c r="J15" s="109"/>
    </row>
    <row r="16" spans="1:10" s="8" customFormat="1" ht="19.5" x14ac:dyDescent="0.4">
      <c r="A16" s="123" t="s">
        <v>13</v>
      </c>
      <c r="B16" s="118"/>
      <c r="C16" s="119"/>
      <c r="D16" s="120"/>
      <c r="E16" s="124">
        <v>399000</v>
      </c>
      <c r="F16" s="125">
        <v>4421647.58</v>
      </c>
      <c r="G16" s="126">
        <v>4421647.58</v>
      </c>
      <c r="H16" s="124">
        <v>4421647.58</v>
      </c>
      <c r="I16" s="124">
        <v>0</v>
      </c>
      <c r="J16" s="109"/>
    </row>
    <row r="17" spans="1:10" s="8" customFormat="1" ht="20.25" customHeight="1" x14ac:dyDescent="0.35">
      <c r="A17" s="127"/>
      <c r="B17" s="109"/>
      <c r="C17" s="109"/>
      <c r="D17" s="109"/>
      <c r="J17" s="109"/>
    </row>
    <row r="18" spans="1:10" s="8" customFormat="1" ht="19.5" x14ac:dyDescent="0.4">
      <c r="A18" s="123" t="s">
        <v>14</v>
      </c>
      <c r="B18" s="128"/>
      <c r="C18" s="128"/>
      <c r="D18" s="128"/>
      <c r="E18" s="124">
        <v>399000</v>
      </c>
      <c r="F18" s="125">
        <v>4449470.03</v>
      </c>
      <c r="G18" s="126">
        <v>4449470.03</v>
      </c>
      <c r="H18" s="124">
        <v>4449470.03</v>
      </c>
      <c r="I18" s="124">
        <v>0</v>
      </c>
      <c r="J18" s="109"/>
    </row>
    <row r="19" spans="1:10" s="8" customFormat="1" ht="19.5" customHeight="1" x14ac:dyDescent="0.35">
      <c r="A19" s="127"/>
      <c r="B19" s="128"/>
      <c r="C19" s="128"/>
      <c r="D19" s="128"/>
      <c r="E19" s="126"/>
      <c r="F19" s="129"/>
      <c r="G19" s="126"/>
      <c r="H19" s="130"/>
      <c r="I19" s="130"/>
      <c r="J19" s="131"/>
    </row>
    <row r="20" spans="1:10" s="8" customFormat="1" ht="14.25" customHeight="1" x14ac:dyDescent="0.35">
      <c r="A20" s="127"/>
      <c r="B20" s="128"/>
      <c r="C20" s="128"/>
      <c r="D20" s="128"/>
      <c r="E20" s="132"/>
      <c r="F20" s="132"/>
      <c r="G20" s="133"/>
      <c r="H20" s="134"/>
      <c r="I20" s="134"/>
      <c r="J20" s="131"/>
    </row>
    <row r="21" spans="1:10" ht="19.5" x14ac:dyDescent="0.4">
      <c r="A21" s="135" t="s">
        <v>15</v>
      </c>
      <c r="B21" s="132"/>
      <c r="C21" s="132"/>
      <c r="D21" s="132"/>
      <c r="E21" s="132"/>
      <c r="F21" s="132"/>
      <c r="G21" s="136"/>
      <c r="H21" s="133"/>
      <c r="I21" s="133"/>
      <c r="J21" s="133"/>
    </row>
    <row r="22" spans="1:10" ht="18" x14ac:dyDescent="0.35">
      <c r="A22" s="132"/>
      <c r="B22" s="132"/>
      <c r="C22" s="137" t="s">
        <v>29</v>
      </c>
      <c r="D22" s="132"/>
      <c r="E22" s="132"/>
      <c r="F22" s="132"/>
      <c r="G22" s="138">
        <f>H22+I22</f>
        <v>0</v>
      </c>
      <c r="H22" s="139">
        <v>0</v>
      </c>
      <c r="I22" s="139">
        <v>0</v>
      </c>
      <c r="J22" s="133"/>
    </row>
    <row r="23" spans="1:10" ht="18" x14ac:dyDescent="0.35">
      <c r="A23" s="132"/>
      <c r="B23" s="132"/>
      <c r="C23" s="137"/>
      <c r="D23" s="132"/>
      <c r="E23" s="132"/>
      <c r="F23" s="132"/>
      <c r="G23" s="138"/>
      <c r="H23" s="139"/>
      <c r="I23" s="139"/>
      <c r="J23" s="133"/>
    </row>
    <row r="24" spans="1:10" s="144" customFormat="1" ht="19.5" x14ac:dyDescent="0.4">
      <c r="A24" s="140" t="s">
        <v>27</v>
      </c>
      <c r="B24" s="140"/>
      <c r="C24" s="141"/>
      <c r="D24" s="140"/>
      <c r="E24" s="140"/>
      <c r="F24" s="140"/>
      <c r="G24" s="142">
        <f>G18-G16-G22</f>
        <v>27822.450000000186</v>
      </c>
      <c r="H24" s="142">
        <f>H18-H16-H22</f>
        <v>27822.450000000186</v>
      </c>
      <c r="I24" s="142">
        <f>I18-I16-I22</f>
        <v>0</v>
      </c>
      <c r="J24" s="143"/>
    </row>
    <row r="25" spans="1:10" s="144" customFormat="1" ht="18.95" customHeight="1" x14ac:dyDescent="0.3">
      <c r="A25" s="145" t="s">
        <v>47</v>
      </c>
      <c r="B25" s="145"/>
      <c r="C25" s="145"/>
      <c r="D25" s="145"/>
      <c r="E25" s="145"/>
      <c r="F25" s="145"/>
      <c r="G25" s="146">
        <f>G24-G26</f>
        <v>27822.450000000186</v>
      </c>
      <c r="H25" s="147">
        <v>27822.450000001118</v>
      </c>
      <c r="I25" s="147">
        <v>0</v>
      </c>
      <c r="J25" s="148"/>
    </row>
    <row r="26" spans="1:10" s="144" customFormat="1" ht="15" x14ac:dyDescent="0.3">
      <c r="A26" s="145" t="s">
        <v>42</v>
      </c>
      <c r="B26" s="145"/>
      <c r="C26" s="145"/>
      <c r="D26" s="145"/>
      <c r="E26" s="145"/>
      <c r="F26" s="145"/>
      <c r="G26" s="146">
        <f>H26+I26</f>
        <v>0</v>
      </c>
      <c r="H26" s="147">
        <v>0</v>
      </c>
      <c r="I26" s="147">
        <v>0</v>
      </c>
      <c r="J26" s="148"/>
    </row>
    <row r="27" spans="1:10" s="144" customFormat="1" x14ac:dyDescent="0.2">
      <c r="A27" s="149"/>
      <c r="B27" s="149"/>
      <c r="C27" s="149"/>
      <c r="D27" s="149"/>
      <c r="E27" s="149"/>
      <c r="F27" s="149"/>
      <c r="G27" s="149"/>
      <c r="H27" s="148"/>
      <c r="I27" s="148"/>
      <c r="J27" s="148"/>
    </row>
    <row r="28" spans="1:10" s="144" customFormat="1" ht="16.5" x14ac:dyDescent="0.35">
      <c r="A28" s="150" t="s">
        <v>43</v>
      </c>
      <c r="B28" s="150" t="s">
        <v>44</v>
      </c>
      <c r="C28" s="150"/>
      <c r="D28" s="151"/>
      <c r="E28" s="151"/>
      <c r="F28" s="152"/>
      <c r="G28" s="142"/>
      <c r="H28" s="153"/>
      <c r="I28" s="154"/>
      <c r="J28" s="155"/>
    </row>
    <row r="29" spans="1:10" s="144" customFormat="1" ht="16.5" customHeight="1" x14ac:dyDescent="0.3">
      <c r="A29" s="150"/>
      <c r="B29" s="150"/>
      <c r="C29" s="258" t="s">
        <v>16</v>
      </c>
      <c r="D29" s="258"/>
      <c r="E29" s="258"/>
      <c r="F29" s="152"/>
      <c r="G29" s="156">
        <f>G30+G31</f>
        <v>27822.450000000186</v>
      </c>
      <c r="H29" s="153"/>
      <c r="I29" s="154"/>
      <c r="J29" s="155"/>
    </row>
    <row r="30" spans="1:10" s="163" customFormat="1" ht="18.75" x14ac:dyDescent="0.4">
      <c r="A30" s="157"/>
      <c r="B30" s="157"/>
      <c r="C30" s="158"/>
      <c r="D30" s="159"/>
      <c r="E30" s="160" t="s">
        <v>48</v>
      </c>
      <c r="F30" s="161" t="s">
        <v>17</v>
      </c>
      <c r="G30" s="162">
        <v>1000</v>
      </c>
      <c r="H30" s="153"/>
      <c r="I30" s="154"/>
    </row>
    <row r="31" spans="1:10" s="163" customFormat="1" ht="18.75" x14ac:dyDescent="0.4">
      <c r="A31" s="157"/>
      <c r="B31" s="157"/>
      <c r="C31" s="164"/>
      <c r="D31" s="159"/>
      <c r="E31" s="165"/>
      <c r="F31" s="161" t="s">
        <v>72</v>
      </c>
      <c r="G31" s="162">
        <f>G25-G30</f>
        <v>26822.450000000186</v>
      </c>
      <c r="H31" s="153"/>
      <c r="I31" s="154"/>
    </row>
    <row r="32" spans="1:10" s="163" customFormat="1" ht="18.75" x14ac:dyDescent="0.4">
      <c r="A32" s="157"/>
      <c r="B32" s="166"/>
      <c r="C32" s="259" t="s">
        <v>49</v>
      </c>
      <c r="D32" s="259"/>
      <c r="E32" s="259"/>
      <c r="F32" s="259"/>
      <c r="G32" s="156">
        <f>G26</f>
        <v>0</v>
      </c>
      <c r="H32" s="153"/>
      <c r="I32" s="154"/>
    </row>
    <row r="33" spans="1:10" s="8" customFormat="1" ht="20.25" customHeight="1" x14ac:dyDescent="0.3">
      <c r="A33" s="167"/>
      <c r="B33" s="264" t="s">
        <v>63</v>
      </c>
      <c r="C33" s="264"/>
      <c r="D33" s="264"/>
      <c r="E33" s="264"/>
      <c r="F33" s="264"/>
      <c r="G33" s="168">
        <v>0</v>
      </c>
      <c r="H33" s="169"/>
      <c r="I33" s="169"/>
    </row>
    <row r="34" spans="1:10" ht="29.45" customHeight="1" x14ac:dyDescent="0.2">
      <c r="A34" s="265"/>
      <c r="B34" s="265"/>
      <c r="C34" s="265"/>
      <c r="D34" s="265"/>
      <c r="E34" s="265"/>
      <c r="F34" s="265"/>
      <c r="G34" s="265"/>
      <c r="H34" s="265"/>
      <c r="I34" s="265"/>
      <c r="J34" s="79"/>
    </row>
    <row r="35" spans="1:10" ht="18.95" customHeight="1" x14ac:dyDescent="0.4">
      <c r="A35" s="118" t="s">
        <v>45</v>
      </c>
      <c r="B35" s="118" t="s">
        <v>23</v>
      </c>
      <c r="C35" s="118"/>
      <c r="D35" s="170"/>
      <c r="E35" s="122"/>
      <c r="F35" s="128"/>
      <c r="G35" s="171"/>
      <c r="H35" s="172"/>
      <c r="I35" s="172"/>
      <c r="J35" s="79"/>
    </row>
    <row r="36" spans="1:10" ht="18.75" x14ac:dyDescent="0.4">
      <c r="A36" s="118"/>
      <c r="B36" s="118"/>
      <c r="C36" s="118"/>
      <c r="D36" s="170"/>
      <c r="F36" s="173" t="s">
        <v>28</v>
      </c>
      <c r="G36" s="115" t="s">
        <v>6</v>
      </c>
      <c r="H36" s="113"/>
      <c r="I36" s="174" t="s">
        <v>30</v>
      </c>
      <c r="J36" s="79"/>
    </row>
    <row r="37" spans="1:10" ht="16.5" x14ac:dyDescent="0.35">
      <c r="A37" s="175" t="s">
        <v>24</v>
      </c>
      <c r="B37" s="176"/>
      <c r="C37" s="127"/>
      <c r="D37" s="176"/>
      <c r="E37" s="122"/>
      <c r="F37" s="177">
        <v>0</v>
      </c>
      <c r="G37" s="177">
        <v>0</v>
      </c>
      <c r="H37" s="178"/>
      <c r="I37" s="179" t="str">
        <f>IF(F37=0,"nerozp.",G37/F37)</f>
        <v>nerozp.</v>
      </c>
      <c r="J37" s="79"/>
    </row>
    <row r="38" spans="1:10" ht="16.5" hidden="1" x14ac:dyDescent="0.35">
      <c r="A38" s="175" t="s">
        <v>70</v>
      </c>
      <c r="B38" s="176"/>
      <c r="C38" s="127"/>
      <c r="D38" s="180"/>
      <c r="E38" s="180"/>
      <c r="F38" s="177">
        <v>0</v>
      </c>
      <c r="G38" s="177">
        <v>0</v>
      </c>
      <c r="H38" s="178"/>
      <c r="I38" s="179" t="e">
        <f t="shared" ref="I38:I39" si="0">G38/F38</f>
        <v>#DIV/0!</v>
      </c>
      <c r="J38" s="3"/>
    </row>
    <row r="39" spans="1:10" ht="16.5" hidden="1" x14ac:dyDescent="0.35">
      <c r="A39" s="175" t="s">
        <v>71</v>
      </c>
      <c r="B39" s="176"/>
      <c r="C39" s="127"/>
      <c r="D39" s="180"/>
      <c r="E39" s="180"/>
      <c r="F39" s="177">
        <v>0</v>
      </c>
      <c r="G39" s="177">
        <v>0</v>
      </c>
      <c r="H39" s="178"/>
      <c r="I39" s="179" t="e">
        <f t="shared" si="0"/>
        <v>#DIV/0!</v>
      </c>
      <c r="J39" s="3"/>
    </row>
    <row r="40" spans="1:10" ht="16.5" x14ac:dyDescent="0.35">
      <c r="A40" s="175" t="s">
        <v>69</v>
      </c>
      <c r="B40" s="176"/>
      <c r="C40" s="127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  <c r="J40" s="3"/>
    </row>
    <row r="41" spans="1:10" ht="16.5" x14ac:dyDescent="0.35">
      <c r="A41" s="175" t="s">
        <v>66</v>
      </c>
      <c r="B41" s="176"/>
      <c r="C41" s="127"/>
      <c r="D41" s="122"/>
      <c r="E41" s="122"/>
      <c r="F41" s="177">
        <v>0</v>
      </c>
      <c r="G41" s="177">
        <v>0</v>
      </c>
      <c r="H41" s="178"/>
      <c r="I41" s="179" t="str">
        <f>IF(F41=0,"nerozp.",G41/F41)</f>
        <v>nerozp.</v>
      </c>
      <c r="J41" s="3"/>
    </row>
    <row r="42" spans="1:10" ht="16.5" x14ac:dyDescent="0.35">
      <c r="A42" s="175" t="s">
        <v>67</v>
      </c>
      <c r="B42" s="121"/>
      <c r="C42" s="121"/>
      <c r="D42" s="113"/>
      <c r="E42" s="113"/>
      <c r="F42" s="177">
        <v>0</v>
      </c>
      <c r="G42" s="177">
        <v>0</v>
      </c>
      <c r="H42" s="178"/>
      <c r="I42" s="179" t="str">
        <f>IF(F42=0,"nerozp.",G42/F42)</f>
        <v>nerozp.</v>
      </c>
      <c r="J42" s="3"/>
    </row>
    <row r="43" spans="1:10" hidden="1" x14ac:dyDescent="0.2">
      <c r="A43" s="262" t="s">
        <v>64</v>
      </c>
      <c r="B43" s="263"/>
      <c r="C43" s="263"/>
      <c r="D43" s="263"/>
      <c r="E43" s="263"/>
      <c r="F43" s="263"/>
      <c r="G43" s="263"/>
      <c r="H43" s="263"/>
      <c r="I43" s="263"/>
      <c r="J43" s="3"/>
    </row>
    <row r="44" spans="1:10" ht="20.25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3"/>
    </row>
    <row r="45" spans="1:10" ht="19.5" thickBot="1" x14ac:dyDescent="0.45">
      <c r="A45" s="118" t="s">
        <v>46</v>
      </c>
      <c r="B45" s="118" t="s">
        <v>18</v>
      </c>
      <c r="C45" s="120"/>
      <c r="D45" s="122"/>
      <c r="E45" s="122"/>
      <c r="F45" s="182"/>
      <c r="G45" s="183"/>
      <c r="H45" s="260" t="s">
        <v>32</v>
      </c>
      <c r="I45" s="261"/>
      <c r="J45" s="3"/>
    </row>
    <row r="46" spans="1:10" ht="18.75" thickTop="1" x14ac:dyDescent="0.35">
      <c r="A46" s="184"/>
      <c r="B46" s="185"/>
      <c r="C46" s="186"/>
      <c r="D46" s="185"/>
      <c r="E46" s="187" t="s">
        <v>65</v>
      </c>
      <c r="F46" s="188" t="s">
        <v>19</v>
      </c>
      <c r="G46" s="188" t="s">
        <v>20</v>
      </c>
      <c r="H46" s="189" t="s">
        <v>21</v>
      </c>
      <c r="I46" s="190" t="s">
        <v>31</v>
      </c>
      <c r="J46" s="3"/>
    </row>
    <row r="47" spans="1:10" x14ac:dyDescent="0.2">
      <c r="A47" s="191"/>
      <c r="E47" s="192"/>
      <c r="F47" s="257"/>
      <c r="G47" s="193"/>
      <c r="H47" s="194">
        <v>42369</v>
      </c>
      <c r="I47" s="195">
        <v>42369</v>
      </c>
      <c r="J47" s="3"/>
    </row>
    <row r="48" spans="1:10" x14ac:dyDescent="0.2">
      <c r="A48" s="191"/>
      <c r="E48" s="192"/>
      <c r="F48" s="257"/>
      <c r="G48" s="196"/>
      <c r="H48" s="196"/>
      <c r="I48" s="197"/>
      <c r="J48" s="3"/>
    </row>
    <row r="49" spans="1:10" ht="13.5" thickBot="1" x14ac:dyDescent="0.25">
      <c r="A49" s="198"/>
      <c r="B49" s="199"/>
      <c r="C49" s="199"/>
      <c r="D49" s="199"/>
      <c r="E49" s="200"/>
      <c r="F49" s="201"/>
      <c r="G49" s="201"/>
      <c r="H49" s="201"/>
      <c r="I49" s="202"/>
      <c r="J49" s="3"/>
    </row>
    <row r="50" spans="1:10" ht="13.5" thickTop="1" x14ac:dyDescent="0.2">
      <c r="A50" s="203"/>
      <c r="B50" s="204"/>
      <c r="C50" s="204" t="s">
        <v>17</v>
      </c>
      <c r="D50" s="204"/>
      <c r="E50" s="205">
        <v>54334</v>
      </c>
      <c r="F50" s="206">
        <v>500</v>
      </c>
      <c r="G50" s="207">
        <v>0</v>
      </c>
      <c r="H50" s="207">
        <f>E50+F50-G50</f>
        <v>54834</v>
      </c>
      <c r="I50" s="208">
        <v>54834</v>
      </c>
      <c r="J50" s="3"/>
    </row>
    <row r="51" spans="1:10" x14ac:dyDescent="0.2">
      <c r="A51" s="209"/>
      <c r="B51" s="210"/>
      <c r="C51" s="210" t="s">
        <v>22</v>
      </c>
      <c r="D51" s="210"/>
      <c r="E51" s="211">
        <v>7615.92</v>
      </c>
      <c r="F51" s="212">
        <v>26630.39</v>
      </c>
      <c r="G51" s="213">
        <v>23750</v>
      </c>
      <c r="H51" s="213">
        <f>E51+F51-G51</f>
        <v>10496.309999999998</v>
      </c>
      <c r="I51" s="214">
        <v>10496.31</v>
      </c>
      <c r="J51" s="3"/>
    </row>
    <row r="52" spans="1:10" x14ac:dyDescent="0.2">
      <c r="A52" s="209"/>
      <c r="B52" s="210"/>
      <c r="C52" s="210" t="s">
        <v>72</v>
      </c>
      <c r="D52" s="210"/>
      <c r="E52" s="211">
        <v>186490.3</v>
      </c>
      <c r="F52" s="212">
        <v>2198.59</v>
      </c>
      <c r="G52" s="213">
        <v>0</v>
      </c>
      <c r="H52" s="213">
        <f>E52+F52-G52</f>
        <v>188688.88999999998</v>
      </c>
      <c r="I52" s="214">
        <v>188688.89</v>
      </c>
      <c r="J52" s="3"/>
    </row>
    <row r="53" spans="1:10" x14ac:dyDescent="0.2">
      <c r="A53" s="209"/>
      <c r="B53" s="210"/>
      <c r="C53" s="215" t="s">
        <v>68</v>
      </c>
      <c r="D53" s="210"/>
      <c r="E53" s="211">
        <v>0</v>
      </c>
      <c r="F53" s="212">
        <v>0</v>
      </c>
      <c r="G53" s="213">
        <v>0</v>
      </c>
      <c r="H53" s="213">
        <f>E53+F53-G53</f>
        <v>0</v>
      </c>
      <c r="I53" s="214">
        <v>0</v>
      </c>
      <c r="J53" s="3"/>
    </row>
    <row r="54" spans="1:10" ht="18.75" thickBot="1" x14ac:dyDescent="0.4">
      <c r="A54" s="216" t="s">
        <v>12</v>
      </c>
      <c r="B54" s="217"/>
      <c r="C54" s="217"/>
      <c r="D54" s="217"/>
      <c r="E54" s="218">
        <f>E50+E51+E52+E53</f>
        <v>248440.21999999997</v>
      </c>
      <c r="F54" s="219">
        <f>F50+F51+F52+F53</f>
        <v>29328.98</v>
      </c>
      <c r="G54" s="220">
        <f>G50+G51+G52+G53</f>
        <v>23750</v>
      </c>
      <c r="H54" s="220">
        <f>H50+H51+H52+H53</f>
        <v>254019.19999999998</v>
      </c>
      <c r="I54" s="221">
        <f>I50+I51+I52+I53</f>
        <v>254019.20000000001</v>
      </c>
      <c r="J54" s="3"/>
    </row>
    <row r="55" spans="1:10" ht="18.75" thickTop="1" x14ac:dyDescent="0.35">
      <c r="A55" s="222"/>
      <c r="B55" s="223"/>
      <c r="C55" s="223"/>
      <c r="D55" s="224"/>
      <c r="E55" s="224"/>
      <c r="F55" s="182"/>
      <c r="G55" s="183"/>
      <c r="H55" s="225"/>
      <c r="I55" s="225"/>
      <c r="J55" s="3"/>
    </row>
    <row r="56" spans="1:10" ht="18" x14ac:dyDescent="0.35">
      <c r="A56" s="222"/>
      <c r="B56" s="223"/>
      <c r="C56" s="223"/>
      <c r="D56" s="224"/>
      <c r="E56" s="224"/>
      <c r="F56" s="182"/>
      <c r="G56" s="226"/>
      <c r="H56" s="227"/>
      <c r="I56" s="227"/>
      <c r="J56" s="222"/>
    </row>
    <row r="57" spans="1:10" ht="1.5" customHeight="1" x14ac:dyDescent="0.35">
      <c r="A57" s="228"/>
      <c r="B57" s="229"/>
      <c r="C57" s="229"/>
      <c r="D57" s="230"/>
      <c r="E57" s="230"/>
      <c r="F57" s="227"/>
      <c r="G57" s="227"/>
      <c r="H57" s="227"/>
      <c r="I57" s="227"/>
      <c r="J57" s="228"/>
    </row>
    <row r="58" spans="1:10" x14ac:dyDescent="0.2">
      <c r="A58" s="231"/>
      <c r="B58" s="231"/>
      <c r="C58" s="231"/>
      <c r="D58" s="231"/>
      <c r="E58" s="231"/>
      <c r="F58" s="231"/>
      <c r="G58" s="231"/>
      <c r="H58" s="231"/>
      <c r="I58" s="231"/>
      <c r="J58" s="231"/>
    </row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</sheetData>
  <mergeCells count="14">
    <mergeCell ref="E7:I7"/>
    <mergeCell ref="A2:D2"/>
    <mergeCell ref="E2:I2"/>
    <mergeCell ref="E3:I3"/>
    <mergeCell ref="E4:I4"/>
    <mergeCell ref="E5:I5"/>
    <mergeCell ref="F47:F48"/>
    <mergeCell ref="C29:E29"/>
    <mergeCell ref="C32:F32"/>
    <mergeCell ref="H13:I13"/>
    <mergeCell ref="A43:I43"/>
    <mergeCell ref="H45:I45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65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251"/>
  <sheetViews>
    <sheetView topLeftCell="A4" zoomScaleNormal="100" workbookViewId="0">
      <selection activeCell="J45" sqref="J45"/>
    </sheetView>
  </sheetViews>
  <sheetFormatPr defaultColWidth="9.140625" defaultRowHeight="12.75" x14ac:dyDescent="0.2"/>
  <cols>
    <col min="1" max="1" width="7.42578125" style="98" customWidth="1"/>
    <col min="2" max="2" width="2.42578125" style="98" customWidth="1"/>
    <col min="3" max="4" width="8.42578125" style="98" customWidth="1"/>
    <col min="5" max="6" width="15.42578125" style="98" customWidth="1"/>
    <col min="7" max="7" width="15" style="98" customWidth="1"/>
    <col min="8" max="8" width="15.42578125" style="98" customWidth="1"/>
    <col min="9" max="9" width="16.42578125" style="98" customWidth="1"/>
    <col min="10" max="10" width="16.85546875" style="98" customWidth="1"/>
    <col min="11" max="16384" width="9.140625" style="1"/>
  </cols>
  <sheetData>
    <row r="1" spans="1:10" ht="19.5" x14ac:dyDescent="0.4">
      <c r="A1" s="96" t="s">
        <v>0</v>
      </c>
      <c r="B1" s="97"/>
      <c r="C1" s="97"/>
      <c r="D1" s="97"/>
    </row>
    <row r="2" spans="1:10" ht="19.5" x14ac:dyDescent="0.4">
      <c r="A2" s="267" t="s">
        <v>1</v>
      </c>
      <c r="B2" s="267"/>
      <c r="C2" s="267"/>
      <c r="D2" s="267"/>
      <c r="E2" s="268" t="s">
        <v>157</v>
      </c>
      <c r="F2" s="268"/>
      <c r="G2" s="268"/>
      <c r="H2" s="268"/>
      <c r="I2" s="268"/>
      <c r="J2" s="99"/>
    </row>
    <row r="3" spans="1:10" ht="9.9499999999999993" customHeight="1" x14ac:dyDescent="0.4">
      <c r="A3" s="100"/>
      <c r="B3" s="100"/>
      <c r="C3" s="100"/>
      <c r="D3" s="100"/>
      <c r="E3" s="266" t="s">
        <v>25</v>
      </c>
      <c r="F3" s="266"/>
      <c r="G3" s="266"/>
      <c r="H3" s="266"/>
      <c r="I3" s="266"/>
      <c r="J3" s="99"/>
    </row>
    <row r="4" spans="1:10" ht="15.75" x14ac:dyDescent="0.25">
      <c r="A4" s="101" t="s">
        <v>2</v>
      </c>
      <c r="E4" s="269" t="s">
        <v>158</v>
      </c>
      <c r="F4" s="269"/>
      <c r="G4" s="269"/>
      <c r="H4" s="269"/>
      <c r="I4" s="269"/>
    </row>
    <row r="5" spans="1:10" ht="7.5" customHeight="1" x14ac:dyDescent="0.3">
      <c r="A5" s="102"/>
      <c r="E5" s="266" t="s">
        <v>25</v>
      </c>
      <c r="F5" s="266"/>
      <c r="G5" s="266"/>
      <c r="H5" s="266"/>
      <c r="I5" s="266"/>
    </row>
    <row r="6" spans="1:10" ht="19.5" x14ac:dyDescent="0.4">
      <c r="A6" s="99" t="s">
        <v>38</v>
      </c>
      <c r="C6" s="103" t="s">
        <v>115</v>
      </c>
      <c r="E6" s="104"/>
      <c r="F6" s="104"/>
      <c r="G6" s="105" t="s">
        <v>3</v>
      </c>
      <c r="H6" s="106" t="s">
        <v>94</v>
      </c>
      <c r="I6" s="107"/>
    </row>
    <row r="7" spans="1:10" ht="8.25" customHeight="1" x14ac:dyDescent="0.4">
      <c r="A7" s="99"/>
      <c r="E7" s="266" t="s">
        <v>26</v>
      </c>
      <c r="F7" s="266"/>
      <c r="G7" s="266"/>
      <c r="H7" s="266"/>
      <c r="I7" s="266"/>
    </row>
    <row r="8" spans="1:10" ht="19.5" hidden="1" x14ac:dyDescent="0.4">
      <c r="A8" s="99"/>
      <c r="E8" s="107"/>
      <c r="F8" s="107"/>
      <c r="G8" s="107"/>
      <c r="H8" s="105"/>
      <c r="I8" s="107"/>
    </row>
    <row r="9" spans="1:10" ht="30.75" customHeight="1" x14ac:dyDescent="0.4">
      <c r="A9" s="99"/>
      <c r="E9" s="107"/>
      <c r="F9" s="107"/>
      <c r="G9" s="107"/>
      <c r="H9" s="105"/>
      <c r="I9" s="107"/>
    </row>
    <row r="11" spans="1:10" s="8" customFormat="1" ht="15" customHeight="1" x14ac:dyDescent="0.4">
      <c r="A11" s="108"/>
      <c r="B11" s="109"/>
      <c r="C11" s="109"/>
      <c r="D11" s="109"/>
      <c r="E11" s="110" t="s">
        <v>4</v>
      </c>
      <c r="F11" s="110" t="s">
        <v>5</v>
      </c>
      <c r="G11" s="111" t="s">
        <v>6</v>
      </c>
      <c r="H11" s="112" t="s">
        <v>7</v>
      </c>
      <c r="I11" s="112"/>
      <c r="J11" s="109"/>
    </row>
    <row r="12" spans="1:10" s="8" customFormat="1" ht="15" customHeight="1" x14ac:dyDescent="0.4">
      <c r="A12" s="113"/>
      <c r="B12" s="113"/>
      <c r="C12" s="113"/>
      <c r="D12" s="113"/>
      <c r="E12" s="110" t="s">
        <v>8</v>
      </c>
      <c r="F12" s="110" t="s">
        <v>8</v>
      </c>
      <c r="G12" s="111" t="s">
        <v>9</v>
      </c>
      <c r="H12" s="114" t="s">
        <v>10</v>
      </c>
      <c r="I12" s="115" t="s">
        <v>11</v>
      </c>
      <c r="J12" s="109"/>
    </row>
    <row r="13" spans="1:10" s="8" customFormat="1" ht="12.75" customHeight="1" x14ac:dyDescent="0.2">
      <c r="A13" s="113"/>
      <c r="B13" s="113"/>
      <c r="C13" s="113"/>
      <c r="D13" s="113"/>
      <c r="E13" s="110" t="s">
        <v>12</v>
      </c>
      <c r="F13" s="110" t="s">
        <v>12</v>
      </c>
      <c r="G13" s="116"/>
      <c r="H13" s="260" t="s">
        <v>40</v>
      </c>
      <c r="I13" s="261"/>
      <c r="J13" s="109"/>
    </row>
    <row r="14" spans="1:10" s="8" customFormat="1" ht="12.75" customHeight="1" x14ac:dyDescent="0.2">
      <c r="A14" s="113"/>
      <c r="B14" s="113"/>
      <c r="C14" s="113"/>
      <c r="D14" s="113"/>
      <c r="E14" s="110"/>
      <c r="F14" s="110"/>
      <c r="G14" s="116"/>
      <c r="H14" s="117"/>
      <c r="I14" s="11"/>
      <c r="J14" s="109"/>
    </row>
    <row r="15" spans="1:10" s="8" customFormat="1" ht="18.75" x14ac:dyDescent="0.4">
      <c r="A15" s="118" t="s">
        <v>41</v>
      </c>
      <c r="B15" s="118"/>
      <c r="C15" s="119"/>
      <c r="D15" s="120"/>
      <c r="E15" s="121"/>
      <c r="F15" s="121"/>
      <c r="G15" s="122"/>
      <c r="H15" s="113"/>
      <c r="I15" s="113"/>
      <c r="J15" s="109"/>
    </row>
    <row r="16" spans="1:10" s="8" customFormat="1" ht="19.5" x14ac:dyDescent="0.4">
      <c r="A16" s="123" t="s">
        <v>13</v>
      </c>
      <c r="B16" s="118"/>
      <c r="C16" s="119"/>
      <c r="D16" s="120"/>
      <c r="E16" s="124">
        <v>1245000</v>
      </c>
      <c r="F16" s="125">
        <v>9436847</v>
      </c>
      <c r="G16" s="126">
        <v>9282249.2899999991</v>
      </c>
      <c r="H16" s="124">
        <v>9267939.2899999991</v>
      </c>
      <c r="I16" s="124">
        <v>14310</v>
      </c>
      <c r="J16" s="109"/>
    </row>
    <row r="17" spans="1:10" s="8" customFormat="1" ht="20.25" customHeight="1" x14ac:dyDescent="0.35">
      <c r="A17" s="127"/>
      <c r="B17" s="109"/>
      <c r="C17" s="109"/>
      <c r="D17" s="109"/>
      <c r="J17" s="109"/>
    </row>
    <row r="18" spans="1:10" s="8" customFormat="1" ht="19.5" x14ac:dyDescent="0.4">
      <c r="A18" s="123" t="s">
        <v>14</v>
      </c>
      <c r="B18" s="128"/>
      <c r="C18" s="128"/>
      <c r="D18" s="128"/>
      <c r="E18" s="124">
        <v>1245000</v>
      </c>
      <c r="F18" s="125">
        <v>9436847</v>
      </c>
      <c r="G18" s="126">
        <v>9433396</v>
      </c>
      <c r="H18" s="124">
        <v>9419086</v>
      </c>
      <c r="I18" s="124">
        <v>14310</v>
      </c>
      <c r="J18" s="109"/>
    </row>
    <row r="19" spans="1:10" s="8" customFormat="1" ht="19.5" customHeight="1" x14ac:dyDescent="0.35">
      <c r="A19" s="127"/>
      <c r="B19" s="128"/>
      <c r="C19" s="128"/>
      <c r="D19" s="128"/>
      <c r="E19" s="126"/>
      <c r="F19" s="129"/>
      <c r="G19" s="126"/>
      <c r="H19" s="130"/>
      <c r="I19" s="130"/>
      <c r="J19" s="131"/>
    </row>
    <row r="20" spans="1:10" s="8" customFormat="1" ht="14.25" customHeight="1" x14ac:dyDescent="0.35">
      <c r="A20" s="127"/>
      <c r="B20" s="128"/>
      <c r="C20" s="128"/>
      <c r="D20" s="128"/>
      <c r="E20" s="132"/>
      <c r="F20" s="132"/>
      <c r="G20" s="133"/>
      <c r="H20" s="134"/>
      <c r="I20" s="134"/>
      <c r="J20" s="131"/>
    </row>
    <row r="21" spans="1:10" ht="19.5" x14ac:dyDescent="0.4">
      <c r="A21" s="135" t="s">
        <v>15</v>
      </c>
      <c r="B21" s="132"/>
      <c r="C21" s="132"/>
      <c r="D21" s="132"/>
      <c r="E21" s="132"/>
      <c r="F21" s="132"/>
      <c r="G21" s="136"/>
      <c r="H21" s="133"/>
      <c r="I21" s="133"/>
      <c r="J21" s="133"/>
    </row>
    <row r="22" spans="1:10" ht="18" x14ac:dyDescent="0.35">
      <c r="A22" s="132"/>
      <c r="B22" s="132"/>
      <c r="C22" s="137" t="s">
        <v>29</v>
      </c>
      <c r="D22" s="132"/>
      <c r="E22" s="132"/>
      <c r="F22" s="132"/>
      <c r="G22" s="138">
        <f>H22+I22</f>
        <v>0</v>
      </c>
      <c r="H22" s="139">
        <v>0</v>
      </c>
      <c r="I22" s="139">
        <v>0</v>
      </c>
      <c r="J22" s="133"/>
    </row>
    <row r="23" spans="1:10" ht="18" x14ac:dyDescent="0.35">
      <c r="A23" s="132"/>
      <c r="B23" s="132"/>
      <c r="C23" s="137"/>
      <c r="D23" s="132"/>
      <c r="E23" s="132"/>
      <c r="F23" s="132"/>
      <c r="G23" s="138"/>
      <c r="H23" s="139"/>
      <c r="I23" s="139"/>
      <c r="J23" s="133"/>
    </row>
    <row r="24" spans="1:10" s="144" customFormat="1" ht="19.5" x14ac:dyDescent="0.4">
      <c r="A24" s="140" t="s">
        <v>27</v>
      </c>
      <c r="B24" s="140"/>
      <c r="C24" s="141"/>
      <c r="D24" s="140"/>
      <c r="E24" s="140"/>
      <c r="F24" s="140"/>
      <c r="G24" s="142">
        <f>G18-G16-G22</f>
        <v>151146.71000000089</v>
      </c>
      <c r="H24" s="142">
        <f>H18-H16-H22</f>
        <v>151146.71000000089</v>
      </c>
      <c r="I24" s="142">
        <f>I18-I16-I22</f>
        <v>0</v>
      </c>
      <c r="J24" s="143"/>
    </row>
    <row r="25" spans="1:10" s="144" customFormat="1" ht="18.95" customHeight="1" x14ac:dyDescent="0.3">
      <c r="A25" s="145" t="s">
        <v>47</v>
      </c>
      <c r="B25" s="145"/>
      <c r="C25" s="145"/>
      <c r="D25" s="145"/>
      <c r="E25" s="145"/>
      <c r="F25" s="145"/>
      <c r="G25" s="146">
        <f>G24-G26</f>
        <v>151146.71000000089</v>
      </c>
      <c r="H25" s="147">
        <v>151146.71000000089</v>
      </c>
      <c r="I25" s="147">
        <v>0</v>
      </c>
      <c r="J25" s="148"/>
    </row>
    <row r="26" spans="1:10" s="144" customFormat="1" ht="15" x14ac:dyDescent="0.3">
      <c r="A26" s="145" t="s">
        <v>42</v>
      </c>
      <c r="B26" s="145"/>
      <c r="C26" s="145"/>
      <c r="D26" s="145"/>
      <c r="E26" s="145"/>
      <c r="F26" s="145"/>
      <c r="G26" s="146">
        <f>H26+I26</f>
        <v>0</v>
      </c>
      <c r="H26" s="147">
        <v>0</v>
      </c>
      <c r="I26" s="147">
        <v>0</v>
      </c>
      <c r="J26" s="148"/>
    </row>
    <row r="27" spans="1:10" s="144" customFormat="1" x14ac:dyDescent="0.2">
      <c r="A27" s="149"/>
      <c r="B27" s="149"/>
      <c r="C27" s="149"/>
      <c r="D27" s="149"/>
      <c r="E27" s="149"/>
      <c r="F27" s="149"/>
      <c r="G27" s="149"/>
      <c r="H27" s="148"/>
      <c r="I27" s="148"/>
      <c r="J27" s="148"/>
    </row>
    <row r="28" spans="1:10" s="144" customFormat="1" ht="16.5" x14ac:dyDescent="0.35">
      <c r="A28" s="150" t="s">
        <v>43</v>
      </c>
      <c r="B28" s="150" t="s">
        <v>44</v>
      </c>
      <c r="C28" s="150"/>
      <c r="D28" s="151"/>
      <c r="E28" s="151"/>
      <c r="F28" s="152"/>
      <c r="G28" s="142"/>
      <c r="H28" s="153"/>
      <c r="I28" s="154"/>
      <c r="J28" s="155"/>
    </row>
    <row r="29" spans="1:10" s="144" customFormat="1" ht="16.5" customHeight="1" x14ac:dyDescent="0.3">
      <c r="A29" s="150"/>
      <c r="B29" s="150"/>
      <c r="C29" s="258" t="s">
        <v>16</v>
      </c>
      <c r="D29" s="258"/>
      <c r="E29" s="258"/>
      <c r="F29" s="152"/>
      <c r="G29" s="156">
        <f>G30+G31</f>
        <v>151146.71000000089</v>
      </c>
      <c r="H29" s="153"/>
      <c r="I29" s="154"/>
      <c r="J29" s="155"/>
    </row>
    <row r="30" spans="1:10" s="163" customFormat="1" ht="18.75" x14ac:dyDescent="0.4">
      <c r="A30" s="157"/>
      <c r="B30" s="157"/>
      <c r="C30" s="158"/>
      <c r="D30" s="159"/>
      <c r="E30" s="160" t="s">
        <v>48</v>
      </c>
      <c r="F30" s="161" t="s">
        <v>17</v>
      </c>
      <c r="G30" s="162">
        <v>30000</v>
      </c>
      <c r="H30" s="153"/>
      <c r="I30" s="154"/>
    </row>
    <row r="31" spans="1:10" s="163" customFormat="1" ht="18.75" x14ac:dyDescent="0.4">
      <c r="A31" s="157"/>
      <c r="B31" s="157"/>
      <c r="C31" s="164"/>
      <c r="D31" s="159"/>
      <c r="E31" s="165"/>
      <c r="F31" s="161" t="s">
        <v>72</v>
      </c>
      <c r="G31" s="162">
        <f>G25-G30</f>
        <v>121146.71000000089</v>
      </c>
      <c r="H31" s="153"/>
      <c r="I31" s="154"/>
    </row>
    <row r="32" spans="1:10" s="163" customFormat="1" ht="18.75" x14ac:dyDescent="0.4">
      <c r="A32" s="157"/>
      <c r="B32" s="166"/>
      <c r="C32" s="259" t="s">
        <v>49</v>
      </c>
      <c r="D32" s="259"/>
      <c r="E32" s="259"/>
      <c r="F32" s="259"/>
      <c r="G32" s="156">
        <f>G26</f>
        <v>0</v>
      </c>
      <c r="H32" s="153"/>
      <c r="I32" s="154"/>
    </row>
    <row r="33" spans="1:10" s="8" customFormat="1" ht="20.25" customHeight="1" x14ac:dyDescent="0.3">
      <c r="A33" s="167"/>
      <c r="B33" s="264" t="s">
        <v>63</v>
      </c>
      <c r="C33" s="264"/>
      <c r="D33" s="264"/>
      <c r="E33" s="264"/>
      <c r="F33" s="264"/>
      <c r="G33" s="168">
        <v>0</v>
      </c>
      <c r="H33" s="169"/>
      <c r="I33" s="169"/>
    </row>
    <row r="34" spans="1:10" ht="28.9" customHeight="1" x14ac:dyDescent="0.2">
      <c r="A34" s="265"/>
      <c r="B34" s="265"/>
      <c r="C34" s="265"/>
      <c r="D34" s="265"/>
      <c r="E34" s="265"/>
      <c r="F34" s="265"/>
      <c r="G34" s="265"/>
      <c r="H34" s="265"/>
      <c r="I34" s="265"/>
      <c r="J34" s="79"/>
    </row>
    <row r="35" spans="1:10" ht="18.95" customHeight="1" x14ac:dyDescent="0.4">
      <c r="A35" s="118" t="s">
        <v>45</v>
      </c>
      <c r="B35" s="118" t="s">
        <v>23</v>
      </c>
      <c r="C35" s="118"/>
      <c r="D35" s="170"/>
      <c r="E35" s="122"/>
      <c r="F35" s="128"/>
      <c r="G35" s="171"/>
      <c r="H35" s="172"/>
      <c r="I35" s="172"/>
      <c r="J35" s="79"/>
    </row>
    <row r="36" spans="1:10" ht="18.75" x14ac:dyDescent="0.4">
      <c r="A36" s="118"/>
      <c r="B36" s="118"/>
      <c r="C36" s="118"/>
      <c r="D36" s="170"/>
      <c r="F36" s="173" t="s">
        <v>28</v>
      </c>
      <c r="G36" s="115" t="s">
        <v>6</v>
      </c>
      <c r="H36" s="113"/>
      <c r="I36" s="174" t="s">
        <v>30</v>
      </c>
      <c r="J36" s="79"/>
    </row>
    <row r="37" spans="1:10" ht="16.5" x14ac:dyDescent="0.35">
      <c r="A37" s="175" t="s">
        <v>24</v>
      </c>
      <c r="B37" s="176"/>
      <c r="C37" s="127"/>
      <c r="D37" s="176"/>
      <c r="E37" s="122"/>
      <c r="F37" s="177">
        <v>0</v>
      </c>
      <c r="G37" s="177">
        <v>0</v>
      </c>
      <c r="H37" s="178"/>
      <c r="I37" s="179" t="str">
        <f>IF(F37=0,"nerozp.",G37/F37)</f>
        <v>nerozp.</v>
      </c>
      <c r="J37" s="79"/>
    </row>
    <row r="38" spans="1:10" ht="16.5" hidden="1" x14ac:dyDescent="0.35">
      <c r="A38" s="175" t="s">
        <v>70</v>
      </c>
      <c r="B38" s="176"/>
      <c r="C38" s="127"/>
      <c r="D38" s="180"/>
      <c r="E38" s="180"/>
      <c r="F38" s="177">
        <v>0</v>
      </c>
      <c r="G38" s="177">
        <v>0</v>
      </c>
      <c r="H38" s="178"/>
      <c r="I38" s="179" t="e">
        <f t="shared" ref="I38:I39" si="0">G38/F38</f>
        <v>#DIV/0!</v>
      </c>
      <c r="J38" s="3"/>
    </row>
    <row r="39" spans="1:10" ht="16.5" hidden="1" x14ac:dyDescent="0.35">
      <c r="A39" s="175" t="s">
        <v>71</v>
      </c>
      <c r="B39" s="176"/>
      <c r="C39" s="127"/>
      <c r="D39" s="180"/>
      <c r="E39" s="180"/>
      <c r="F39" s="177">
        <v>0</v>
      </c>
      <c r="G39" s="177">
        <v>0</v>
      </c>
      <c r="H39" s="178"/>
      <c r="I39" s="179" t="e">
        <f t="shared" si="0"/>
        <v>#DIV/0!</v>
      </c>
      <c r="J39" s="3"/>
    </row>
    <row r="40" spans="1:10" ht="16.5" x14ac:dyDescent="0.35">
      <c r="A40" s="175" t="s">
        <v>69</v>
      </c>
      <c r="B40" s="176"/>
      <c r="C40" s="127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  <c r="J40" s="3"/>
    </row>
    <row r="41" spans="1:10" ht="16.5" x14ac:dyDescent="0.35">
      <c r="A41" s="175" t="s">
        <v>66</v>
      </c>
      <c r="B41" s="176"/>
      <c r="C41" s="127"/>
      <c r="D41" s="122"/>
      <c r="E41" s="122"/>
      <c r="F41" s="177">
        <v>66880</v>
      </c>
      <c r="G41" s="177">
        <v>66880</v>
      </c>
      <c r="H41" s="178"/>
      <c r="I41" s="179">
        <f>IF(F41=0,"nerozp.",G41/F41)</f>
        <v>1</v>
      </c>
      <c r="J41" s="3"/>
    </row>
    <row r="42" spans="1:10" ht="16.5" x14ac:dyDescent="0.35">
      <c r="A42" s="175" t="s">
        <v>67</v>
      </c>
      <c r="B42" s="121"/>
      <c r="C42" s="121"/>
      <c r="D42" s="113"/>
      <c r="E42" s="113"/>
      <c r="F42" s="177">
        <v>0</v>
      </c>
      <c r="G42" s="177">
        <v>0</v>
      </c>
      <c r="H42" s="178"/>
      <c r="I42" s="179" t="str">
        <f>IF(F42=0,"nerozp.",G42/F42)</f>
        <v>nerozp.</v>
      </c>
      <c r="J42" s="3"/>
    </row>
    <row r="43" spans="1:10" hidden="1" x14ac:dyDescent="0.2">
      <c r="A43" s="262" t="s">
        <v>64</v>
      </c>
      <c r="B43" s="263"/>
      <c r="C43" s="263"/>
      <c r="D43" s="263"/>
      <c r="E43" s="263"/>
      <c r="F43" s="263"/>
      <c r="G43" s="263"/>
      <c r="H43" s="263"/>
      <c r="I43" s="263"/>
      <c r="J43" s="3"/>
    </row>
    <row r="44" spans="1:10" ht="20.25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3"/>
    </row>
    <row r="45" spans="1:10" ht="19.5" thickBot="1" x14ac:dyDescent="0.45">
      <c r="A45" s="118" t="s">
        <v>46</v>
      </c>
      <c r="B45" s="118" t="s">
        <v>18</v>
      </c>
      <c r="C45" s="120"/>
      <c r="D45" s="122"/>
      <c r="E45" s="122"/>
      <c r="F45" s="182"/>
      <c r="G45" s="183"/>
      <c r="H45" s="260" t="s">
        <v>32</v>
      </c>
      <c r="I45" s="261"/>
      <c r="J45" s="3"/>
    </row>
    <row r="46" spans="1:10" ht="18.75" thickTop="1" x14ac:dyDescent="0.35">
      <c r="A46" s="184"/>
      <c r="B46" s="185"/>
      <c r="C46" s="186"/>
      <c r="D46" s="185"/>
      <c r="E46" s="187" t="s">
        <v>65</v>
      </c>
      <c r="F46" s="188" t="s">
        <v>19</v>
      </c>
      <c r="G46" s="188" t="s">
        <v>20</v>
      </c>
      <c r="H46" s="189" t="s">
        <v>21</v>
      </c>
      <c r="I46" s="190" t="s">
        <v>31</v>
      </c>
      <c r="J46" s="3"/>
    </row>
    <row r="47" spans="1:10" x14ac:dyDescent="0.2">
      <c r="A47" s="191"/>
      <c r="E47" s="192"/>
      <c r="F47" s="257"/>
      <c r="G47" s="193"/>
      <c r="H47" s="194">
        <v>42369</v>
      </c>
      <c r="I47" s="195">
        <v>42369</v>
      </c>
      <c r="J47" s="3"/>
    </row>
    <row r="48" spans="1:10" x14ac:dyDescent="0.2">
      <c r="A48" s="191"/>
      <c r="E48" s="192"/>
      <c r="F48" s="257"/>
      <c r="G48" s="196"/>
      <c r="H48" s="196"/>
      <c r="I48" s="197"/>
      <c r="J48" s="3"/>
    </row>
    <row r="49" spans="1:10" ht="13.5" thickBot="1" x14ac:dyDescent="0.25">
      <c r="A49" s="198"/>
      <c r="B49" s="199"/>
      <c r="C49" s="199"/>
      <c r="D49" s="199"/>
      <c r="E49" s="200"/>
      <c r="F49" s="201"/>
      <c r="G49" s="201"/>
      <c r="H49" s="201"/>
      <c r="I49" s="202"/>
      <c r="J49" s="3"/>
    </row>
    <row r="50" spans="1:10" ht="13.5" thickTop="1" x14ac:dyDescent="0.2">
      <c r="A50" s="203"/>
      <c r="B50" s="204"/>
      <c r="C50" s="204" t="s">
        <v>17</v>
      </c>
      <c r="D50" s="204"/>
      <c r="E50" s="205">
        <v>73672</v>
      </c>
      <c r="F50" s="206">
        <v>0</v>
      </c>
      <c r="G50" s="207">
        <v>37005</v>
      </c>
      <c r="H50" s="207">
        <f>E50+F50-G50</f>
        <v>36667</v>
      </c>
      <c r="I50" s="208">
        <v>73672</v>
      </c>
      <c r="J50" s="3"/>
    </row>
    <row r="51" spans="1:10" x14ac:dyDescent="0.2">
      <c r="A51" s="209"/>
      <c r="B51" s="210"/>
      <c r="C51" s="210" t="s">
        <v>22</v>
      </c>
      <c r="D51" s="210"/>
      <c r="E51" s="211">
        <v>20897.54</v>
      </c>
      <c r="F51" s="212">
        <v>55279</v>
      </c>
      <c r="G51" s="213">
        <v>36805</v>
      </c>
      <c r="H51" s="213">
        <f>E51+F51-G51</f>
        <v>39371.540000000008</v>
      </c>
      <c r="I51" s="214">
        <v>33902.54</v>
      </c>
      <c r="J51" s="3"/>
    </row>
    <row r="52" spans="1:10" x14ac:dyDescent="0.2">
      <c r="A52" s="209"/>
      <c r="B52" s="210"/>
      <c r="C52" s="210" t="s">
        <v>72</v>
      </c>
      <c r="D52" s="210"/>
      <c r="E52" s="211">
        <v>207017.60000000001</v>
      </c>
      <c r="F52" s="212">
        <v>180712.41</v>
      </c>
      <c r="G52" s="213">
        <v>104423</v>
      </c>
      <c r="H52" s="213">
        <f>E52+F52-G52</f>
        <v>283307.01</v>
      </c>
      <c r="I52" s="214">
        <v>283307.01</v>
      </c>
      <c r="J52" s="3"/>
    </row>
    <row r="53" spans="1:10" x14ac:dyDescent="0.2">
      <c r="A53" s="209"/>
      <c r="B53" s="210"/>
      <c r="C53" s="215" t="s">
        <v>68</v>
      </c>
      <c r="D53" s="210"/>
      <c r="E53" s="211">
        <v>124576.3</v>
      </c>
      <c r="F53" s="212">
        <v>188111</v>
      </c>
      <c r="G53" s="213">
        <v>171303</v>
      </c>
      <c r="H53" s="213">
        <f>E53+F53-G53</f>
        <v>141384.29999999999</v>
      </c>
      <c r="I53" s="214">
        <v>141384.29999999999</v>
      </c>
      <c r="J53" s="3"/>
    </row>
    <row r="54" spans="1:10" ht="18.75" thickBot="1" x14ac:dyDescent="0.4">
      <c r="A54" s="216" t="s">
        <v>12</v>
      </c>
      <c r="B54" s="217"/>
      <c r="C54" s="217"/>
      <c r="D54" s="217"/>
      <c r="E54" s="218">
        <f>E50+E51+E52+E53</f>
        <v>426163.44</v>
      </c>
      <c r="F54" s="219">
        <f>F50+F51+F52+F53</f>
        <v>424102.41000000003</v>
      </c>
      <c r="G54" s="220">
        <f>G50+G51+G52+G53</f>
        <v>349536</v>
      </c>
      <c r="H54" s="220">
        <f>H50+H51+H52+H53</f>
        <v>500729.85000000003</v>
      </c>
      <c r="I54" s="221">
        <f>I50+I51+I52+I53</f>
        <v>532265.85000000009</v>
      </c>
      <c r="J54" s="3"/>
    </row>
    <row r="55" spans="1:10" ht="18.75" thickTop="1" x14ac:dyDescent="0.35">
      <c r="A55" s="222"/>
      <c r="B55" s="223"/>
      <c r="C55" s="223"/>
      <c r="D55" s="224"/>
      <c r="E55" s="224"/>
      <c r="F55" s="182"/>
      <c r="G55" s="183"/>
      <c r="H55" s="225"/>
      <c r="I55" s="225"/>
      <c r="J55" s="3"/>
    </row>
    <row r="56" spans="1:10" ht="18" x14ac:dyDescent="0.35">
      <c r="A56" s="222"/>
      <c r="B56" s="223"/>
      <c r="C56" s="223"/>
      <c r="D56" s="224"/>
      <c r="E56" s="224"/>
      <c r="F56" s="182"/>
      <c r="G56" s="226"/>
      <c r="H56" s="227"/>
      <c r="I56" s="227"/>
      <c r="J56" s="222"/>
    </row>
    <row r="57" spans="1:10" ht="1.5" customHeight="1" x14ac:dyDescent="0.35">
      <c r="A57" s="228"/>
      <c r="B57" s="229"/>
      <c r="C57" s="229"/>
      <c r="D57" s="230"/>
      <c r="E57" s="230"/>
      <c r="F57" s="227"/>
      <c r="G57" s="227"/>
      <c r="H57" s="227"/>
      <c r="I57" s="227"/>
      <c r="J57" s="228"/>
    </row>
    <row r="58" spans="1:10" x14ac:dyDescent="0.2">
      <c r="A58" s="231"/>
      <c r="B58" s="231"/>
      <c r="C58" s="231"/>
      <c r="D58" s="231"/>
      <c r="E58" s="231"/>
      <c r="F58" s="231"/>
      <c r="G58" s="231"/>
      <c r="H58" s="231"/>
      <c r="I58" s="231"/>
      <c r="J58" s="231"/>
    </row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3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251"/>
  <sheetViews>
    <sheetView topLeftCell="A16" zoomScaleNormal="100" workbookViewId="0">
      <selection activeCell="J45" sqref="J45"/>
    </sheetView>
  </sheetViews>
  <sheetFormatPr defaultColWidth="9.140625" defaultRowHeight="12.75" x14ac:dyDescent="0.2"/>
  <cols>
    <col min="1" max="1" width="7.42578125" style="98" customWidth="1"/>
    <col min="2" max="2" width="2.42578125" style="98" customWidth="1"/>
    <col min="3" max="4" width="8.42578125" style="98" customWidth="1"/>
    <col min="5" max="6" width="15.42578125" style="98" customWidth="1"/>
    <col min="7" max="7" width="15" style="98" customWidth="1"/>
    <col min="8" max="8" width="15.42578125" style="98" customWidth="1"/>
    <col min="9" max="9" width="16.42578125" style="98" customWidth="1"/>
    <col min="10" max="10" width="16.85546875" style="98" customWidth="1"/>
    <col min="11" max="16384" width="9.140625" style="1"/>
  </cols>
  <sheetData>
    <row r="1" spans="1:10" ht="19.5" x14ac:dyDescent="0.4">
      <c r="A1" s="96" t="s">
        <v>0</v>
      </c>
      <c r="B1" s="97"/>
      <c r="C1" s="97"/>
      <c r="D1" s="97"/>
    </row>
    <row r="2" spans="1:10" ht="19.5" x14ac:dyDescent="0.4">
      <c r="A2" s="267" t="s">
        <v>1</v>
      </c>
      <c r="B2" s="267"/>
      <c r="C2" s="267"/>
      <c r="D2" s="267"/>
      <c r="E2" s="268" t="s">
        <v>159</v>
      </c>
      <c r="F2" s="268"/>
      <c r="G2" s="268"/>
      <c r="H2" s="268"/>
      <c r="I2" s="268"/>
      <c r="J2" s="99"/>
    </row>
    <row r="3" spans="1:10" ht="9.9499999999999993" customHeight="1" x14ac:dyDescent="0.4">
      <c r="A3" s="100"/>
      <c r="B3" s="100"/>
      <c r="C3" s="100"/>
      <c r="D3" s="100"/>
      <c r="E3" s="266" t="s">
        <v>25</v>
      </c>
      <c r="F3" s="266"/>
      <c r="G3" s="266"/>
      <c r="H3" s="266"/>
      <c r="I3" s="266"/>
      <c r="J3" s="99"/>
    </row>
    <row r="4" spans="1:10" ht="15.75" x14ac:dyDescent="0.25">
      <c r="A4" s="101" t="s">
        <v>2</v>
      </c>
      <c r="E4" s="269" t="s">
        <v>160</v>
      </c>
      <c r="F4" s="269"/>
      <c r="G4" s="269"/>
      <c r="H4" s="269"/>
      <c r="I4" s="269"/>
    </row>
    <row r="5" spans="1:10" ht="7.5" customHeight="1" x14ac:dyDescent="0.3">
      <c r="A5" s="102"/>
      <c r="E5" s="266" t="s">
        <v>25</v>
      </c>
      <c r="F5" s="266"/>
      <c r="G5" s="266"/>
      <c r="H5" s="266"/>
      <c r="I5" s="266"/>
    </row>
    <row r="6" spans="1:10" ht="19.5" x14ac:dyDescent="0.4">
      <c r="A6" s="99" t="s">
        <v>38</v>
      </c>
      <c r="C6" s="103" t="s">
        <v>116</v>
      </c>
      <c r="E6" s="104"/>
      <c r="F6" s="104"/>
      <c r="G6" s="105" t="s">
        <v>3</v>
      </c>
      <c r="H6" s="106" t="s">
        <v>95</v>
      </c>
      <c r="I6" s="107"/>
    </row>
    <row r="7" spans="1:10" ht="8.25" customHeight="1" x14ac:dyDescent="0.4">
      <c r="A7" s="99"/>
      <c r="E7" s="266" t="s">
        <v>26</v>
      </c>
      <c r="F7" s="266"/>
      <c r="G7" s="266"/>
      <c r="H7" s="266"/>
      <c r="I7" s="266"/>
    </row>
    <row r="8" spans="1:10" ht="19.5" hidden="1" x14ac:dyDescent="0.4">
      <c r="A8" s="99"/>
      <c r="E8" s="107"/>
      <c r="F8" s="107"/>
      <c r="G8" s="107"/>
      <c r="H8" s="105"/>
      <c r="I8" s="107"/>
    </row>
    <row r="9" spans="1:10" ht="30.75" customHeight="1" x14ac:dyDescent="0.4">
      <c r="A9" s="99"/>
      <c r="E9" s="107"/>
      <c r="F9" s="107"/>
      <c r="G9" s="107"/>
      <c r="H9" s="105"/>
      <c r="I9" s="107"/>
    </row>
    <row r="11" spans="1:10" s="8" customFormat="1" ht="15" customHeight="1" x14ac:dyDescent="0.4">
      <c r="A11" s="108"/>
      <c r="B11" s="109"/>
      <c r="C11" s="109"/>
      <c r="D11" s="109"/>
      <c r="E11" s="110" t="s">
        <v>4</v>
      </c>
      <c r="F11" s="110" t="s">
        <v>5</v>
      </c>
      <c r="G11" s="111" t="s">
        <v>6</v>
      </c>
      <c r="H11" s="112" t="s">
        <v>7</v>
      </c>
      <c r="I11" s="112"/>
      <c r="J11" s="109"/>
    </row>
    <row r="12" spans="1:10" s="8" customFormat="1" ht="15" customHeight="1" x14ac:dyDescent="0.4">
      <c r="A12" s="113"/>
      <c r="B12" s="113"/>
      <c r="C12" s="113"/>
      <c r="D12" s="113"/>
      <c r="E12" s="110" t="s">
        <v>8</v>
      </c>
      <c r="F12" s="110" t="s">
        <v>8</v>
      </c>
      <c r="G12" s="111" t="s">
        <v>9</v>
      </c>
      <c r="H12" s="114" t="s">
        <v>10</v>
      </c>
      <c r="I12" s="115" t="s">
        <v>11</v>
      </c>
      <c r="J12" s="109"/>
    </row>
    <row r="13" spans="1:10" s="8" customFormat="1" ht="12.75" customHeight="1" x14ac:dyDescent="0.2">
      <c r="A13" s="113"/>
      <c r="B13" s="113"/>
      <c r="C13" s="113"/>
      <c r="D13" s="113"/>
      <c r="E13" s="110" t="s">
        <v>12</v>
      </c>
      <c r="F13" s="110" t="s">
        <v>12</v>
      </c>
      <c r="G13" s="116"/>
      <c r="H13" s="260" t="s">
        <v>40</v>
      </c>
      <c r="I13" s="261"/>
      <c r="J13" s="109"/>
    </row>
    <row r="14" spans="1:10" s="8" customFormat="1" ht="12.75" customHeight="1" x14ac:dyDescent="0.2">
      <c r="A14" s="113"/>
      <c r="B14" s="113"/>
      <c r="C14" s="113"/>
      <c r="D14" s="113"/>
      <c r="E14" s="110"/>
      <c r="F14" s="110"/>
      <c r="G14" s="116"/>
      <c r="H14" s="117"/>
      <c r="I14" s="11"/>
      <c r="J14" s="109"/>
    </row>
    <row r="15" spans="1:10" s="8" customFormat="1" ht="18.75" x14ac:dyDescent="0.4">
      <c r="A15" s="118" t="s">
        <v>41</v>
      </c>
      <c r="B15" s="118"/>
      <c r="C15" s="119"/>
      <c r="D15" s="120"/>
      <c r="E15" s="121"/>
      <c r="F15" s="121"/>
      <c r="G15" s="122"/>
      <c r="H15" s="113"/>
      <c r="I15" s="113"/>
      <c r="J15" s="109"/>
    </row>
    <row r="16" spans="1:10" s="8" customFormat="1" ht="19.5" x14ac:dyDescent="0.4">
      <c r="A16" s="123" t="s">
        <v>13</v>
      </c>
      <c r="B16" s="118"/>
      <c r="C16" s="119"/>
      <c r="D16" s="120"/>
      <c r="E16" s="124">
        <v>1808000</v>
      </c>
      <c r="F16" s="125">
        <v>14254810</v>
      </c>
      <c r="G16" s="126">
        <v>14223110.95723</v>
      </c>
      <c r="H16" s="124">
        <v>14189142.95723</v>
      </c>
      <c r="I16" s="124">
        <v>33968</v>
      </c>
      <c r="J16" s="109"/>
    </row>
    <row r="17" spans="1:10" s="8" customFormat="1" ht="20.25" customHeight="1" x14ac:dyDescent="0.35">
      <c r="A17" s="127"/>
      <c r="B17" s="109"/>
      <c r="C17" s="109"/>
      <c r="D17" s="109"/>
      <c r="J17" s="109"/>
    </row>
    <row r="18" spans="1:10" s="8" customFormat="1" ht="19.5" x14ac:dyDescent="0.4">
      <c r="A18" s="123" t="s">
        <v>14</v>
      </c>
      <c r="B18" s="128"/>
      <c r="C18" s="128"/>
      <c r="D18" s="128"/>
      <c r="E18" s="124">
        <v>1808000</v>
      </c>
      <c r="F18" s="125">
        <v>14254810</v>
      </c>
      <c r="G18" s="126">
        <v>14258935</v>
      </c>
      <c r="H18" s="124">
        <v>14224967</v>
      </c>
      <c r="I18" s="124">
        <v>33968</v>
      </c>
      <c r="J18" s="109"/>
    </row>
    <row r="19" spans="1:10" s="8" customFormat="1" ht="19.5" customHeight="1" x14ac:dyDescent="0.35">
      <c r="A19" s="127"/>
      <c r="B19" s="128"/>
      <c r="C19" s="128"/>
      <c r="D19" s="128"/>
      <c r="E19" s="126"/>
      <c r="F19" s="129"/>
      <c r="G19" s="126"/>
      <c r="H19" s="130"/>
      <c r="I19" s="130"/>
      <c r="J19" s="131"/>
    </row>
    <row r="20" spans="1:10" s="8" customFormat="1" ht="14.25" customHeight="1" x14ac:dyDescent="0.35">
      <c r="A20" s="127"/>
      <c r="B20" s="128"/>
      <c r="C20" s="128"/>
      <c r="D20" s="128"/>
      <c r="E20" s="132"/>
      <c r="F20" s="132"/>
      <c r="G20" s="133"/>
      <c r="H20" s="134"/>
      <c r="I20" s="134"/>
      <c r="J20" s="131"/>
    </row>
    <row r="21" spans="1:10" ht="19.5" x14ac:dyDescent="0.4">
      <c r="A21" s="135" t="s">
        <v>15</v>
      </c>
      <c r="B21" s="132"/>
      <c r="C21" s="132"/>
      <c r="D21" s="132"/>
      <c r="E21" s="132"/>
      <c r="F21" s="132"/>
      <c r="G21" s="136"/>
      <c r="H21" s="133"/>
      <c r="I21" s="133"/>
      <c r="J21" s="133"/>
    </row>
    <row r="22" spans="1:10" ht="18" x14ac:dyDescent="0.35">
      <c r="A22" s="132"/>
      <c r="B22" s="132"/>
      <c r="C22" s="137" t="s">
        <v>29</v>
      </c>
      <c r="D22" s="132"/>
      <c r="E22" s="132"/>
      <c r="F22" s="132"/>
      <c r="G22" s="138">
        <f>H22+I22</f>
        <v>0</v>
      </c>
      <c r="H22" s="139">
        <v>0</v>
      </c>
      <c r="I22" s="139">
        <v>0</v>
      </c>
      <c r="J22" s="133"/>
    </row>
    <row r="23" spans="1:10" ht="18" x14ac:dyDescent="0.35">
      <c r="A23" s="132"/>
      <c r="B23" s="132"/>
      <c r="C23" s="137"/>
      <c r="D23" s="132"/>
      <c r="E23" s="132"/>
      <c r="F23" s="132"/>
      <c r="G23" s="138"/>
      <c r="H23" s="139"/>
      <c r="I23" s="139"/>
      <c r="J23" s="133"/>
    </row>
    <row r="24" spans="1:10" s="144" customFormat="1" ht="19.5" x14ac:dyDescent="0.4">
      <c r="A24" s="140" t="s">
        <v>27</v>
      </c>
      <c r="B24" s="140"/>
      <c r="C24" s="141"/>
      <c r="D24" s="140"/>
      <c r="E24" s="140"/>
      <c r="F24" s="140"/>
      <c r="G24" s="142">
        <f>G18-G16-G22</f>
        <v>35824.042770000175</v>
      </c>
      <c r="H24" s="142">
        <f>H18-H16-H22</f>
        <v>35824.042770000175</v>
      </c>
      <c r="I24" s="142">
        <f>I18-I16-I22</f>
        <v>0</v>
      </c>
      <c r="J24" s="143"/>
    </row>
    <row r="25" spans="1:10" s="144" customFormat="1" ht="18.95" customHeight="1" x14ac:dyDescent="0.3">
      <c r="A25" s="145" t="s">
        <v>47</v>
      </c>
      <c r="B25" s="145"/>
      <c r="C25" s="145"/>
      <c r="D25" s="145"/>
      <c r="E25" s="145"/>
      <c r="F25" s="145"/>
      <c r="G25" s="146">
        <f>G24-G26</f>
        <v>35824.042770000175</v>
      </c>
      <c r="H25" s="147">
        <v>35824.042770000175</v>
      </c>
      <c r="I25" s="147">
        <v>0</v>
      </c>
      <c r="J25" s="148"/>
    </row>
    <row r="26" spans="1:10" s="144" customFormat="1" ht="15" x14ac:dyDescent="0.3">
      <c r="A26" s="145" t="s">
        <v>42</v>
      </c>
      <c r="B26" s="145"/>
      <c r="C26" s="145"/>
      <c r="D26" s="145"/>
      <c r="E26" s="145"/>
      <c r="F26" s="145"/>
      <c r="G26" s="146">
        <f>H26+I26</f>
        <v>0</v>
      </c>
      <c r="H26" s="147">
        <v>0</v>
      </c>
      <c r="I26" s="147">
        <v>0</v>
      </c>
      <c r="J26" s="148"/>
    </row>
    <row r="27" spans="1:10" s="144" customFormat="1" x14ac:dyDescent="0.2">
      <c r="A27" s="149"/>
      <c r="B27" s="149"/>
      <c r="C27" s="149"/>
      <c r="D27" s="149"/>
      <c r="E27" s="149"/>
      <c r="F27" s="149"/>
      <c r="G27" s="149"/>
      <c r="H27" s="148"/>
      <c r="I27" s="148"/>
      <c r="J27" s="148"/>
    </row>
    <row r="28" spans="1:10" s="144" customFormat="1" ht="16.5" x14ac:dyDescent="0.35">
      <c r="A28" s="150" t="s">
        <v>43</v>
      </c>
      <c r="B28" s="150" t="s">
        <v>44</v>
      </c>
      <c r="C28" s="150"/>
      <c r="D28" s="151"/>
      <c r="E28" s="151"/>
      <c r="F28" s="152"/>
      <c r="G28" s="142"/>
      <c r="H28" s="153"/>
      <c r="I28" s="154"/>
      <c r="J28" s="155"/>
    </row>
    <row r="29" spans="1:10" s="144" customFormat="1" ht="16.5" customHeight="1" x14ac:dyDescent="0.3">
      <c r="A29" s="150"/>
      <c r="B29" s="150"/>
      <c r="C29" s="258" t="s">
        <v>16</v>
      </c>
      <c r="D29" s="258"/>
      <c r="E29" s="258"/>
      <c r="F29" s="152"/>
      <c r="G29" s="156">
        <f>G30+G31</f>
        <v>35824.042770000175</v>
      </c>
      <c r="H29" s="153"/>
      <c r="I29" s="154"/>
      <c r="J29" s="155"/>
    </row>
    <row r="30" spans="1:10" s="163" customFormat="1" ht="18.75" x14ac:dyDescent="0.4">
      <c r="A30" s="157"/>
      <c r="B30" s="157"/>
      <c r="C30" s="158"/>
      <c r="D30" s="159"/>
      <c r="E30" s="160" t="s">
        <v>48</v>
      </c>
      <c r="F30" s="161" t="s">
        <v>17</v>
      </c>
      <c r="G30" s="162">
        <v>10000</v>
      </c>
      <c r="H30" s="153"/>
      <c r="I30" s="154"/>
    </row>
    <row r="31" spans="1:10" s="163" customFormat="1" ht="18.75" x14ac:dyDescent="0.4">
      <c r="A31" s="157"/>
      <c r="B31" s="157"/>
      <c r="C31" s="164"/>
      <c r="D31" s="159"/>
      <c r="E31" s="165"/>
      <c r="F31" s="161" t="s">
        <v>72</v>
      </c>
      <c r="G31" s="162">
        <f>G25-G30</f>
        <v>25824.042770000175</v>
      </c>
      <c r="H31" s="153"/>
      <c r="I31" s="154"/>
    </row>
    <row r="32" spans="1:10" s="163" customFormat="1" ht="18.75" x14ac:dyDescent="0.4">
      <c r="A32" s="157"/>
      <c r="B32" s="166"/>
      <c r="C32" s="259" t="s">
        <v>49</v>
      </c>
      <c r="D32" s="259"/>
      <c r="E32" s="259"/>
      <c r="F32" s="259"/>
      <c r="G32" s="156">
        <f>G26</f>
        <v>0</v>
      </c>
      <c r="H32" s="153"/>
      <c r="I32" s="154"/>
    </row>
    <row r="33" spans="1:10" s="8" customFormat="1" ht="20.25" customHeight="1" x14ac:dyDescent="0.3">
      <c r="A33" s="167"/>
      <c r="B33" s="264" t="s">
        <v>63</v>
      </c>
      <c r="C33" s="264"/>
      <c r="D33" s="264"/>
      <c r="E33" s="264"/>
      <c r="F33" s="264"/>
      <c r="G33" s="168">
        <v>0</v>
      </c>
      <c r="H33" s="169"/>
      <c r="I33" s="169"/>
    </row>
    <row r="34" spans="1:10" ht="27.6" customHeight="1" x14ac:dyDescent="0.2">
      <c r="A34" s="265"/>
      <c r="B34" s="265"/>
      <c r="C34" s="265"/>
      <c r="D34" s="265"/>
      <c r="E34" s="265"/>
      <c r="F34" s="265"/>
      <c r="G34" s="265"/>
      <c r="H34" s="265"/>
      <c r="I34" s="265"/>
      <c r="J34" s="79"/>
    </row>
    <row r="35" spans="1:10" ht="18.95" customHeight="1" x14ac:dyDescent="0.4">
      <c r="A35" s="118" t="s">
        <v>45</v>
      </c>
      <c r="B35" s="118" t="s">
        <v>23</v>
      </c>
      <c r="C35" s="118"/>
      <c r="D35" s="170"/>
      <c r="E35" s="122"/>
      <c r="F35" s="128"/>
      <c r="G35" s="171"/>
      <c r="H35" s="172"/>
      <c r="I35" s="172"/>
      <c r="J35" s="79"/>
    </row>
    <row r="36" spans="1:10" ht="18.75" x14ac:dyDescent="0.4">
      <c r="A36" s="118"/>
      <c r="B36" s="118"/>
      <c r="C36" s="118"/>
      <c r="D36" s="170"/>
      <c r="F36" s="173" t="s">
        <v>28</v>
      </c>
      <c r="G36" s="115" t="s">
        <v>6</v>
      </c>
      <c r="H36" s="113"/>
      <c r="I36" s="174" t="s">
        <v>30</v>
      </c>
      <c r="J36" s="79"/>
    </row>
    <row r="37" spans="1:10" ht="16.5" x14ac:dyDescent="0.35">
      <c r="A37" s="175" t="s">
        <v>24</v>
      </c>
      <c r="B37" s="176"/>
      <c r="C37" s="127"/>
      <c r="D37" s="176"/>
      <c r="E37" s="122"/>
      <c r="F37" s="177">
        <v>0</v>
      </c>
      <c r="G37" s="177">
        <v>0</v>
      </c>
      <c r="H37" s="178"/>
      <c r="I37" s="179" t="str">
        <f>IF(F37=0,"nerozp.",G37/F37)</f>
        <v>nerozp.</v>
      </c>
      <c r="J37" s="79"/>
    </row>
    <row r="38" spans="1:10" ht="16.5" hidden="1" x14ac:dyDescent="0.35">
      <c r="A38" s="175" t="s">
        <v>70</v>
      </c>
      <c r="B38" s="176"/>
      <c r="C38" s="127"/>
      <c r="D38" s="180"/>
      <c r="E38" s="180"/>
      <c r="F38" s="177">
        <v>0</v>
      </c>
      <c r="G38" s="177">
        <v>0</v>
      </c>
      <c r="H38" s="178"/>
      <c r="I38" s="179" t="e">
        <f t="shared" ref="I38:I39" si="0">G38/F38</f>
        <v>#DIV/0!</v>
      </c>
      <c r="J38" s="3"/>
    </row>
    <row r="39" spans="1:10" ht="16.5" hidden="1" x14ac:dyDescent="0.35">
      <c r="A39" s="175" t="s">
        <v>71</v>
      </c>
      <c r="B39" s="176"/>
      <c r="C39" s="127"/>
      <c r="D39" s="180"/>
      <c r="E39" s="180"/>
      <c r="F39" s="177">
        <v>0</v>
      </c>
      <c r="G39" s="177">
        <v>0</v>
      </c>
      <c r="H39" s="178"/>
      <c r="I39" s="179" t="e">
        <f t="shared" si="0"/>
        <v>#DIV/0!</v>
      </c>
      <c r="J39" s="3"/>
    </row>
    <row r="40" spans="1:10" ht="16.5" x14ac:dyDescent="0.35">
      <c r="A40" s="175" t="s">
        <v>69</v>
      </c>
      <c r="B40" s="176"/>
      <c r="C40" s="127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  <c r="J40" s="3"/>
    </row>
    <row r="41" spans="1:10" ht="16.5" x14ac:dyDescent="0.35">
      <c r="A41" s="175" t="s">
        <v>66</v>
      </c>
      <c r="B41" s="176"/>
      <c r="C41" s="127"/>
      <c r="D41" s="122"/>
      <c r="E41" s="122"/>
      <c r="F41" s="177">
        <v>24860</v>
      </c>
      <c r="G41" s="177">
        <v>24860</v>
      </c>
      <c r="H41" s="178"/>
      <c r="I41" s="179">
        <f>IF(F41=0,"nerozp.",G41/F41)</f>
        <v>1</v>
      </c>
      <c r="J41" s="3"/>
    </row>
    <row r="42" spans="1:10" ht="16.5" x14ac:dyDescent="0.35">
      <c r="A42" s="175" t="s">
        <v>67</v>
      </c>
      <c r="B42" s="121"/>
      <c r="C42" s="121"/>
      <c r="D42" s="113"/>
      <c r="E42" s="113"/>
      <c r="F42" s="177">
        <v>0</v>
      </c>
      <c r="G42" s="177">
        <v>0</v>
      </c>
      <c r="H42" s="178"/>
      <c r="I42" s="179" t="str">
        <f>IF(F42=0,"nerozp.",G42/F42)</f>
        <v>nerozp.</v>
      </c>
      <c r="J42" s="3"/>
    </row>
    <row r="43" spans="1:10" hidden="1" x14ac:dyDescent="0.2">
      <c r="A43" s="262" t="s">
        <v>64</v>
      </c>
      <c r="B43" s="263"/>
      <c r="C43" s="263"/>
      <c r="D43" s="263"/>
      <c r="E43" s="263"/>
      <c r="F43" s="263"/>
      <c r="G43" s="263"/>
      <c r="H43" s="263"/>
      <c r="I43" s="263"/>
      <c r="J43" s="3"/>
    </row>
    <row r="44" spans="1:10" ht="20.25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3"/>
    </row>
    <row r="45" spans="1:10" ht="19.5" thickBot="1" x14ac:dyDescent="0.45">
      <c r="A45" s="118" t="s">
        <v>46</v>
      </c>
      <c r="B45" s="118" t="s">
        <v>18</v>
      </c>
      <c r="C45" s="120"/>
      <c r="D45" s="122"/>
      <c r="E45" s="122"/>
      <c r="F45" s="182"/>
      <c r="G45" s="183"/>
      <c r="H45" s="260" t="s">
        <v>32</v>
      </c>
      <c r="I45" s="261"/>
      <c r="J45" s="3"/>
    </row>
    <row r="46" spans="1:10" ht="18.75" thickTop="1" x14ac:dyDescent="0.35">
      <c r="A46" s="184"/>
      <c r="B46" s="185"/>
      <c r="C46" s="186"/>
      <c r="D46" s="185"/>
      <c r="E46" s="187" t="s">
        <v>65</v>
      </c>
      <c r="F46" s="188" t="s">
        <v>19</v>
      </c>
      <c r="G46" s="188" t="s">
        <v>20</v>
      </c>
      <c r="H46" s="189" t="s">
        <v>21</v>
      </c>
      <c r="I46" s="190" t="s">
        <v>31</v>
      </c>
      <c r="J46" s="3"/>
    </row>
    <row r="47" spans="1:10" x14ac:dyDescent="0.2">
      <c r="A47" s="191"/>
      <c r="E47" s="192"/>
      <c r="F47" s="257"/>
      <c r="G47" s="193"/>
      <c r="H47" s="194">
        <v>42369</v>
      </c>
      <c r="I47" s="195">
        <v>42369</v>
      </c>
      <c r="J47" s="3"/>
    </row>
    <row r="48" spans="1:10" x14ac:dyDescent="0.2">
      <c r="A48" s="191"/>
      <c r="E48" s="192"/>
      <c r="F48" s="257"/>
      <c r="G48" s="196"/>
      <c r="H48" s="196"/>
      <c r="I48" s="197"/>
      <c r="J48" s="3"/>
    </row>
    <row r="49" spans="1:10" ht="13.5" thickBot="1" x14ac:dyDescent="0.25">
      <c r="A49" s="198"/>
      <c r="B49" s="199"/>
      <c r="C49" s="199"/>
      <c r="D49" s="199"/>
      <c r="E49" s="200"/>
      <c r="F49" s="201"/>
      <c r="G49" s="201"/>
      <c r="H49" s="201"/>
      <c r="I49" s="202"/>
      <c r="J49" s="3"/>
    </row>
    <row r="50" spans="1:10" ht="13.5" thickTop="1" x14ac:dyDescent="0.2">
      <c r="A50" s="203"/>
      <c r="B50" s="204"/>
      <c r="C50" s="204" t="s">
        <v>17</v>
      </c>
      <c r="D50" s="204"/>
      <c r="E50" s="205">
        <v>42828.83</v>
      </c>
      <c r="F50" s="206">
        <v>136432.32000000001</v>
      </c>
      <c r="G50" s="207">
        <v>110000</v>
      </c>
      <c r="H50" s="207">
        <f>E50+F50-G50</f>
        <v>69261.150000000023</v>
      </c>
      <c r="I50" s="208">
        <v>69261.149999999994</v>
      </c>
      <c r="J50" s="3"/>
    </row>
    <row r="51" spans="1:10" x14ac:dyDescent="0.2">
      <c r="A51" s="209"/>
      <c r="B51" s="210"/>
      <c r="C51" s="210" t="s">
        <v>22</v>
      </c>
      <c r="D51" s="210"/>
      <c r="E51" s="211">
        <v>89002.4</v>
      </c>
      <c r="F51" s="212">
        <v>91412</v>
      </c>
      <c r="G51" s="213">
        <v>93360</v>
      </c>
      <c r="H51" s="213">
        <f>E51+F51-G51</f>
        <v>87054.399999999994</v>
      </c>
      <c r="I51" s="214">
        <v>65562.399999999994</v>
      </c>
      <c r="J51" s="3"/>
    </row>
    <row r="52" spans="1:10" x14ac:dyDescent="0.2">
      <c r="A52" s="209"/>
      <c r="B52" s="210"/>
      <c r="C52" s="210" t="s">
        <v>72</v>
      </c>
      <c r="D52" s="210"/>
      <c r="E52" s="211">
        <v>51305.39</v>
      </c>
      <c r="F52" s="212">
        <v>20000</v>
      </c>
      <c r="G52" s="213">
        <v>0</v>
      </c>
      <c r="H52" s="213">
        <f>E52+F52-G52</f>
        <v>71305.39</v>
      </c>
      <c r="I52" s="214">
        <v>71305.390000000014</v>
      </c>
      <c r="J52" s="3"/>
    </row>
    <row r="53" spans="1:10" x14ac:dyDescent="0.2">
      <c r="A53" s="209"/>
      <c r="B53" s="210"/>
      <c r="C53" s="215" t="s">
        <v>68</v>
      </c>
      <c r="D53" s="210"/>
      <c r="E53" s="211">
        <v>35190.300000000003</v>
      </c>
      <c r="F53" s="212">
        <v>30825</v>
      </c>
      <c r="G53" s="213">
        <v>24860</v>
      </c>
      <c r="H53" s="213">
        <f>E53+F53-G53</f>
        <v>41155.300000000003</v>
      </c>
      <c r="I53" s="214">
        <v>41155.300000000003</v>
      </c>
      <c r="J53" s="3"/>
    </row>
    <row r="54" spans="1:10" ht="18.75" thickBot="1" x14ac:dyDescent="0.4">
      <c r="A54" s="216" t="s">
        <v>12</v>
      </c>
      <c r="B54" s="217"/>
      <c r="C54" s="217"/>
      <c r="D54" s="217"/>
      <c r="E54" s="218">
        <f>E50+E51+E52+E53</f>
        <v>218326.91999999998</v>
      </c>
      <c r="F54" s="219">
        <f>F50+F51+F52+F53</f>
        <v>278669.32</v>
      </c>
      <c r="G54" s="220">
        <f>G50+G51+G52+G53</f>
        <v>228220</v>
      </c>
      <c r="H54" s="220">
        <f>H50+H51+H52+H53</f>
        <v>268776.24</v>
      </c>
      <c r="I54" s="221">
        <f>I50+I51+I52+I53</f>
        <v>247284.24</v>
      </c>
      <c r="J54" s="3"/>
    </row>
    <row r="55" spans="1:10" ht="18.75" thickTop="1" x14ac:dyDescent="0.35">
      <c r="A55" s="222"/>
      <c r="B55" s="223"/>
      <c r="C55" s="223"/>
      <c r="D55" s="224"/>
      <c r="E55" s="224"/>
      <c r="F55" s="182"/>
      <c r="G55" s="183"/>
      <c r="H55" s="225"/>
      <c r="I55" s="225"/>
      <c r="J55" s="3"/>
    </row>
    <row r="56" spans="1:10" ht="18" x14ac:dyDescent="0.35">
      <c r="A56" s="222"/>
      <c r="B56" s="223"/>
      <c r="C56" s="223"/>
      <c r="D56" s="224"/>
      <c r="E56" s="224"/>
      <c r="F56" s="182"/>
      <c r="G56" s="226"/>
      <c r="H56" s="227"/>
      <c r="I56" s="227"/>
      <c r="J56" s="222"/>
    </row>
    <row r="57" spans="1:10" ht="1.5" customHeight="1" x14ac:dyDescent="0.35">
      <c r="A57" s="228"/>
      <c r="B57" s="229"/>
      <c r="C57" s="229"/>
      <c r="D57" s="230"/>
      <c r="E57" s="230"/>
      <c r="F57" s="227"/>
      <c r="G57" s="227"/>
      <c r="H57" s="227"/>
      <c r="I57" s="227"/>
      <c r="J57" s="228"/>
    </row>
    <row r="58" spans="1:10" x14ac:dyDescent="0.2">
      <c r="A58" s="231"/>
      <c r="B58" s="231"/>
      <c r="C58" s="231"/>
      <c r="D58" s="231"/>
      <c r="E58" s="231"/>
      <c r="F58" s="231"/>
      <c r="G58" s="231"/>
      <c r="H58" s="231"/>
      <c r="I58" s="231"/>
      <c r="J58" s="231"/>
    </row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4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251"/>
  <sheetViews>
    <sheetView topLeftCell="A13" zoomScaleNormal="100" workbookViewId="0">
      <selection activeCell="J45" sqref="J45"/>
    </sheetView>
  </sheetViews>
  <sheetFormatPr defaultColWidth="9.140625" defaultRowHeight="12.75" x14ac:dyDescent="0.2"/>
  <cols>
    <col min="1" max="1" width="7.42578125" style="98" customWidth="1"/>
    <col min="2" max="2" width="2.42578125" style="98" customWidth="1"/>
    <col min="3" max="4" width="8.42578125" style="98" customWidth="1"/>
    <col min="5" max="6" width="15.42578125" style="98" customWidth="1"/>
    <col min="7" max="7" width="15" style="98" customWidth="1"/>
    <col min="8" max="8" width="15.42578125" style="98" customWidth="1"/>
    <col min="9" max="9" width="16.42578125" style="98" customWidth="1"/>
    <col min="10" max="10" width="16.85546875" style="98" customWidth="1"/>
    <col min="11" max="16384" width="9.140625" style="1"/>
  </cols>
  <sheetData>
    <row r="1" spans="1:10" ht="19.5" x14ac:dyDescent="0.4">
      <c r="A1" s="96" t="s">
        <v>0</v>
      </c>
      <c r="B1" s="97"/>
      <c r="C1" s="97"/>
      <c r="D1" s="97"/>
    </row>
    <row r="2" spans="1:10" ht="19.5" x14ac:dyDescent="0.4">
      <c r="A2" s="267" t="s">
        <v>1</v>
      </c>
      <c r="B2" s="267"/>
      <c r="C2" s="267"/>
      <c r="D2" s="267"/>
      <c r="E2" s="268" t="s">
        <v>161</v>
      </c>
      <c r="F2" s="268"/>
      <c r="G2" s="268"/>
      <c r="H2" s="268"/>
      <c r="I2" s="268"/>
      <c r="J2" s="99"/>
    </row>
    <row r="3" spans="1:10" ht="9.9499999999999993" customHeight="1" x14ac:dyDescent="0.4">
      <c r="A3" s="100"/>
      <c r="B3" s="100"/>
      <c r="C3" s="100"/>
      <c r="D3" s="100"/>
      <c r="E3" s="266" t="s">
        <v>25</v>
      </c>
      <c r="F3" s="266"/>
      <c r="G3" s="266"/>
      <c r="H3" s="266"/>
      <c r="I3" s="266"/>
      <c r="J3" s="99"/>
    </row>
    <row r="4" spans="1:10" ht="15.75" x14ac:dyDescent="0.25">
      <c r="A4" s="101" t="s">
        <v>2</v>
      </c>
      <c r="E4" s="269" t="s">
        <v>162</v>
      </c>
      <c r="F4" s="269"/>
      <c r="G4" s="269"/>
      <c r="H4" s="269"/>
      <c r="I4" s="269"/>
    </row>
    <row r="5" spans="1:10" ht="7.5" customHeight="1" x14ac:dyDescent="0.3">
      <c r="A5" s="102"/>
      <c r="E5" s="266" t="s">
        <v>25</v>
      </c>
      <c r="F5" s="266"/>
      <c r="G5" s="266"/>
      <c r="H5" s="266"/>
      <c r="I5" s="266"/>
    </row>
    <row r="6" spans="1:10" ht="19.5" x14ac:dyDescent="0.4">
      <c r="A6" s="99" t="s">
        <v>38</v>
      </c>
      <c r="C6" s="103" t="s">
        <v>117</v>
      </c>
      <c r="E6" s="104"/>
      <c r="F6" s="104"/>
      <c r="G6" s="105" t="s">
        <v>3</v>
      </c>
      <c r="H6" s="106" t="s">
        <v>96</v>
      </c>
      <c r="I6" s="107"/>
    </row>
    <row r="7" spans="1:10" ht="8.25" customHeight="1" x14ac:dyDescent="0.4">
      <c r="A7" s="99"/>
      <c r="E7" s="266" t="s">
        <v>26</v>
      </c>
      <c r="F7" s="266"/>
      <c r="G7" s="266"/>
      <c r="H7" s="266"/>
      <c r="I7" s="266"/>
    </row>
    <row r="8" spans="1:10" ht="19.5" hidden="1" x14ac:dyDescent="0.4">
      <c r="A8" s="99"/>
      <c r="E8" s="107"/>
      <c r="F8" s="107"/>
      <c r="G8" s="107"/>
      <c r="H8" s="105"/>
      <c r="I8" s="107"/>
    </row>
    <row r="9" spans="1:10" ht="30.75" customHeight="1" x14ac:dyDescent="0.4">
      <c r="A9" s="99"/>
      <c r="E9" s="107"/>
      <c r="F9" s="107"/>
      <c r="G9" s="107"/>
      <c r="H9" s="105"/>
      <c r="I9" s="107"/>
    </row>
    <row r="11" spans="1:10" s="8" customFormat="1" ht="15" customHeight="1" x14ac:dyDescent="0.4">
      <c r="A11" s="108"/>
      <c r="B11" s="109"/>
      <c r="C11" s="109"/>
      <c r="D11" s="109"/>
      <c r="E11" s="110" t="s">
        <v>4</v>
      </c>
      <c r="F11" s="110" t="s">
        <v>5</v>
      </c>
      <c r="G11" s="111" t="s">
        <v>6</v>
      </c>
      <c r="H11" s="112" t="s">
        <v>7</v>
      </c>
      <c r="I11" s="112"/>
      <c r="J11" s="109"/>
    </row>
    <row r="12" spans="1:10" s="8" customFormat="1" ht="15" customHeight="1" x14ac:dyDescent="0.4">
      <c r="A12" s="113"/>
      <c r="B12" s="113"/>
      <c r="C12" s="113"/>
      <c r="D12" s="113"/>
      <c r="E12" s="110" t="s">
        <v>8</v>
      </c>
      <c r="F12" s="110" t="s">
        <v>8</v>
      </c>
      <c r="G12" s="111" t="s">
        <v>9</v>
      </c>
      <c r="H12" s="114" t="s">
        <v>10</v>
      </c>
      <c r="I12" s="115" t="s">
        <v>11</v>
      </c>
      <c r="J12" s="109"/>
    </row>
    <row r="13" spans="1:10" s="8" customFormat="1" ht="12.75" customHeight="1" x14ac:dyDescent="0.2">
      <c r="A13" s="113"/>
      <c r="B13" s="113"/>
      <c r="C13" s="113"/>
      <c r="D13" s="113"/>
      <c r="E13" s="110" t="s">
        <v>12</v>
      </c>
      <c r="F13" s="110" t="s">
        <v>12</v>
      </c>
      <c r="G13" s="116"/>
      <c r="H13" s="260" t="s">
        <v>40</v>
      </c>
      <c r="I13" s="261"/>
      <c r="J13" s="109"/>
    </row>
    <row r="14" spans="1:10" s="8" customFormat="1" ht="12.75" customHeight="1" x14ac:dyDescent="0.2">
      <c r="A14" s="113"/>
      <c r="B14" s="113"/>
      <c r="C14" s="113"/>
      <c r="D14" s="113"/>
      <c r="E14" s="110"/>
      <c r="F14" s="110"/>
      <c r="G14" s="116"/>
      <c r="H14" s="117"/>
      <c r="I14" s="11"/>
      <c r="J14" s="109"/>
    </row>
    <row r="15" spans="1:10" s="8" customFormat="1" ht="18.75" x14ac:dyDescent="0.4">
      <c r="A15" s="118" t="s">
        <v>41</v>
      </c>
      <c r="B15" s="118"/>
      <c r="C15" s="119"/>
      <c r="D15" s="120"/>
      <c r="E15" s="121"/>
      <c r="F15" s="121"/>
      <c r="G15" s="122"/>
      <c r="H15" s="113"/>
      <c r="I15" s="113"/>
      <c r="J15" s="109"/>
    </row>
    <row r="16" spans="1:10" s="8" customFormat="1" ht="19.5" x14ac:dyDescent="0.4">
      <c r="A16" s="123" t="s">
        <v>13</v>
      </c>
      <c r="B16" s="118"/>
      <c r="C16" s="119"/>
      <c r="D16" s="120"/>
      <c r="E16" s="124">
        <v>2260000</v>
      </c>
      <c r="F16" s="125">
        <v>17967266.199999999</v>
      </c>
      <c r="G16" s="126">
        <v>17967266.199999999</v>
      </c>
      <c r="H16" s="124">
        <v>17918216.199999999</v>
      </c>
      <c r="I16" s="124">
        <v>49050</v>
      </c>
      <c r="J16" s="109"/>
    </row>
    <row r="17" spans="1:10" s="8" customFormat="1" ht="20.25" customHeight="1" x14ac:dyDescent="0.35">
      <c r="A17" s="127"/>
      <c r="B17" s="109"/>
      <c r="C17" s="109"/>
      <c r="D17" s="109"/>
      <c r="J17" s="109"/>
    </row>
    <row r="18" spans="1:10" s="8" customFormat="1" ht="19.5" x14ac:dyDescent="0.4">
      <c r="A18" s="123" t="s">
        <v>14</v>
      </c>
      <c r="B18" s="128"/>
      <c r="C18" s="128"/>
      <c r="D18" s="128"/>
      <c r="E18" s="124">
        <v>2260000</v>
      </c>
      <c r="F18" s="125">
        <v>18033580</v>
      </c>
      <c r="G18" s="126">
        <v>18033580</v>
      </c>
      <c r="H18" s="124">
        <v>17981630</v>
      </c>
      <c r="I18" s="124">
        <v>51950</v>
      </c>
      <c r="J18" s="109"/>
    </row>
    <row r="19" spans="1:10" s="8" customFormat="1" ht="19.5" customHeight="1" x14ac:dyDescent="0.35">
      <c r="A19" s="127"/>
      <c r="B19" s="128"/>
      <c r="C19" s="128"/>
      <c r="D19" s="128"/>
      <c r="E19" s="126"/>
      <c r="F19" s="129"/>
      <c r="G19" s="126"/>
      <c r="H19" s="130"/>
      <c r="I19" s="130"/>
      <c r="J19" s="131"/>
    </row>
    <row r="20" spans="1:10" s="8" customFormat="1" ht="14.25" customHeight="1" x14ac:dyDescent="0.35">
      <c r="A20" s="127"/>
      <c r="B20" s="128"/>
      <c r="C20" s="128"/>
      <c r="D20" s="128"/>
      <c r="E20" s="132"/>
      <c r="F20" s="132"/>
      <c r="G20" s="133"/>
      <c r="H20" s="134"/>
      <c r="I20" s="134"/>
      <c r="J20" s="131"/>
    </row>
    <row r="21" spans="1:10" ht="19.5" x14ac:dyDescent="0.4">
      <c r="A21" s="135" t="s">
        <v>15</v>
      </c>
      <c r="B21" s="132"/>
      <c r="C21" s="132"/>
      <c r="D21" s="132"/>
      <c r="E21" s="132"/>
      <c r="F21" s="132"/>
      <c r="G21" s="136"/>
      <c r="H21" s="133"/>
      <c r="I21" s="133"/>
      <c r="J21" s="133"/>
    </row>
    <row r="22" spans="1:10" ht="18" x14ac:dyDescent="0.35">
      <c r="A22" s="132"/>
      <c r="B22" s="132"/>
      <c r="C22" s="137" t="s">
        <v>29</v>
      </c>
      <c r="D22" s="132"/>
      <c r="E22" s="132"/>
      <c r="F22" s="132"/>
      <c r="G22" s="138">
        <f>H22+I22</f>
        <v>0</v>
      </c>
      <c r="H22" s="139">
        <v>0</v>
      </c>
      <c r="I22" s="139">
        <v>0</v>
      </c>
      <c r="J22" s="133"/>
    </row>
    <row r="23" spans="1:10" ht="18" x14ac:dyDescent="0.35">
      <c r="A23" s="132"/>
      <c r="B23" s="132"/>
      <c r="C23" s="137"/>
      <c r="D23" s="132"/>
      <c r="E23" s="132"/>
      <c r="F23" s="132"/>
      <c r="G23" s="138"/>
      <c r="H23" s="139"/>
      <c r="I23" s="139"/>
      <c r="J23" s="133"/>
    </row>
    <row r="24" spans="1:10" s="144" customFormat="1" ht="19.5" x14ac:dyDescent="0.4">
      <c r="A24" s="140" t="s">
        <v>27</v>
      </c>
      <c r="B24" s="140"/>
      <c r="C24" s="141"/>
      <c r="D24" s="140"/>
      <c r="E24" s="140"/>
      <c r="F24" s="140"/>
      <c r="G24" s="142">
        <f>G18-G16-G22</f>
        <v>66313.800000000745</v>
      </c>
      <c r="H24" s="142">
        <f>H18-H16-H22</f>
        <v>63413.800000000745</v>
      </c>
      <c r="I24" s="142">
        <f>I18-I16-I22</f>
        <v>2900</v>
      </c>
      <c r="J24" s="143"/>
    </row>
    <row r="25" spans="1:10" s="144" customFormat="1" ht="18.95" customHeight="1" x14ac:dyDescent="0.3">
      <c r="A25" s="145" t="s">
        <v>47</v>
      </c>
      <c r="B25" s="145"/>
      <c r="C25" s="145"/>
      <c r="D25" s="145"/>
      <c r="E25" s="145"/>
      <c r="F25" s="145"/>
      <c r="G25" s="146">
        <f>G24-G26</f>
        <v>66313.800000000745</v>
      </c>
      <c r="H25" s="147">
        <v>63413.800000000745</v>
      </c>
      <c r="I25" s="147">
        <v>2900</v>
      </c>
      <c r="J25" s="148"/>
    </row>
    <row r="26" spans="1:10" s="144" customFormat="1" ht="15" x14ac:dyDescent="0.3">
      <c r="A26" s="145" t="s">
        <v>42</v>
      </c>
      <c r="B26" s="145"/>
      <c r="C26" s="145"/>
      <c r="D26" s="145"/>
      <c r="E26" s="145"/>
      <c r="F26" s="145"/>
      <c r="G26" s="146">
        <f>H26+I26</f>
        <v>0</v>
      </c>
      <c r="H26" s="147">
        <v>0</v>
      </c>
      <c r="I26" s="147">
        <v>0</v>
      </c>
      <c r="J26" s="148"/>
    </row>
    <row r="27" spans="1:10" s="144" customFormat="1" x14ac:dyDescent="0.2">
      <c r="A27" s="149"/>
      <c r="B27" s="149"/>
      <c r="C27" s="149"/>
      <c r="D27" s="149"/>
      <c r="E27" s="149"/>
      <c r="F27" s="149"/>
      <c r="G27" s="149"/>
      <c r="H27" s="148"/>
      <c r="I27" s="148"/>
      <c r="J27" s="148"/>
    </row>
    <row r="28" spans="1:10" s="144" customFormat="1" ht="16.5" x14ac:dyDescent="0.35">
      <c r="A28" s="150" t="s">
        <v>43</v>
      </c>
      <c r="B28" s="150" t="s">
        <v>44</v>
      </c>
      <c r="C28" s="150"/>
      <c r="D28" s="151"/>
      <c r="E28" s="151"/>
      <c r="F28" s="152"/>
      <c r="G28" s="142"/>
      <c r="H28" s="153"/>
      <c r="I28" s="154"/>
      <c r="J28" s="155"/>
    </row>
    <row r="29" spans="1:10" s="144" customFormat="1" ht="16.5" customHeight="1" x14ac:dyDescent="0.3">
      <c r="A29" s="150"/>
      <c r="B29" s="150"/>
      <c r="C29" s="258" t="s">
        <v>16</v>
      </c>
      <c r="D29" s="258"/>
      <c r="E29" s="258"/>
      <c r="F29" s="152"/>
      <c r="G29" s="156">
        <f>G30+G31</f>
        <v>66313.8</v>
      </c>
      <c r="H29" s="153"/>
      <c r="I29" s="154"/>
      <c r="J29" s="155"/>
    </row>
    <row r="30" spans="1:10" s="163" customFormat="1" ht="18.75" x14ac:dyDescent="0.4">
      <c r="A30" s="157"/>
      <c r="B30" s="157"/>
      <c r="C30" s="158"/>
      <c r="D30" s="159"/>
      <c r="E30" s="160" t="s">
        <v>48</v>
      </c>
      <c r="F30" s="161" t="s">
        <v>17</v>
      </c>
      <c r="G30" s="162">
        <v>0</v>
      </c>
      <c r="H30" s="153"/>
      <c r="I30" s="154"/>
    </row>
    <row r="31" spans="1:10" s="163" customFormat="1" ht="18.75" x14ac:dyDescent="0.4">
      <c r="A31" s="157"/>
      <c r="B31" s="157"/>
      <c r="C31" s="164"/>
      <c r="D31" s="159"/>
      <c r="E31" s="165"/>
      <c r="F31" s="161" t="s">
        <v>72</v>
      </c>
      <c r="G31" s="162">
        <v>66313.8</v>
      </c>
      <c r="H31" s="153"/>
      <c r="I31" s="154"/>
    </row>
    <row r="32" spans="1:10" s="163" customFormat="1" ht="18.75" x14ac:dyDescent="0.4">
      <c r="A32" s="157"/>
      <c r="B32" s="166"/>
      <c r="C32" s="259" t="s">
        <v>49</v>
      </c>
      <c r="D32" s="259"/>
      <c r="E32" s="259"/>
      <c r="F32" s="259"/>
      <c r="G32" s="156">
        <f>G26</f>
        <v>0</v>
      </c>
      <c r="H32" s="153"/>
      <c r="I32" s="154"/>
    </row>
    <row r="33" spans="1:10" s="8" customFormat="1" ht="20.25" customHeight="1" x14ac:dyDescent="0.3">
      <c r="A33" s="167"/>
      <c r="B33" s="264" t="s">
        <v>63</v>
      </c>
      <c r="C33" s="264"/>
      <c r="D33" s="264"/>
      <c r="E33" s="264"/>
      <c r="F33" s="264"/>
      <c r="G33" s="168">
        <v>0</v>
      </c>
      <c r="H33" s="169"/>
      <c r="I33" s="169"/>
    </row>
    <row r="34" spans="1:10" ht="31.7" customHeight="1" x14ac:dyDescent="0.2">
      <c r="A34" s="265"/>
      <c r="B34" s="265"/>
      <c r="C34" s="265"/>
      <c r="D34" s="265"/>
      <c r="E34" s="265"/>
      <c r="F34" s="265"/>
      <c r="G34" s="265"/>
      <c r="H34" s="265"/>
      <c r="I34" s="265"/>
      <c r="J34" s="79"/>
    </row>
    <row r="35" spans="1:10" ht="18.95" customHeight="1" x14ac:dyDescent="0.4">
      <c r="A35" s="118" t="s">
        <v>45</v>
      </c>
      <c r="B35" s="118" t="s">
        <v>23</v>
      </c>
      <c r="C35" s="118"/>
      <c r="D35" s="170"/>
      <c r="E35" s="122"/>
      <c r="F35" s="128"/>
      <c r="G35" s="171"/>
      <c r="H35" s="172"/>
      <c r="I35" s="172"/>
      <c r="J35" s="79"/>
    </row>
    <row r="36" spans="1:10" ht="18.75" x14ac:dyDescent="0.4">
      <c r="A36" s="118"/>
      <c r="B36" s="118"/>
      <c r="C36" s="118"/>
      <c r="D36" s="170"/>
      <c r="F36" s="173" t="s">
        <v>28</v>
      </c>
      <c r="G36" s="115" t="s">
        <v>6</v>
      </c>
      <c r="H36" s="113"/>
      <c r="I36" s="174" t="s">
        <v>30</v>
      </c>
      <c r="J36" s="79"/>
    </row>
    <row r="37" spans="1:10" ht="16.5" x14ac:dyDescent="0.35">
      <c r="A37" s="175" t="s">
        <v>24</v>
      </c>
      <c r="B37" s="176"/>
      <c r="C37" s="127"/>
      <c r="D37" s="176"/>
      <c r="E37" s="122"/>
      <c r="F37" s="177">
        <v>0</v>
      </c>
      <c r="G37" s="177">
        <v>0</v>
      </c>
      <c r="H37" s="178"/>
      <c r="I37" s="179" t="str">
        <f>IF(F37=0,"nerozp.",G37/F37)</f>
        <v>nerozp.</v>
      </c>
      <c r="J37" s="79"/>
    </row>
    <row r="38" spans="1:10" ht="16.5" hidden="1" x14ac:dyDescent="0.35">
      <c r="A38" s="175" t="s">
        <v>70</v>
      </c>
      <c r="B38" s="176"/>
      <c r="C38" s="127"/>
      <c r="D38" s="180"/>
      <c r="E38" s="180"/>
      <c r="F38" s="177">
        <v>0</v>
      </c>
      <c r="G38" s="177">
        <v>0</v>
      </c>
      <c r="H38" s="178"/>
      <c r="I38" s="179" t="e">
        <f t="shared" ref="I38:I39" si="0">G38/F38</f>
        <v>#DIV/0!</v>
      </c>
      <c r="J38" s="3"/>
    </row>
    <row r="39" spans="1:10" ht="16.5" hidden="1" x14ac:dyDescent="0.35">
      <c r="A39" s="175" t="s">
        <v>71</v>
      </c>
      <c r="B39" s="176"/>
      <c r="C39" s="127"/>
      <c r="D39" s="180"/>
      <c r="E39" s="180"/>
      <c r="F39" s="177">
        <v>0</v>
      </c>
      <c r="G39" s="177">
        <v>0</v>
      </c>
      <c r="H39" s="178"/>
      <c r="I39" s="179" t="e">
        <f t="shared" si="0"/>
        <v>#DIV/0!</v>
      </c>
      <c r="J39" s="3"/>
    </row>
    <row r="40" spans="1:10" ht="16.5" x14ac:dyDescent="0.35">
      <c r="A40" s="175" t="s">
        <v>69</v>
      </c>
      <c r="B40" s="176"/>
      <c r="C40" s="127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  <c r="J40" s="3"/>
    </row>
    <row r="41" spans="1:10" ht="16.5" x14ac:dyDescent="0.35">
      <c r="A41" s="175" t="s">
        <v>66</v>
      </c>
      <c r="B41" s="176"/>
      <c r="C41" s="127"/>
      <c r="D41" s="122"/>
      <c r="E41" s="122"/>
      <c r="F41" s="177">
        <v>45493</v>
      </c>
      <c r="G41" s="177">
        <v>45493</v>
      </c>
      <c r="H41" s="178"/>
      <c r="I41" s="179">
        <f>IF(F41=0,"nerozp.",G41/F41)</f>
        <v>1</v>
      </c>
      <c r="J41" s="3"/>
    </row>
    <row r="42" spans="1:10" ht="16.5" x14ac:dyDescent="0.35">
      <c r="A42" s="175" t="s">
        <v>67</v>
      </c>
      <c r="B42" s="121"/>
      <c r="C42" s="121"/>
      <c r="D42" s="113"/>
      <c r="E42" s="113"/>
      <c r="F42" s="177">
        <v>0</v>
      </c>
      <c r="G42" s="177">
        <v>0</v>
      </c>
      <c r="H42" s="178"/>
      <c r="I42" s="179" t="str">
        <f>IF(F42=0,"nerozp.",G42/F42)</f>
        <v>nerozp.</v>
      </c>
      <c r="J42" s="3"/>
    </row>
    <row r="43" spans="1:10" hidden="1" x14ac:dyDescent="0.2">
      <c r="A43" s="262" t="s">
        <v>64</v>
      </c>
      <c r="B43" s="263"/>
      <c r="C43" s="263"/>
      <c r="D43" s="263"/>
      <c r="E43" s="263"/>
      <c r="F43" s="263"/>
      <c r="G43" s="263"/>
      <c r="H43" s="263"/>
      <c r="I43" s="263"/>
      <c r="J43" s="3"/>
    </row>
    <row r="44" spans="1:10" ht="20.25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3"/>
    </row>
    <row r="45" spans="1:10" ht="19.5" thickBot="1" x14ac:dyDescent="0.45">
      <c r="A45" s="118" t="s">
        <v>46</v>
      </c>
      <c r="B45" s="118" t="s">
        <v>18</v>
      </c>
      <c r="C45" s="120"/>
      <c r="D45" s="122"/>
      <c r="E45" s="122"/>
      <c r="F45" s="182"/>
      <c r="G45" s="183"/>
      <c r="H45" s="260" t="s">
        <v>32</v>
      </c>
      <c r="I45" s="261"/>
      <c r="J45" s="3"/>
    </row>
    <row r="46" spans="1:10" ht="18.75" thickTop="1" x14ac:dyDescent="0.35">
      <c r="A46" s="184"/>
      <c r="B46" s="185"/>
      <c r="C46" s="186"/>
      <c r="D46" s="185"/>
      <c r="E46" s="187" t="s">
        <v>65</v>
      </c>
      <c r="F46" s="188" t="s">
        <v>19</v>
      </c>
      <c r="G46" s="188" t="s">
        <v>20</v>
      </c>
      <c r="H46" s="189" t="s">
        <v>21</v>
      </c>
      <c r="I46" s="190" t="s">
        <v>31</v>
      </c>
      <c r="J46" s="3"/>
    </row>
    <row r="47" spans="1:10" x14ac:dyDescent="0.2">
      <c r="A47" s="191"/>
      <c r="E47" s="192"/>
      <c r="F47" s="257"/>
      <c r="G47" s="193"/>
      <c r="H47" s="194">
        <v>42369</v>
      </c>
      <c r="I47" s="195">
        <v>42369</v>
      </c>
      <c r="J47" s="3"/>
    </row>
    <row r="48" spans="1:10" x14ac:dyDescent="0.2">
      <c r="A48" s="191"/>
      <c r="E48" s="192"/>
      <c r="F48" s="257"/>
      <c r="G48" s="196"/>
      <c r="H48" s="196"/>
      <c r="I48" s="197"/>
      <c r="J48" s="3"/>
    </row>
    <row r="49" spans="1:10" ht="13.5" thickBot="1" x14ac:dyDescent="0.25">
      <c r="A49" s="198"/>
      <c r="B49" s="199"/>
      <c r="C49" s="199"/>
      <c r="D49" s="199"/>
      <c r="E49" s="200"/>
      <c r="F49" s="201"/>
      <c r="G49" s="201"/>
      <c r="H49" s="201"/>
      <c r="I49" s="202"/>
      <c r="J49" s="3"/>
    </row>
    <row r="50" spans="1:10" ht="13.5" thickTop="1" x14ac:dyDescent="0.2">
      <c r="A50" s="203"/>
      <c r="B50" s="204"/>
      <c r="C50" s="204" t="s">
        <v>17</v>
      </c>
      <c r="D50" s="204"/>
      <c r="E50" s="205">
        <v>138419</v>
      </c>
      <c r="F50" s="206">
        <v>0</v>
      </c>
      <c r="G50" s="207">
        <v>0</v>
      </c>
      <c r="H50" s="207">
        <f>E50+F50-G50</f>
        <v>138419</v>
      </c>
      <c r="I50" s="208">
        <v>138419</v>
      </c>
      <c r="J50" s="3"/>
    </row>
    <row r="51" spans="1:10" x14ac:dyDescent="0.2">
      <c r="A51" s="209"/>
      <c r="B51" s="210"/>
      <c r="C51" s="210" t="s">
        <v>22</v>
      </c>
      <c r="D51" s="210"/>
      <c r="E51" s="211">
        <v>607600.72</v>
      </c>
      <c r="F51" s="212">
        <v>113588</v>
      </c>
      <c r="G51" s="213">
        <v>116547</v>
      </c>
      <c r="H51" s="213">
        <f>E51+F51-G51</f>
        <v>604641.72</v>
      </c>
      <c r="I51" s="214">
        <v>596610.72</v>
      </c>
      <c r="J51" s="3"/>
    </row>
    <row r="52" spans="1:10" x14ac:dyDescent="0.2">
      <c r="A52" s="209"/>
      <c r="B52" s="210"/>
      <c r="C52" s="210" t="s">
        <v>72</v>
      </c>
      <c r="D52" s="210"/>
      <c r="E52" s="211">
        <v>591711.35</v>
      </c>
      <c r="F52" s="212">
        <v>0</v>
      </c>
      <c r="G52" s="213">
        <v>120828.47</v>
      </c>
      <c r="H52" s="213">
        <f>E52+F52-G52</f>
        <v>470882.88</v>
      </c>
      <c r="I52" s="214">
        <v>470882.88</v>
      </c>
      <c r="J52" s="3"/>
    </row>
    <row r="53" spans="1:10" x14ac:dyDescent="0.2">
      <c r="A53" s="209"/>
      <c r="B53" s="210"/>
      <c r="C53" s="215" t="s">
        <v>68</v>
      </c>
      <c r="D53" s="210"/>
      <c r="E53" s="211">
        <v>77618.100000000006</v>
      </c>
      <c r="F53" s="212">
        <v>56616</v>
      </c>
      <c r="G53" s="213">
        <v>45493</v>
      </c>
      <c r="H53" s="213">
        <f>E53+F53-G53</f>
        <v>88741.1</v>
      </c>
      <c r="I53" s="214">
        <v>88741.1</v>
      </c>
      <c r="J53" s="3"/>
    </row>
    <row r="54" spans="1:10" ht="18.75" thickBot="1" x14ac:dyDescent="0.4">
      <c r="A54" s="216" t="s">
        <v>12</v>
      </c>
      <c r="B54" s="217"/>
      <c r="C54" s="217"/>
      <c r="D54" s="217"/>
      <c r="E54" s="218">
        <f>E50+E51+E52+E53</f>
        <v>1415349.17</v>
      </c>
      <c r="F54" s="219">
        <f>F50+F51+F52+F53</f>
        <v>170204</v>
      </c>
      <c r="G54" s="220">
        <f>G50+G51+G52+G53</f>
        <v>282868.46999999997</v>
      </c>
      <c r="H54" s="220">
        <f>H50+H51+H52+H53</f>
        <v>1302684.7000000002</v>
      </c>
      <c r="I54" s="221">
        <f>I50+I51+I52+I53</f>
        <v>1294653.7000000002</v>
      </c>
      <c r="J54" s="3"/>
    </row>
    <row r="55" spans="1:10" ht="18.75" thickTop="1" x14ac:dyDescent="0.35">
      <c r="A55" s="222"/>
      <c r="B55" s="223"/>
      <c r="C55" s="223"/>
      <c r="D55" s="224"/>
      <c r="E55" s="224"/>
      <c r="F55" s="182"/>
      <c r="G55" s="183"/>
      <c r="H55" s="225"/>
      <c r="I55" s="225"/>
      <c r="J55" s="3"/>
    </row>
    <row r="56" spans="1:10" ht="18" x14ac:dyDescent="0.35">
      <c r="A56" s="222"/>
      <c r="B56" s="223"/>
      <c r="C56" s="223"/>
      <c r="D56" s="224"/>
      <c r="E56" s="224"/>
      <c r="F56" s="182"/>
      <c r="G56" s="226"/>
      <c r="H56" s="227"/>
      <c r="I56" s="227"/>
      <c r="J56" s="222"/>
    </row>
    <row r="57" spans="1:10" ht="1.5" customHeight="1" x14ac:dyDescent="0.35">
      <c r="A57" s="228"/>
      <c r="B57" s="229"/>
      <c r="C57" s="229"/>
      <c r="D57" s="230"/>
      <c r="E57" s="230"/>
      <c r="F57" s="227"/>
      <c r="G57" s="227"/>
      <c r="H57" s="227"/>
      <c r="I57" s="227"/>
      <c r="J57" s="228"/>
    </row>
    <row r="58" spans="1:10" x14ac:dyDescent="0.2">
      <c r="A58" s="231"/>
      <c r="B58" s="231"/>
      <c r="C58" s="231"/>
      <c r="D58" s="231"/>
      <c r="E58" s="231"/>
      <c r="F58" s="231"/>
      <c r="G58" s="231"/>
      <c r="H58" s="231"/>
      <c r="I58" s="231"/>
      <c r="J58" s="231"/>
    </row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5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251"/>
  <sheetViews>
    <sheetView topLeftCell="A31" zoomScaleNormal="100" workbookViewId="0">
      <selection activeCell="J45" sqref="J45"/>
    </sheetView>
  </sheetViews>
  <sheetFormatPr defaultColWidth="9.140625" defaultRowHeight="12.75" x14ac:dyDescent="0.2"/>
  <cols>
    <col min="1" max="1" width="7.42578125" style="98" customWidth="1"/>
    <col min="2" max="2" width="2.42578125" style="98" customWidth="1"/>
    <col min="3" max="4" width="8.42578125" style="98" customWidth="1"/>
    <col min="5" max="6" width="15.42578125" style="98" customWidth="1"/>
    <col min="7" max="7" width="15" style="98" customWidth="1"/>
    <col min="8" max="8" width="15.42578125" style="98" customWidth="1"/>
    <col min="9" max="9" width="16.42578125" style="98" customWidth="1"/>
    <col min="10" max="10" width="16.85546875" style="98" customWidth="1"/>
    <col min="11" max="16384" width="9.140625" style="1"/>
  </cols>
  <sheetData>
    <row r="1" spans="1:10" ht="19.5" x14ac:dyDescent="0.4">
      <c r="A1" s="96" t="s">
        <v>0</v>
      </c>
      <c r="B1" s="97"/>
      <c r="C1" s="97"/>
      <c r="D1" s="97"/>
    </row>
    <row r="2" spans="1:10" ht="19.5" x14ac:dyDescent="0.4">
      <c r="A2" s="267" t="s">
        <v>1</v>
      </c>
      <c r="B2" s="267"/>
      <c r="C2" s="267"/>
      <c r="D2" s="267"/>
      <c r="E2" s="268" t="s">
        <v>163</v>
      </c>
      <c r="F2" s="268"/>
      <c r="G2" s="268"/>
      <c r="H2" s="268"/>
      <c r="I2" s="268"/>
      <c r="J2" s="99"/>
    </row>
    <row r="3" spans="1:10" ht="9.9499999999999993" customHeight="1" x14ac:dyDescent="0.4">
      <c r="A3" s="100"/>
      <c r="B3" s="100"/>
      <c r="C3" s="100"/>
      <c r="D3" s="100"/>
      <c r="E3" s="266" t="s">
        <v>25</v>
      </c>
      <c r="F3" s="266"/>
      <c r="G3" s="266"/>
      <c r="H3" s="266"/>
      <c r="I3" s="266"/>
      <c r="J3" s="99"/>
    </row>
    <row r="4" spans="1:10" ht="15.75" x14ac:dyDescent="0.25">
      <c r="A4" s="101" t="s">
        <v>2</v>
      </c>
      <c r="E4" s="269" t="s">
        <v>164</v>
      </c>
      <c r="F4" s="269"/>
      <c r="G4" s="269"/>
      <c r="H4" s="269"/>
      <c r="I4" s="269"/>
    </row>
    <row r="5" spans="1:10" ht="7.5" customHeight="1" x14ac:dyDescent="0.3">
      <c r="A5" s="102"/>
      <c r="E5" s="266" t="s">
        <v>25</v>
      </c>
      <c r="F5" s="266"/>
      <c r="G5" s="266"/>
      <c r="H5" s="266"/>
      <c r="I5" s="266"/>
    </row>
    <row r="6" spans="1:10" ht="19.5" x14ac:dyDescent="0.4">
      <c r="A6" s="99" t="s">
        <v>38</v>
      </c>
      <c r="C6" s="103" t="s">
        <v>118</v>
      </c>
      <c r="E6" s="104"/>
      <c r="F6" s="104"/>
      <c r="G6" s="105" t="s">
        <v>3</v>
      </c>
      <c r="H6" s="106" t="s">
        <v>97</v>
      </c>
      <c r="I6" s="107"/>
    </row>
    <row r="7" spans="1:10" ht="8.25" customHeight="1" x14ac:dyDescent="0.4">
      <c r="A7" s="99"/>
      <c r="E7" s="266" t="s">
        <v>26</v>
      </c>
      <c r="F7" s="266"/>
      <c r="G7" s="266"/>
      <c r="H7" s="266"/>
      <c r="I7" s="266"/>
    </row>
    <row r="8" spans="1:10" ht="19.5" hidden="1" x14ac:dyDescent="0.4">
      <c r="A8" s="99"/>
      <c r="E8" s="107"/>
      <c r="F8" s="107"/>
      <c r="G8" s="107"/>
      <c r="H8" s="105"/>
      <c r="I8" s="107"/>
    </row>
    <row r="9" spans="1:10" ht="30.75" customHeight="1" x14ac:dyDescent="0.4">
      <c r="A9" s="99"/>
      <c r="E9" s="107"/>
      <c r="F9" s="107"/>
      <c r="G9" s="107"/>
      <c r="H9" s="105"/>
      <c r="I9" s="107"/>
    </row>
    <row r="11" spans="1:10" s="8" customFormat="1" ht="15" customHeight="1" x14ac:dyDescent="0.4">
      <c r="A11" s="108"/>
      <c r="B11" s="109"/>
      <c r="C11" s="109"/>
      <c r="D11" s="109"/>
      <c r="E11" s="110" t="s">
        <v>4</v>
      </c>
      <c r="F11" s="110" t="s">
        <v>5</v>
      </c>
      <c r="G11" s="111" t="s">
        <v>6</v>
      </c>
      <c r="H11" s="112" t="s">
        <v>7</v>
      </c>
      <c r="I11" s="112"/>
      <c r="J11" s="109"/>
    </row>
    <row r="12" spans="1:10" s="8" customFormat="1" ht="15" customHeight="1" x14ac:dyDescent="0.4">
      <c r="A12" s="113"/>
      <c r="B12" s="113"/>
      <c r="C12" s="113"/>
      <c r="D12" s="113"/>
      <c r="E12" s="110" t="s">
        <v>8</v>
      </c>
      <c r="F12" s="110" t="s">
        <v>8</v>
      </c>
      <c r="G12" s="111" t="s">
        <v>9</v>
      </c>
      <c r="H12" s="114" t="s">
        <v>10</v>
      </c>
      <c r="I12" s="115" t="s">
        <v>11</v>
      </c>
      <c r="J12" s="109"/>
    </row>
    <row r="13" spans="1:10" s="8" customFormat="1" ht="12.75" customHeight="1" x14ac:dyDescent="0.2">
      <c r="A13" s="113"/>
      <c r="B13" s="113"/>
      <c r="C13" s="113"/>
      <c r="D13" s="113"/>
      <c r="E13" s="110" t="s">
        <v>12</v>
      </c>
      <c r="F13" s="110" t="s">
        <v>12</v>
      </c>
      <c r="G13" s="116"/>
      <c r="H13" s="260" t="s">
        <v>40</v>
      </c>
      <c r="I13" s="261"/>
      <c r="J13" s="109"/>
    </row>
    <row r="14" spans="1:10" s="8" customFormat="1" ht="12.75" customHeight="1" x14ac:dyDescent="0.2">
      <c r="A14" s="113"/>
      <c r="B14" s="113"/>
      <c r="C14" s="113"/>
      <c r="D14" s="113"/>
      <c r="E14" s="110"/>
      <c r="F14" s="110"/>
      <c r="G14" s="116"/>
      <c r="H14" s="117"/>
      <c r="I14" s="11"/>
      <c r="J14" s="109"/>
    </row>
    <row r="15" spans="1:10" s="8" customFormat="1" ht="18.75" x14ac:dyDescent="0.4">
      <c r="A15" s="118" t="s">
        <v>41</v>
      </c>
      <c r="B15" s="118"/>
      <c r="C15" s="119"/>
      <c r="D15" s="120"/>
      <c r="E15" s="121"/>
      <c r="F15" s="121"/>
      <c r="G15" s="122"/>
      <c r="H15" s="113"/>
      <c r="I15" s="113"/>
      <c r="J15" s="109"/>
    </row>
    <row r="16" spans="1:10" s="8" customFormat="1" ht="19.5" x14ac:dyDescent="0.4">
      <c r="A16" s="123" t="s">
        <v>13</v>
      </c>
      <c r="B16" s="118"/>
      <c r="C16" s="119"/>
      <c r="D16" s="120"/>
      <c r="E16" s="124">
        <v>1449000</v>
      </c>
      <c r="F16" s="125">
        <v>5393859</v>
      </c>
      <c r="G16" s="126">
        <v>5401522.2999999998</v>
      </c>
      <c r="H16" s="124">
        <v>5401522.2999999998</v>
      </c>
      <c r="I16" s="124">
        <v>0</v>
      </c>
      <c r="J16" s="109"/>
    </row>
    <row r="17" spans="1:10" s="8" customFormat="1" ht="20.25" customHeight="1" x14ac:dyDescent="0.35">
      <c r="A17" s="127"/>
      <c r="B17" s="109"/>
      <c r="C17" s="109"/>
      <c r="D17" s="109"/>
      <c r="J17" s="109"/>
    </row>
    <row r="18" spans="1:10" s="8" customFormat="1" ht="19.5" x14ac:dyDescent="0.4">
      <c r="A18" s="123" t="s">
        <v>14</v>
      </c>
      <c r="B18" s="128"/>
      <c r="C18" s="128"/>
      <c r="D18" s="128"/>
      <c r="E18" s="124">
        <v>1449000</v>
      </c>
      <c r="F18" s="125">
        <v>5393859</v>
      </c>
      <c r="G18" s="126">
        <v>5408275.75</v>
      </c>
      <c r="H18" s="124">
        <v>5408275.75</v>
      </c>
      <c r="I18" s="124">
        <v>0</v>
      </c>
      <c r="J18" s="109"/>
    </row>
    <row r="19" spans="1:10" s="8" customFormat="1" ht="19.5" customHeight="1" x14ac:dyDescent="0.35">
      <c r="A19" s="127"/>
      <c r="B19" s="128"/>
      <c r="C19" s="128"/>
      <c r="D19" s="128"/>
      <c r="E19" s="126"/>
      <c r="F19" s="129"/>
      <c r="G19" s="126"/>
      <c r="H19" s="130"/>
      <c r="I19" s="130"/>
      <c r="J19" s="131"/>
    </row>
    <row r="20" spans="1:10" s="8" customFormat="1" ht="14.25" customHeight="1" x14ac:dyDescent="0.35">
      <c r="A20" s="127"/>
      <c r="B20" s="128"/>
      <c r="C20" s="128"/>
      <c r="D20" s="128"/>
      <c r="E20" s="132"/>
      <c r="F20" s="132"/>
      <c r="G20" s="133"/>
      <c r="H20" s="134"/>
      <c r="I20" s="134"/>
      <c r="J20" s="131"/>
    </row>
    <row r="21" spans="1:10" ht="19.5" x14ac:dyDescent="0.4">
      <c r="A21" s="135" t="s">
        <v>15</v>
      </c>
      <c r="B21" s="132"/>
      <c r="C21" s="132"/>
      <c r="D21" s="132"/>
      <c r="E21" s="132"/>
      <c r="F21" s="132"/>
      <c r="G21" s="136"/>
      <c r="H21" s="133"/>
      <c r="I21" s="133"/>
      <c r="J21" s="133"/>
    </row>
    <row r="22" spans="1:10" ht="18" x14ac:dyDescent="0.35">
      <c r="A22" s="132"/>
      <c r="B22" s="132"/>
      <c r="C22" s="137" t="s">
        <v>29</v>
      </c>
      <c r="D22" s="132"/>
      <c r="E22" s="132"/>
      <c r="F22" s="132"/>
      <c r="G22" s="138">
        <f>H22+I22</f>
        <v>0</v>
      </c>
      <c r="H22" s="139">
        <v>0</v>
      </c>
      <c r="I22" s="139">
        <v>0</v>
      </c>
      <c r="J22" s="133"/>
    </row>
    <row r="23" spans="1:10" ht="18" x14ac:dyDescent="0.35">
      <c r="A23" s="132"/>
      <c r="B23" s="132"/>
      <c r="C23" s="137"/>
      <c r="D23" s="132"/>
      <c r="E23" s="132"/>
      <c r="F23" s="132"/>
      <c r="G23" s="138"/>
      <c r="H23" s="139"/>
      <c r="I23" s="139"/>
      <c r="J23" s="133"/>
    </row>
    <row r="24" spans="1:10" s="144" customFormat="1" ht="19.5" x14ac:dyDescent="0.4">
      <c r="A24" s="140" t="s">
        <v>27</v>
      </c>
      <c r="B24" s="140"/>
      <c r="C24" s="141"/>
      <c r="D24" s="140"/>
      <c r="E24" s="140"/>
      <c r="F24" s="140"/>
      <c r="G24" s="142">
        <f>G18-G16-G22</f>
        <v>6753.4500000001863</v>
      </c>
      <c r="H24" s="142">
        <f>H18-H16-H22</f>
        <v>6753.4500000001863</v>
      </c>
      <c r="I24" s="142">
        <f>I18-I16-I22</f>
        <v>0</v>
      </c>
      <c r="J24" s="143"/>
    </row>
    <row r="25" spans="1:10" s="144" customFormat="1" ht="18.95" customHeight="1" x14ac:dyDescent="0.3">
      <c r="A25" s="145" t="s">
        <v>47</v>
      </c>
      <c r="B25" s="145"/>
      <c r="C25" s="145"/>
      <c r="D25" s="145"/>
      <c r="E25" s="145"/>
      <c r="F25" s="145"/>
      <c r="G25" s="146">
        <f>G24-G26</f>
        <v>6753.4500000001863</v>
      </c>
      <c r="H25" s="147">
        <v>6753.4500000001863</v>
      </c>
      <c r="I25" s="147">
        <v>0</v>
      </c>
      <c r="J25" s="148"/>
    </row>
    <row r="26" spans="1:10" s="144" customFormat="1" ht="15" x14ac:dyDescent="0.3">
      <c r="A26" s="145" t="s">
        <v>42</v>
      </c>
      <c r="B26" s="145"/>
      <c r="C26" s="145"/>
      <c r="D26" s="145"/>
      <c r="E26" s="145"/>
      <c r="F26" s="145"/>
      <c r="G26" s="146">
        <f>H26+I26</f>
        <v>0</v>
      </c>
      <c r="H26" s="147">
        <v>0</v>
      </c>
      <c r="I26" s="147">
        <v>0</v>
      </c>
      <c r="J26" s="148"/>
    </row>
    <row r="27" spans="1:10" s="144" customFormat="1" x14ac:dyDescent="0.2">
      <c r="A27" s="149"/>
      <c r="B27" s="149"/>
      <c r="C27" s="149"/>
      <c r="D27" s="149"/>
      <c r="E27" s="149"/>
      <c r="F27" s="149"/>
      <c r="G27" s="149"/>
      <c r="H27" s="148"/>
      <c r="I27" s="148"/>
      <c r="J27" s="148"/>
    </row>
    <row r="28" spans="1:10" s="144" customFormat="1" ht="16.5" x14ac:dyDescent="0.35">
      <c r="A28" s="150" t="s">
        <v>43</v>
      </c>
      <c r="B28" s="150" t="s">
        <v>44</v>
      </c>
      <c r="C28" s="150"/>
      <c r="D28" s="151"/>
      <c r="E28" s="151"/>
      <c r="F28" s="152"/>
      <c r="G28" s="142"/>
      <c r="H28" s="153"/>
      <c r="I28" s="154"/>
      <c r="J28" s="155"/>
    </row>
    <row r="29" spans="1:10" s="144" customFormat="1" ht="16.5" customHeight="1" x14ac:dyDescent="0.3">
      <c r="A29" s="150"/>
      <c r="B29" s="150"/>
      <c r="C29" s="258" t="s">
        <v>16</v>
      </c>
      <c r="D29" s="258"/>
      <c r="E29" s="258"/>
      <c r="F29" s="152"/>
      <c r="G29" s="156">
        <f>G30+G31</f>
        <v>6753.4500000001863</v>
      </c>
      <c r="H29" s="153"/>
      <c r="I29" s="154"/>
      <c r="J29" s="155"/>
    </row>
    <row r="30" spans="1:10" s="163" customFormat="1" ht="18.75" x14ac:dyDescent="0.4">
      <c r="A30" s="157"/>
      <c r="B30" s="157"/>
      <c r="C30" s="158"/>
      <c r="D30" s="159"/>
      <c r="E30" s="160" t="s">
        <v>48</v>
      </c>
      <c r="F30" s="161" t="s">
        <v>17</v>
      </c>
      <c r="G30" s="162">
        <v>1000</v>
      </c>
      <c r="H30" s="153"/>
      <c r="I30" s="154"/>
    </row>
    <row r="31" spans="1:10" s="163" customFormat="1" ht="18.75" x14ac:dyDescent="0.4">
      <c r="A31" s="157"/>
      <c r="B31" s="157"/>
      <c r="C31" s="164"/>
      <c r="D31" s="159"/>
      <c r="E31" s="165"/>
      <c r="F31" s="161" t="s">
        <v>72</v>
      </c>
      <c r="G31" s="162">
        <f>G25-G30</f>
        <v>5753.4500000001863</v>
      </c>
      <c r="H31" s="153"/>
      <c r="I31" s="154"/>
    </row>
    <row r="32" spans="1:10" s="163" customFormat="1" ht="18.75" x14ac:dyDescent="0.4">
      <c r="A32" s="157"/>
      <c r="B32" s="166"/>
      <c r="C32" s="259" t="s">
        <v>49</v>
      </c>
      <c r="D32" s="259"/>
      <c r="E32" s="259"/>
      <c r="F32" s="259"/>
      <c r="G32" s="156">
        <f>G26</f>
        <v>0</v>
      </c>
      <c r="H32" s="153"/>
      <c r="I32" s="154"/>
    </row>
    <row r="33" spans="1:10" s="8" customFormat="1" ht="20.25" customHeight="1" x14ac:dyDescent="0.3">
      <c r="A33" s="167"/>
      <c r="B33" s="264" t="s">
        <v>63</v>
      </c>
      <c r="C33" s="264"/>
      <c r="D33" s="264"/>
      <c r="E33" s="264"/>
      <c r="F33" s="264"/>
      <c r="G33" s="168">
        <v>0</v>
      </c>
      <c r="H33" s="169"/>
      <c r="I33" s="169"/>
    </row>
    <row r="34" spans="1:10" ht="28.9" customHeight="1" x14ac:dyDescent="0.2">
      <c r="A34" s="265"/>
      <c r="B34" s="265"/>
      <c r="C34" s="265"/>
      <c r="D34" s="265"/>
      <c r="E34" s="265"/>
      <c r="F34" s="265"/>
      <c r="G34" s="265"/>
      <c r="H34" s="265"/>
      <c r="I34" s="265"/>
      <c r="J34" s="79"/>
    </row>
    <row r="35" spans="1:10" ht="18.95" customHeight="1" x14ac:dyDescent="0.4">
      <c r="A35" s="118" t="s">
        <v>45</v>
      </c>
      <c r="B35" s="118" t="s">
        <v>23</v>
      </c>
      <c r="C35" s="118"/>
      <c r="D35" s="170"/>
      <c r="E35" s="122"/>
      <c r="F35" s="128"/>
      <c r="G35" s="171"/>
      <c r="H35" s="172"/>
      <c r="I35" s="172"/>
      <c r="J35" s="79"/>
    </row>
    <row r="36" spans="1:10" ht="18.75" x14ac:dyDescent="0.4">
      <c r="A36" s="118"/>
      <c r="B36" s="118"/>
      <c r="C36" s="118"/>
      <c r="D36" s="170"/>
      <c r="F36" s="173" t="s">
        <v>28</v>
      </c>
      <c r="G36" s="115" t="s">
        <v>6</v>
      </c>
      <c r="H36" s="113"/>
      <c r="I36" s="174" t="s">
        <v>30</v>
      </c>
      <c r="J36" s="79"/>
    </row>
    <row r="37" spans="1:10" ht="16.5" x14ac:dyDescent="0.35">
      <c r="A37" s="175" t="s">
        <v>24</v>
      </c>
      <c r="B37" s="176"/>
      <c r="C37" s="127"/>
      <c r="D37" s="176"/>
      <c r="E37" s="122"/>
      <c r="F37" s="177">
        <v>260000</v>
      </c>
      <c r="G37" s="177">
        <v>154820</v>
      </c>
      <c r="H37" s="178"/>
      <c r="I37" s="179">
        <f>IF(F37=0,"nerozp.",G37/F37)</f>
        <v>0.59546153846153849</v>
      </c>
      <c r="J37" s="79"/>
    </row>
    <row r="38" spans="1:10" ht="16.5" hidden="1" x14ac:dyDescent="0.35">
      <c r="A38" s="175" t="s">
        <v>70</v>
      </c>
      <c r="B38" s="176"/>
      <c r="C38" s="127"/>
      <c r="D38" s="180"/>
      <c r="E38" s="180"/>
      <c r="F38" s="177">
        <v>0</v>
      </c>
      <c r="G38" s="177">
        <v>0</v>
      </c>
      <c r="H38" s="178"/>
      <c r="I38" s="179" t="e">
        <f t="shared" ref="I38:I39" si="0">G38/F38</f>
        <v>#DIV/0!</v>
      </c>
      <c r="J38" s="3"/>
    </row>
    <row r="39" spans="1:10" ht="16.5" hidden="1" x14ac:dyDescent="0.35">
      <c r="A39" s="175" t="s">
        <v>71</v>
      </c>
      <c r="B39" s="176"/>
      <c r="C39" s="127"/>
      <c r="D39" s="180"/>
      <c r="E39" s="180"/>
      <c r="F39" s="177">
        <v>0</v>
      </c>
      <c r="G39" s="177">
        <v>0</v>
      </c>
      <c r="H39" s="178"/>
      <c r="I39" s="179" t="e">
        <f t="shared" si="0"/>
        <v>#DIV/0!</v>
      </c>
      <c r="J39" s="3"/>
    </row>
    <row r="40" spans="1:10" ht="16.5" x14ac:dyDescent="0.35">
      <c r="A40" s="175" t="s">
        <v>69</v>
      </c>
      <c r="B40" s="176"/>
      <c r="C40" s="127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  <c r="J40" s="3"/>
    </row>
    <row r="41" spans="1:10" ht="16.5" x14ac:dyDescent="0.35">
      <c r="A41" s="175" t="s">
        <v>66</v>
      </c>
      <c r="B41" s="176"/>
      <c r="C41" s="127"/>
      <c r="D41" s="122"/>
      <c r="E41" s="122"/>
      <c r="F41" s="177">
        <v>5920</v>
      </c>
      <c r="G41" s="177">
        <v>5920</v>
      </c>
      <c r="H41" s="178"/>
      <c r="I41" s="179">
        <f>IF(F41=0,"nerozp.",G41/F41)</f>
        <v>1</v>
      </c>
      <c r="J41" s="3"/>
    </row>
    <row r="42" spans="1:10" ht="16.5" x14ac:dyDescent="0.35">
      <c r="A42" s="175" t="s">
        <v>67</v>
      </c>
      <c r="B42" s="121"/>
      <c r="C42" s="121"/>
      <c r="D42" s="113"/>
      <c r="E42" s="113"/>
      <c r="F42" s="177">
        <v>0</v>
      </c>
      <c r="G42" s="177">
        <v>0</v>
      </c>
      <c r="H42" s="178"/>
      <c r="I42" s="179" t="str">
        <f>IF(F42=0,"nerozp.",G42/F42)</f>
        <v>nerozp.</v>
      </c>
      <c r="J42" s="3"/>
    </row>
    <row r="43" spans="1:10" hidden="1" x14ac:dyDescent="0.2">
      <c r="A43" s="262" t="s">
        <v>64</v>
      </c>
      <c r="B43" s="263"/>
      <c r="C43" s="263"/>
      <c r="D43" s="263"/>
      <c r="E43" s="263"/>
      <c r="F43" s="263"/>
      <c r="G43" s="263"/>
      <c r="H43" s="263"/>
      <c r="I43" s="263"/>
      <c r="J43" s="3"/>
    </row>
    <row r="44" spans="1:10" ht="20.25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3"/>
    </row>
    <row r="45" spans="1:10" ht="19.5" thickBot="1" x14ac:dyDescent="0.45">
      <c r="A45" s="118" t="s">
        <v>46</v>
      </c>
      <c r="B45" s="118" t="s">
        <v>18</v>
      </c>
      <c r="C45" s="120"/>
      <c r="D45" s="122"/>
      <c r="E45" s="122"/>
      <c r="F45" s="182"/>
      <c r="G45" s="183"/>
      <c r="H45" s="260" t="s">
        <v>32</v>
      </c>
      <c r="I45" s="261"/>
      <c r="J45" s="3"/>
    </row>
    <row r="46" spans="1:10" ht="18.75" thickTop="1" x14ac:dyDescent="0.35">
      <c r="A46" s="184"/>
      <c r="B46" s="185"/>
      <c r="C46" s="186"/>
      <c r="D46" s="185"/>
      <c r="E46" s="187" t="s">
        <v>65</v>
      </c>
      <c r="F46" s="188" t="s">
        <v>19</v>
      </c>
      <c r="G46" s="188" t="s">
        <v>20</v>
      </c>
      <c r="H46" s="189" t="s">
        <v>21</v>
      </c>
      <c r="I46" s="190" t="s">
        <v>31</v>
      </c>
      <c r="J46" s="3"/>
    </row>
    <row r="47" spans="1:10" x14ac:dyDescent="0.2">
      <c r="A47" s="191"/>
      <c r="E47" s="192"/>
      <c r="F47" s="257"/>
      <c r="G47" s="193"/>
      <c r="H47" s="194">
        <v>42369</v>
      </c>
      <c r="I47" s="195">
        <v>42369</v>
      </c>
      <c r="J47" s="3"/>
    </row>
    <row r="48" spans="1:10" x14ac:dyDescent="0.2">
      <c r="A48" s="191"/>
      <c r="E48" s="192"/>
      <c r="F48" s="257"/>
      <c r="G48" s="196"/>
      <c r="H48" s="196"/>
      <c r="I48" s="197"/>
      <c r="J48" s="3"/>
    </row>
    <row r="49" spans="1:10" ht="13.5" thickBot="1" x14ac:dyDescent="0.25">
      <c r="A49" s="198"/>
      <c r="B49" s="199"/>
      <c r="C49" s="199"/>
      <c r="D49" s="199"/>
      <c r="E49" s="200"/>
      <c r="F49" s="201"/>
      <c r="G49" s="201"/>
      <c r="H49" s="201"/>
      <c r="I49" s="202"/>
      <c r="J49" s="3"/>
    </row>
    <row r="50" spans="1:10" ht="13.5" thickTop="1" x14ac:dyDescent="0.2">
      <c r="A50" s="203"/>
      <c r="B50" s="204"/>
      <c r="C50" s="204" t="s">
        <v>17</v>
      </c>
      <c r="D50" s="204"/>
      <c r="E50" s="205">
        <v>31195</v>
      </c>
      <c r="F50" s="206">
        <v>3000</v>
      </c>
      <c r="G50" s="207">
        <v>0</v>
      </c>
      <c r="H50" s="207">
        <f>E50+F50-G50</f>
        <v>34195</v>
      </c>
      <c r="I50" s="208">
        <v>34195</v>
      </c>
      <c r="J50" s="3"/>
    </row>
    <row r="51" spans="1:10" x14ac:dyDescent="0.2">
      <c r="A51" s="209"/>
      <c r="B51" s="210"/>
      <c r="C51" s="210" t="s">
        <v>22</v>
      </c>
      <c r="D51" s="210"/>
      <c r="E51" s="211">
        <v>19073.37</v>
      </c>
      <c r="F51" s="212">
        <v>24641.5</v>
      </c>
      <c r="G51" s="213">
        <v>19001</v>
      </c>
      <c r="H51" s="213">
        <f>E51+F51-G51</f>
        <v>24713.869999999995</v>
      </c>
      <c r="I51" s="214">
        <v>20631.87</v>
      </c>
      <c r="J51" s="3"/>
    </row>
    <row r="52" spans="1:10" x14ac:dyDescent="0.2">
      <c r="A52" s="209"/>
      <c r="B52" s="210"/>
      <c r="C52" s="210" t="s">
        <v>72</v>
      </c>
      <c r="D52" s="210"/>
      <c r="E52" s="211">
        <v>277588.37</v>
      </c>
      <c r="F52" s="212">
        <v>95926.04</v>
      </c>
      <c r="G52" s="213">
        <v>2614</v>
      </c>
      <c r="H52" s="213">
        <f>E52+F52-G52</f>
        <v>370900.41</v>
      </c>
      <c r="I52" s="214">
        <v>370900.41000000003</v>
      </c>
      <c r="J52" s="3"/>
    </row>
    <row r="53" spans="1:10" x14ac:dyDescent="0.2">
      <c r="A53" s="209"/>
      <c r="B53" s="210"/>
      <c r="C53" s="215" t="s">
        <v>68</v>
      </c>
      <c r="D53" s="210"/>
      <c r="E53" s="211">
        <v>6650.78</v>
      </c>
      <c r="F53" s="212">
        <v>7900</v>
      </c>
      <c r="G53" s="213">
        <v>5920</v>
      </c>
      <c r="H53" s="213">
        <f>E53+F53-G53</f>
        <v>8630.7799999999988</v>
      </c>
      <c r="I53" s="214">
        <v>8630.7800000000007</v>
      </c>
      <c r="J53" s="3"/>
    </row>
    <row r="54" spans="1:10" ht="18.75" thickBot="1" x14ac:dyDescent="0.4">
      <c r="A54" s="216" t="s">
        <v>12</v>
      </c>
      <c r="B54" s="217"/>
      <c r="C54" s="217"/>
      <c r="D54" s="217"/>
      <c r="E54" s="218">
        <f>E50+E51+E52+E53</f>
        <v>334507.52000000002</v>
      </c>
      <c r="F54" s="219">
        <f>F50+F51+F52+F53</f>
        <v>131467.53999999998</v>
      </c>
      <c r="G54" s="220">
        <f>G50+G51+G52+G53</f>
        <v>27535</v>
      </c>
      <c r="H54" s="220">
        <f>H50+H51+H52+H53</f>
        <v>438440.05999999994</v>
      </c>
      <c r="I54" s="221">
        <f>I50+I51+I52+I53</f>
        <v>434358.06000000006</v>
      </c>
      <c r="J54" s="3"/>
    </row>
    <row r="55" spans="1:10" ht="18.75" thickTop="1" x14ac:dyDescent="0.35">
      <c r="A55" s="222"/>
      <c r="B55" s="223"/>
      <c r="C55" s="223"/>
      <c r="D55" s="224"/>
      <c r="E55" s="224"/>
      <c r="F55" s="182"/>
      <c r="G55" s="183"/>
      <c r="H55" s="225"/>
      <c r="I55" s="225"/>
      <c r="J55" s="3"/>
    </row>
    <row r="56" spans="1:10" ht="18" x14ac:dyDescent="0.35">
      <c r="A56" s="222"/>
      <c r="B56" s="223"/>
      <c r="C56" s="223"/>
      <c r="D56" s="224"/>
      <c r="E56" s="224"/>
      <c r="F56" s="182"/>
      <c r="G56" s="226"/>
      <c r="H56" s="227"/>
      <c r="I56" s="227"/>
      <c r="J56" s="222"/>
    </row>
    <row r="57" spans="1:10" ht="1.5" customHeight="1" x14ac:dyDescent="0.35">
      <c r="A57" s="228"/>
      <c r="B57" s="229"/>
      <c r="C57" s="229"/>
      <c r="D57" s="230"/>
      <c r="E57" s="230"/>
      <c r="F57" s="227"/>
      <c r="G57" s="227"/>
      <c r="H57" s="227"/>
      <c r="I57" s="227"/>
      <c r="J57" s="228"/>
    </row>
    <row r="58" spans="1:10" x14ac:dyDescent="0.2">
      <c r="A58" s="231"/>
      <c r="B58" s="231"/>
      <c r="C58" s="231"/>
      <c r="D58" s="231"/>
      <c r="E58" s="231"/>
      <c r="F58" s="231"/>
      <c r="G58" s="231"/>
      <c r="H58" s="231"/>
      <c r="I58" s="231"/>
      <c r="J58" s="231"/>
    </row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6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J251"/>
  <sheetViews>
    <sheetView topLeftCell="A4" zoomScaleNormal="100" zoomScaleSheetLayoutView="100" workbookViewId="0">
      <selection activeCell="J45" sqref="J45"/>
    </sheetView>
  </sheetViews>
  <sheetFormatPr defaultColWidth="9.140625" defaultRowHeight="12.75" x14ac:dyDescent="0.2"/>
  <cols>
    <col min="1" max="1" width="7.42578125" style="98" customWidth="1"/>
    <col min="2" max="2" width="2.42578125" style="98" customWidth="1"/>
    <col min="3" max="4" width="8.42578125" style="98" customWidth="1"/>
    <col min="5" max="6" width="15.42578125" style="98" customWidth="1"/>
    <col min="7" max="7" width="15" style="98" customWidth="1"/>
    <col min="8" max="8" width="15.42578125" style="98" customWidth="1"/>
    <col min="9" max="9" width="16.42578125" style="98" customWidth="1"/>
    <col min="10" max="10" width="16.85546875" style="98" customWidth="1"/>
    <col min="11" max="16384" width="9.140625" style="1"/>
  </cols>
  <sheetData>
    <row r="1" spans="1:10" ht="19.5" x14ac:dyDescent="0.4">
      <c r="A1" s="96" t="s">
        <v>0</v>
      </c>
      <c r="B1" s="97"/>
      <c r="C1" s="97"/>
      <c r="D1" s="97"/>
    </row>
    <row r="2" spans="1:10" ht="19.5" x14ac:dyDescent="0.4">
      <c r="A2" s="267" t="s">
        <v>1</v>
      </c>
      <c r="B2" s="267"/>
      <c r="C2" s="267"/>
      <c r="D2" s="267"/>
      <c r="E2" s="268" t="s">
        <v>121</v>
      </c>
      <c r="F2" s="268"/>
      <c r="G2" s="268"/>
      <c r="H2" s="268"/>
      <c r="I2" s="268"/>
      <c r="J2" s="99"/>
    </row>
    <row r="3" spans="1:10" ht="9.9499999999999993" customHeight="1" x14ac:dyDescent="0.4">
      <c r="A3" s="100"/>
      <c r="B3" s="100"/>
      <c r="C3" s="100"/>
      <c r="D3" s="100"/>
      <c r="E3" s="266" t="s">
        <v>25</v>
      </c>
      <c r="F3" s="266"/>
      <c r="G3" s="266"/>
      <c r="H3" s="266"/>
      <c r="I3" s="266"/>
      <c r="J3" s="99"/>
    </row>
    <row r="4" spans="1:10" ht="15.75" x14ac:dyDescent="0.25">
      <c r="A4" s="101" t="s">
        <v>2</v>
      </c>
      <c r="E4" s="269" t="s">
        <v>122</v>
      </c>
      <c r="F4" s="269"/>
      <c r="G4" s="269"/>
      <c r="H4" s="269"/>
      <c r="I4" s="269"/>
    </row>
    <row r="5" spans="1:10" ht="7.5" customHeight="1" x14ac:dyDescent="0.3">
      <c r="A5" s="102"/>
      <c r="E5" s="266" t="s">
        <v>25</v>
      </c>
      <c r="F5" s="266"/>
      <c r="G5" s="266"/>
      <c r="H5" s="266"/>
      <c r="I5" s="266"/>
    </row>
    <row r="6" spans="1:10" ht="19.5" x14ac:dyDescent="0.4">
      <c r="A6" s="99" t="s">
        <v>38</v>
      </c>
      <c r="C6" s="103" t="s">
        <v>99</v>
      </c>
      <c r="E6" s="104"/>
      <c r="F6" s="104"/>
      <c r="G6" s="105" t="s">
        <v>3</v>
      </c>
      <c r="H6" s="106" t="s">
        <v>78</v>
      </c>
      <c r="I6" s="107"/>
    </row>
    <row r="7" spans="1:10" ht="8.25" customHeight="1" x14ac:dyDescent="0.4">
      <c r="A7" s="99"/>
      <c r="E7" s="266" t="s">
        <v>26</v>
      </c>
      <c r="F7" s="266"/>
      <c r="G7" s="266"/>
      <c r="H7" s="266"/>
      <c r="I7" s="266"/>
    </row>
    <row r="8" spans="1:10" ht="19.5" hidden="1" x14ac:dyDescent="0.4">
      <c r="A8" s="99"/>
      <c r="E8" s="107"/>
      <c r="F8" s="107"/>
      <c r="G8" s="107"/>
      <c r="H8" s="105"/>
      <c r="I8" s="107"/>
    </row>
    <row r="9" spans="1:10" ht="30.75" customHeight="1" x14ac:dyDescent="0.4">
      <c r="A9" s="99"/>
      <c r="E9" s="107"/>
      <c r="F9" s="107"/>
      <c r="G9" s="107"/>
      <c r="H9" s="105"/>
      <c r="I9" s="107"/>
    </row>
    <row r="11" spans="1:10" s="8" customFormat="1" ht="15" customHeight="1" x14ac:dyDescent="0.4">
      <c r="A11" s="108"/>
      <c r="B11" s="109"/>
      <c r="C11" s="109"/>
      <c r="D11" s="109"/>
      <c r="E11" s="110" t="s">
        <v>4</v>
      </c>
      <c r="F11" s="110" t="s">
        <v>5</v>
      </c>
      <c r="G11" s="111" t="s">
        <v>6</v>
      </c>
      <c r="H11" s="112" t="s">
        <v>7</v>
      </c>
      <c r="I11" s="112"/>
      <c r="J11" s="109"/>
    </row>
    <row r="12" spans="1:10" s="8" customFormat="1" ht="15" customHeight="1" x14ac:dyDescent="0.4">
      <c r="A12" s="113"/>
      <c r="B12" s="113"/>
      <c r="C12" s="113"/>
      <c r="D12" s="113"/>
      <c r="E12" s="110" t="s">
        <v>8</v>
      </c>
      <c r="F12" s="110" t="s">
        <v>8</v>
      </c>
      <c r="G12" s="111" t="s">
        <v>9</v>
      </c>
      <c r="H12" s="114" t="s">
        <v>10</v>
      </c>
      <c r="I12" s="115" t="s">
        <v>11</v>
      </c>
      <c r="J12" s="109"/>
    </row>
    <row r="13" spans="1:10" s="8" customFormat="1" ht="12.75" customHeight="1" x14ac:dyDescent="0.2">
      <c r="A13" s="113"/>
      <c r="B13" s="113"/>
      <c r="C13" s="113"/>
      <c r="D13" s="113"/>
      <c r="E13" s="110" t="s">
        <v>12</v>
      </c>
      <c r="F13" s="110" t="s">
        <v>12</v>
      </c>
      <c r="G13" s="116"/>
      <c r="H13" s="260" t="s">
        <v>40</v>
      </c>
      <c r="I13" s="261"/>
      <c r="J13" s="109"/>
    </row>
    <row r="14" spans="1:10" s="8" customFormat="1" ht="12.75" customHeight="1" x14ac:dyDescent="0.2">
      <c r="A14" s="113"/>
      <c r="B14" s="113"/>
      <c r="C14" s="113"/>
      <c r="D14" s="113"/>
      <c r="E14" s="110"/>
      <c r="F14" s="110"/>
      <c r="G14" s="116"/>
      <c r="H14" s="117"/>
      <c r="I14" s="11"/>
      <c r="J14" s="109"/>
    </row>
    <row r="15" spans="1:10" s="8" customFormat="1" ht="18.75" x14ac:dyDescent="0.4">
      <c r="A15" s="118" t="s">
        <v>41</v>
      </c>
      <c r="B15" s="118"/>
      <c r="C15" s="119"/>
      <c r="D15" s="120"/>
      <c r="E15" s="121"/>
      <c r="F15" s="121"/>
      <c r="G15" s="122"/>
      <c r="H15" s="113"/>
      <c r="I15" s="113"/>
      <c r="J15" s="109"/>
    </row>
    <row r="16" spans="1:10" s="8" customFormat="1" ht="19.5" x14ac:dyDescent="0.4">
      <c r="A16" s="123" t="s">
        <v>13</v>
      </c>
      <c r="B16" s="118"/>
      <c r="C16" s="119"/>
      <c r="D16" s="120"/>
      <c r="E16" s="124">
        <v>282000</v>
      </c>
      <c r="F16" s="125">
        <v>2535270</v>
      </c>
      <c r="G16" s="126">
        <v>2529956.2200000002</v>
      </c>
      <c r="H16" s="124">
        <v>2529956.2200000002</v>
      </c>
      <c r="I16" s="124">
        <v>0</v>
      </c>
      <c r="J16" s="109"/>
    </row>
    <row r="17" spans="1:10" s="8" customFormat="1" ht="20.25" customHeight="1" x14ac:dyDescent="0.35">
      <c r="A17" s="127"/>
      <c r="B17" s="109"/>
      <c r="C17" s="109"/>
      <c r="D17" s="109"/>
      <c r="J17" s="109"/>
    </row>
    <row r="18" spans="1:10" s="8" customFormat="1" ht="19.5" x14ac:dyDescent="0.4">
      <c r="A18" s="123" t="s">
        <v>14</v>
      </c>
      <c r="B18" s="128"/>
      <c r="C18" s="128"/>
      <c r="D18" s="128"/>
      <c r="E18" s="124">
        <v>282000</v>
      </c>
      <c r="F18" s="125">
        <v>2535270</v>
      </c>
      <c r="G18" s="126">
        <v>2534621.59</v>
      </c>
      <c r="H18" s="124">
        <v>2534621.59</v>
      </c>
      <c r="I18" s="124">
        <v>0</v>
      </c>
      <c r="J18" s="109"/>
    </row>
    <row r="19" spans="1:10" s="8" customFormat="1" ht="19.5" customHeight="1" x14ac:dyDescent="0.35">
      <c r="A19" s="127"/>
      <c r="B19" s="128"/>
      <c r="C19" s="128"/>
      <c r="D19" s="128"/>
      <c r="E19" s="126"/>
      <c r="F19" s="129"/>
      <c r="G19" s="126"/>
      <c r="H19" s="130"/>
      <c r="I19" s="130"/>
      <c r="J19" s="131"/>
    </row>
    <row r="20" spans="1:10" s="8" customFormat="1" ht="14.25" customHeight="1" x14ac:dyDescent="0.35">
      <c r="A20" s="127"/>
      <c r="B20" s="128"/>
      <c r="C20" s="128"/>
      <c r="D20" s="128"/>
      <c r="E20" s="132"/>
      <c r="F20" s="132"/>
      <c r="G20" s="133"/>
      <c r="H20" s="134"/>
      <c r="I20" s="134"/>
      <c r="J20" s="131"/>
    </row>
    <row r="21" spans="1:10" ht="19.5" x14ac:dyDescent="0.4">
      <c r="A21" s="135" t="s">
        <v>15</v>
      </c>
      <c r="B21" s="132"/>
      <c r="C21" s="132"/>
      <c r="D21" s="132"/>
      <c r="E21" s="132"/>
      <c r="F21" s="132"/>
      <c r="G21" s="136"/>
      <c r="H21" s="133"/>
      <c r="I21" s="133"/>
      <c r="J21" s="133"/>
    </row>
    <row r="22" spans="1:10" ht="18" x14ac:dyDescent="0.35">
      <c r="A22" s="132"/>
      <c r="B22" s="132"/>
      <c r="C22" s="137" t="s">
        <v>29</v>
      </c>
      <c r="D22" s="132"/>
      <c r="E22" s="132"/>
      <c r="F22" s="132"/>
      <c r="G22" s="138">
        <f>H22+I22</f>
        <v>0</v>
      </c>
      <c r="H22" s="139">
        <v>0</v>
      </c>
      <c r="I22" s="139">
        <v>0</v>
      </c>
      <c r="J22" s="133"/>
    </row>
    <row r="23" spans="1:10" ht="18" x14ac:dyDescent="0.35">
      <c r="A23" s="132"/>
      <c r="B23" s="132"/>
      <c r="C23" s="137"/>
      <c r="D23" s="132"/>
      <c r="E23" s="132"/>
      <c r="F23" s="132"/>
      <c r="G23" s="138"/>
      <c r="H23" s="139"/>
      <c r="I23" s="139"/>
      <c r="J23" s="133"/>
    </row>
    <row r="24" spans="1:10" s="144" customFormat="1" ht="19.5" x14ac:dyDescent="0.4">
      <c r="A24" s="140" t="s">
        <v>27</v>
      </c>
      <c r="B24" s="140"/>
      <c r="C24" s="141"/>
      <c r="D24" s="140"/>
      <c r="E24" s="140"/>
      <c r="F24" s="140"/>
      <c r="G24" s="142">
        <f>G18-G16-G22</f>
        <v>4665.3699999996461</v>
      </c>
      <c r="H24" s="142">
        <f>H18-H16-H22</f>
        <v>4665.3699999996461</v>
      </c>
      <c r="I24" s="142">
        <f>I18-I16-I22</f>
        <v>0</v>
      </c>
      <c r="J24" s="143"/>
    </row>
    <row r="25" spans="1:10" s="144" customFormat="1" ht="18.95" customHeight="1" x14ac:dyDescent="0.3">
      <c r="A25" s="145" t="s">
        <v>47</v>
      </c>
      <c r="B25" s="145"/>
      <c r="C25" s="145"/>
      <c r="D25" s="145"/>
      <c r="E25" s="145"/>
      <c r="F25" s="145"/>
      <c r="G25" s="146">
        <f>G24-G26</f>
        <v>4665.3699999996461</v>
      </c>
      <c r="H25" s="147">
        <v>4665.3699999996461</v>
      </c>
      <c r="I25" s="147">
        <v>0</v>
      </c>
      <c r="J25" s="148"/>
    </row>
    <row r="26" spans="1:10" s="144" customFormat="1" ht="15" x14ac:dyDescent="0.3">
      <c r="A26" s="145" t="s">
        <v>42</v>
      </c>
      <c r="B26" s="145"/>
      <c r="C26" s="145"/>
      <c r="D26" s="145"/>
      <c r="E26" s="145"/>
      <c r="F26" s="145"/>
      <c r="G26" s="146">
        <f>H26+I26</f>
        <v>0</v>
      </c>
      <c r="H26" s="147">
        <v>0</v>
      </c>
      <c r="I26" s="147">
        <v>0</v>
      </c>
      <c r="J26" s="148"/>
    </row>
    <row r="27" spans="1:10" s="144" customFormat="1" x14ac:dyDescent="0.2">
      <c r="A27" s="149"/>
      <c r="B27" s="149"/>
      <c r="C27" s="149"/>
      <c r="D27" s="149"/>
      <c r="E27" s="149"/>
      <c r="F27" s="149"/>
      <c r="G27" s="149"/>
      <c r="H27" s="148"/>
      <c r="I27" s="148"/>
      <c r="J27" s="148"/>
    </row>
    <row r="28" spans="1:10" s="144" customFormat="1" ht="16.5" x14ac:dyDescent="0.35">
      <c r="A28" s="150" t="s">
        <v>43</v>
      </c>
      <c r="B28" s="150" t="s">
        <v>44</v>
      </c>
      <c r="C28" s="150"/>
      <c r="D28" s="151"/>
      <c r="E28" s="151"/>
      <c r="F28" s="152"/>
      <c r="G28" s="142"/>
      <c r="H28" s="153"/>
      <c r="I28" s="154"/>
      <c r="J28" s="155"/>
    </row>
    <row r="29" spans="1:10" s="144" customFormat="1" ht="16.5" customHeight="1" x14ac:dyDescent="0.3">
      <c r="A29" s="150"/>
      <c r="B29" s="150"/>
      <c r="C29" s="258" t="s">
        <v>16</v>
      </c>
      <c r="D29" s="258"/>
      <c r="E29" s="258"/>
      <c r="F29" s="152"/>
      <c r="G29" s="156">
        <f>G30+G31</f>
        <v>4665.37</v>
      </c>
      <c r="H29" s="153"/>
      <c r="I29" s="154"/>
      <c r="J29" s="155"/>
    </row>
    <row r="30" spans="1:10" s="163" customFormat="1" ht="18.75" x14ac:dyDescent="0.4">
      <c r="A30" s="157"/>
      <c r="B30" s="157"/>
      <c r="C30" s="158"/>
      <c r="D30" s="159"/>
      <c r="E30" s="160" t="s">
        <v>48</v>
      </c>
      <c r="F30" s="161" t="s">
        <v>17</v>
      </c>
      <c r="G30" s="162">
        <v>1000</v>
      </c>
      <c r="H30" s="153"/>
      <c r="I30" s="154"/>
    </row>
    <row r="31" spans="1:10" s="163" customFormat="1" ht="18.75" x14ac:dyDescent="0.4">
      <c r="A31" s="157"/>
      <c r="B31" s="157"/>
      <c r="C31" s="164"/>
      <c r="D31" s="159"/>
      <c r="E31" s="165"/>
      <c r="F31" s="161" t="s">
        <v>72</v>
      </c>
      <c r="G31" s="162">
        <v>3665.37</v>
      </c>
      <c r="H31" s="153"/>
      <c r="I31" s="154"/>
    </row>
    <row r="32" spans="1:10" s="163" customFormat="1" ht="18.75" x14ac:dyDescent="0.4">
      <c r="A32" s="157"/>
      <c r="B32" s="166"/>
      <c r="C32" s="259" t="s">
        <v>49</v>
      </c>
      <c r="D32" s="259"/>
      <c r="E32" s="259"/>
      <c r="F32" s="259"/>
      <c r="G32" s="156">
        <f>G26</f>
        <v>0</v>
      </c>
      <c r="H32" s="153"/>
      <c r="I32" s="154"/>
    </row>
    <row r="33" spans="1:10" s="8" customFormat="1" ht="20.25" customHeight="1" x14ac:dyDescent="0.3">
      <c r="A33" s="167"/>
      <c r="B33" s="264" t="s">
        <v>63</v>
      </c>
      <c r="C33" s="264"/>
      <c r="D33" s="264"/>
      <c r="E33" s="264"/>
      <c r="F33" s="264"/>
      <c r="G33" s="168">
        <v>0</v>
      </c>
      <c r="H33" s="169"/>
      <c r="I33" s="169"/>
    </row>
    <row r="34" spans="1:10" ht="29.45" customHeight="1" x14ac:dyDescent="0.2">
      <c r="A34" s="265"/>
      <c r="B34" s="265"/>
      <c r="C34" s="265"/>
      <c r="D34" s="265"/>
      <c r="E34" s="265"/>
      <c r="F34" s="265"/>
      <c r="G34" s="265"/>
      <c r="H34" s="265"/>
      <c r="I34" s="265"/>
      <c r="J34" s="79"/>
    </row>
    <row r="35" spans="1:10" ht="18.95" customHeight="1" x14ac:dyDescent="0.4">
      <c r="A35" s="118" t="s">
        <v>45</v>
      </c>
      <c r="B35" s="118" t="s">
        <v>23</v>
      </c>
      <c r="C35" s="118"/>
      <c r="D35" s="170"/>
      <c r="E35" s="122"/>
      <c r="F35" s="128"/>
      <c r="G35" s="171"/>
      <c r="H35" s="172"/>
      <c r="I35" s="172"/>
      <c r="J35" s="79"/>
    </row>
    <row r="36" spans="1:10" ht="18.75" x14ac:dyDescent="0.4">
      <c r="A36" s="118"/>
      <c r="B36" s="118"/>
      <c r="C36" s="118"/>
      <c r="D36" s="170"/>
      <c r="F36" s="173" t="s">
        <v>28</v>
      </c>
      <c r="G36" s="115" t="s">
        <v>6</v>
      </c>
      <c r="H36" s="113"/>
      <c r="I36" s="174" t="s">
        <v>30</v>
      </c>
      <c r="J36" s="79"/>
    </row>
    <row r="37" spans="1:10" ht="16.5" x14ac:dyDescent="0.35">
      <c r="A37" s="175" t="s">
        <v>24</v>
      </c>
      <c r="B37" s="176"/>
      <c r="C37" s="127"/>
      <c r="D37" s="176"/>
      <c r="E37" s="122"/>
      <c r="F37" s="177">
        <v>0</v>
      </c>
      <c r="G37" s="177">
        <v>0</v>
      </c>
      <c r="H37" s="178"/>
      <c r="I37" s="179" t="str">
        <f>IF(F37=0,"nerozp.",G37/F37)</f>
        <v>nerozp.</v>
      </c>
      <c r="J37" s="79"/>
    </row>
    <row r="38" spans="1:10" ht="16.5" hidden="1" x14ac:dyDescent="0.35">
      <c r="A38" s="175" t="s">
        <v>70</v>
      </c>
      <c r="B38" s="176"/>
      <c r="C38" s="127"/>
      <c r="D38" s="180"/>
      <c r="E38" s="180"/>
      <c r="F38" s="177">
        <v>0</v>
      </c>
      <c r="G38" s="177">
        <v>0</v>
      </c>
      <c r="H38" s="178"/>
      <c r="I38" s="179" t="e">
        <f t="shared" ref="I38:I39" si="0">G38/F38</f>
        <v>#DIV/0!</v>
      </c>
      <c r="J38" s="3"/>
    </row>
    <row r="39" spans="1:10" ht="16.5" hidden="1" x14ac:dyDescent="0.35">
      <c r="A39" s="175" t="s">
        <v>71</v>
      </c>
      <c r="B39" s="176"/>
      <c r="C39" s="127"/>
      <c r="D39" s="180"/>
      <c r="E39" s="180"/>
      <c r="F39" s="177">
        <v>0</v>
      </c>
      <c r="G39" s="177">
        <v>0</v>
      </c>
      <c r="H39" s="178"/>
      <c r="I39" s="179" t="e">
        <f t="shared" si="0"/>
        <v>#DIV/0!</v>
      </c>
      <c r="J39" s="3"/>
    </row>
    <row r="40" spans="1:10" ht="16.5" x14ac:dyDescent="0.35">
      <c r="A40" s="175" t="s">
        <v>69</v>
      </c>
      <c r="B40" s="176"/>
      <c r="C40" s="127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  <c r="J40" s="3"/>
    </row>
    <row r="41" spans="1:10" ht="16.5" x14ac:dyDescent="0.35">
      <c r="A41" s="175" t="s">
        <v>66</v>
      </c>
      <c r="B41" s="176"/>
      <c r="C41" s="127"/>
      <c r="D41" s="122"/>
      <c r="E41" s="122"/>
      <c r="F41" s="177">
        <v>0</v>
      </c>
      <c r="G41" s="177">
        <v>0</v>
      </c>
      <c r="H41" s="178"/>
      <c r="I41" s="179" t="str">
        <f>IF(F41=0,"nerozp.",G41/F41)</f>
        <v>nerozp.</v>
      </c>
      <c r="J41" s="3"/>
    </row>
    <row r="42" spans="1:10" ht="16.5" x14ac:dyDescent="0.35">
      <c r="A42" s="175" t="s">
        <v>67</v>
      </c>
      <c r="B42" s="121"/>
      <c r="C42" s="121"/>
      <c r="D42" s="113"/>
      <c r="E42" s="113"/>
      <c r="F42" s="177">
        <v>0</v>
      </c>
      <c r="G42" s="177">
        <v>0</v>
      </c>
      <c r="H42" s="178"/>
      <c r="I42" s="179" t="str">
        <f>IF(F42=0,"nerozp.",G42/F42)</f>
        <v>nerozp.</v>
      </c>
      <c r="J42" s="3"/>
    </row>
    <row r="43" spans="1:10" hidden="1" x14ac:dyDescent="0.2">
      <c r="A43" s="262" t="s">
        <v>64</v>
      </c>
      <c r="B43" s="263"/>
      <c r="C43" s="263"/>
      <c r="D43" s="263"/>
      <c r="E43" s="263"/>
      <c r="F43" s="263"/>
      <c r="G43" s="263"/>
      <c r="H43" s="263"/>
      <c r="I43" s="263"/>
      <c r="J43" s="3"/>
    </row>
    <row r="44" spans="1:10" ht="20.25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3"/>
    </row>
    <row r="45" spans="1:10" ht="19.5" thickBot="1" x14ac:dyDescent="0.45">
      <c r="A45" s="118" t="s">
        <v>46</v>
      </c>
      <c r="B45" s="118" t="s">
        <v>18</v>
      </c>
      <c r="C45" s="120"/>
      <c r="D45" s="122"/>
      <c r="E45" s="122"/>
      <c r="F45" s="182"/>
      <c r="G45" s="183"/>
      <c r="H45" s="260" t="s">
        <v>32</v>
      </c>
      <c r="I45" s="261"/>
      <c r="J45" s="3"/>
    </row>
    <row r="46" spans="1:10" ht="18.75" thickTop="1" x14ac:dyDescent="0.35">
      <c r="A46" s="184"/>
      <c r="B46" s="185"/>
      <c r="C46" s="186"/>
      <c r="D46" s="185"/>
      <c r="E46" s="187" t="s">
        <v>65</v>
      </c>
      <c r="F46" s="188" t="s">
        <v>19</v>
      </c>
      <c r="G46" s="188" t="s">
        <v>20</v>
      </c>
      <c r="H46" s="189" t="s">
        <v>21</v>
      </c>
      <c r="I46" s="190" t="s">
        <v>31</v>
      </c>
      <c r="J46" s="3"/>
    </row>
    <row r="47" spans="1:10" x14ac:dyDescent="0.2">
      <c r="A47" s="191"/>
      <c r="E47" s="192"/>
      <c r="F47" s="257"/>
      <c r="G47" s="193"/>
      <c r="H47" s="194">
        <v>42369</v>
      </c>
      <c r="I47" s="195">
        <v>42369</v>
      </c>
      <c r="J47" s="3"/>
    </row>
    <row r="48" spans="1:10" x14ac:dyDescent="0.2">
      <c r="A48" s="191"/>
      <c r="E48" s="192"/>
      <c r="F48" s="257"/>
      <c r="G48" s="196"/>
      <c r="H48" s="196"/>
      <c r="I48" s="197"/>
      <c r="J48" s="3"/>
    </row>
    <row r="49" spans="1:10" ht="13.5" thickBot="1" x14ac:dyDescent="0.25">
      <c r="A49" s="198"/>
      <c r="B49" s="199"/>
      <c r="C49" s="199"/>
      <c r="D49" s="199"/>
      <c r="E49" s="200"/>
      <c r="F49" s="201"/>
      <c r="G49" s="201"/>
      <c r="H49" s="201"/>
      <c r="I49" s="202"/>
      <c r="J49" s="3"/>
    </row>
    <row r="50" spans="1:10" ht="13.5" thickTop="1" x14ac:dyDescent="0.2">
      <c r="A50" s="203"/>
      <c r="B50" s="204"/>
      <c r="C50" s="204" t="s">
        <v>17</v>
      </c>
      <c r="D50" s="204"/>
      <c r="E50" s="205">
        <v>6000</v>
      </c>
      <c r="F50" s="206">
        <v>1000</v>
      </c>
      <c r="G50" s="207">
        <v>0</v>
      </c>
      <c r="H50" s="207">
        <f>E50+F50-G50</f>
        <v>7000</v>
      </c>
      <c r="I50" s="208">
        <v>7000</v>
      </c>
      <c r="J50" s="3"/>
    </row>
    <row r="51" spans="1:10" x14ac:dyDescent="0.2">
      <c r="A51" s="209"/>
      <c r="B51" s="210"/>
      <c r="C51" s="210" t="s">
        <v>22</v>
      </c>
      <c r="D51" s="210"/>
      <c r="E51" s="211">
        <v>5839.22</v>
      </c>
      <c r="F51" s="212">
        <v>16348.74</v>
      </c>
      <c r="G51" s="213">
        <v>13369</v>
      </c>
      <c r="H51" s="213">
        <f>E51+F51-G51</f>
        <v>8818.9599999999991</v>
      </c>
      <c r="I51" s="214">
        <v>6997.22</v>
      </c>
      <c r="J51" s="3"/>
    </row>
    <row r="52" spans="1:10" x14ac:dyDescent="0.2">
      <c r="A52" s="209"/>
      <c r="B52" s="210"/>
      <c r="C52" s="210" t="s">
        <v>72</v>
      </c>
      <c r="D52" s="210"/>
      <c r="E52" s="211">
        <v>294959.13</v>
      </c>
      <c r="F52" s="212">
        <v>8175.1</v>
      </c>
      <c r="G52" s="213">
        <v>0</v>
      </c>
      <c r="H52" s="213">
        <f>E52+F52-G52</f>
        <v>303134.23</v>
      </c>
      <c r="I52" s="214">
        <v>303134.23</v>
      </c>
      <c r="J52" s="3"/>
    </row>
    <row r="53" spans="1:10" x14ac:dyDescent="0.2">
      <c r="A53" s="209"/>
      <c r="B53" s="210"/>
      <c r="C53" s="215" t="s">
        <v>68</v>
      </c>
      <c r="D53" s="210"/>
      <c r="E53" s="211">
        <v>25782.1</v>
      </c>
      <c r="F53" s="212">
        <v>0</v>
      </c>
      <c r="G53" s="213">
        <v>0</v>
      </c>
      <c r="H53" s="213">
        <f>E53+F53-G53</f>
        <v>25782.1</v>
      </c>
      <c r="I53" s="214">
        <v>25782.1</v>
      </c>
      <c r="J53" s="3"/>
    </row>
    <row r="54" spans="1:10" ht="18.75" thickBot="1" x14ac:dyDescent="0.4">
      <c r="A54" s="216" t="s">
        <v>12</v>
      </c>
      <c r="B54" s="217"/>
      <c r="C54" s="217"/>
      <c r="D54" s="217"/>
      <c r="E54" s="218">
        <f>E50+E51+E52+E53</f>
        <v>332580.44999999995</v>
      </c>
      <c r="F54" s="219">
        <f>F50+F51+F52+F53</f>
        <v>25523.839999999997</v>
      </c>
      <c r="G54" s="220">
        <f>G50+G51+G52+G53</f>
        <v>13369</v>
      </c>
      <c r="H54" s="220">
        <f>H50+H51+H52+H53</f>
        <v>344735.29</v>
      </c>
      <c r="I54" s="221">
        <f>I50+I51+I52+I53</f>
        <v>342913.54999999993</v>
      </c>
      <c r="J54" s="3"/>
    </row>
    <row r="55" spans="1:10" ht="18.75" thickTop="1" x14ac:dyDescent="0.35">
      <c r="A55" s="222"/>
      <c r="B55" s="223"/>
      <c r="C55" s="223"/>
      <c r="D55" s="224"/>
      <c r="E55" s="224"/>
      <c r="F55" s="182"/>
      <c r="G55" s="183"/>
      <c r="H55" s="225"/>
      <c r="I55" s="225"/>
      <c r="J55" s="3"/>
    </row>
    <row r="56" spans="1:10" ht="18" x14ac:dyDescent="0.35">
      <c r="A56" s="222"/>
      <c r="B56" s="223"/>
      <c r="C56" s="223"/>
      <c r="D56" s="224"/>
      <c r="E56" s="224"/>
      <c r="F56" s="182"/>
      <c r="G56" s="226"/>
      <c r="H56" s="227"/>
      <c r="I56" s="227"/>
      <c r="J56" s="222"/>
    </row>
    <row r="57" spans="1:10" ht="1.5" customHeight="1" x14ac:dyDescent="0.35">
      <c r="A57" s="228"/>
      <c r="B57" s="229"/>
      <c r="C57" s="229"/>
      <c r="D57" s="230"/>
      <c r="E57" s="230"/>
      <c r="F57" s="227"/>
      <c r="G57" s="227"/>
      <c r="H57" s="227"/>
      <c r="I57" s="227"/>
      <c r="J57" s="228"/>
    </row>
    <row r="58" spans="1:10" x14ac:dyDescent="0.2">
      <c r="A58" s="231"/>
      <c r="B58" s="231"/>
      <c r="C58" s="231"/>
      <c r="D58" s="231"/>
      <c r="E58" s="231"/>
      <c r="F58" s="231"/>
      <c r="G58" s="231"/>
      <c r="H58" s="231"/>
      <c r="I58" s="231"/>
      <c r="J58" s="23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</sheetData>
  <mergeCells count="14">
    <mergeCell ref="E7:I7"/>
    <mergeCell ref="A2:D2"/>
    <mergeCell ref="E2:I2"/>
    <mergeCell ref="E3:I3"/>
    <mergeCell ref="E4:I4"/>
    <mergeCell ref="E5:I5"/>
    <mergeCell ref="F47:F48"/>
    <mergeCell ref="H13:I13"/>
    <mergeCell ref="C29:E29"/>
    <mergeCell ref="C32:F32"/>
    <mergeCell ref="B33:F33"/>
    <mergeCell ref="A43:I43"/>
    <mergeCell ref="H45:I45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66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251"/>
  <sheetViews>
    <sheetView topLeftCell="A22" zoomScaleNormal="100" zoomScaleSheetLayoutView="100" workbookViewId="0">
      <selection activeCell="J45" sqref="J45"/>
    </sheetView>
  </sheetViews>
  <sheetFormatPr defaultColWidth="9.140625" defaultRowHeight="12.75" x14ac:dyDescent="0.2"/>
  <cols>
    <col min="1" max="1" width="7.42578125" style="98" customWidth="1"/>
    <col min="2" max="2" width="2.42578125" style="98" customWidth="1"/>
    <col min="3" max="4" width="8.42578125" style="98" customWidth="1"/>
    <col min="5" max="6" width="15.42578125" style="98" customWidth="1"/>
    <col min="7" max="7" width="15" style="98" customWidth="1"/>
    <col min="8" max="8" width="15.42578125" style="98" customWidth="1"/>
    <col min="9" max="9" width="16.42578125" style="98" customWidth="1"/>
    <col min="10" max="10" width="16.85546875" style="98" customWidth="1"/>
    <col min="11" max="16384" width="9.140625" style="1"/>
  </cols>
  <sheetData>
    <row r="1" spans="1:10" ht="19.5" x14ac:dyDescent="0.4">
      <c r="A1" s="96" t="s">
        <v>0</v>
      </c>
      <c r="B1" s="97"/>
      <c r="C1" s="97"/>
      <c r="D1" s="97"/>
    </row>
    <row r="2" spans="1:10" ht="19.5" x14ac:dyDescent="0.4">
      <c r="A2" s="267" t="s">
        <v>1</v>
      </c>
      <c r="B2" s="267"/>
      <c r="C2" s="267"/>
      <c r="D2" s="267"/>
      <c r="E2" s="268" t="s">
        <v>123</v>
      </c>
      <c r="F2" s="268"/>
      <c r="G2" s="268"/>
      <c r="H2" s="268"/>
      <c r="I2" s="268"/>
      <c r="J2" s="99"/>
    </row>
    <row r="3" spans="1:10" ht="9.9499999999999993" customHeight="1" x14ac:dyDescent="0.4">
      <c r="A3" s="100"/>
      <c r="B3" s="100"/>
      <c r="C3" s="100"/>
      <c r="D3" s="100"/>
      <c r="E3" s="266" t="s">
        <v>25</v>
      </c>
      <c r="F3" s="266"/>
      <c r="G3" s="266"/>
      <c r="H3" s="266"/>
      <c r="I3" s="266"/>
      <c r="J3" s="99"/>
    </row>
    <row r="4" spans="1:10" ht="15.75" x14ac:dyDescent="0.25">
      <c r="A4" s="101" t="s">
        <v>2</v>
      </c>
      <c r="E4" s="269" t="s">
        <v>124</v>
      </c>
      <c r="F4" s="269"/>
      <c r="G4" s="269"/>
      <c r="H4" s="269"/>
      <c r="I4" s="269"/>
    </row>
    <row r="5" spans="1:10" ht="7.5" customHeight="1" x14ac:dyDescent="0.3">
      <c r="A5" s="102"/>
      <c r="E5" s="266" t="s">
        <v>25</v>
      </c>
      <c r="F5" s="266"/>
      <c r="G5" s="266"/>
      <c r="H5" s="266"/>
      <c r="I5" s="266"/>
    </row>
    <row r="6" spans="1:10" ht="19.5" x14ac:dyDescent="0.4">
      <c r="A6" s="99" t="s">
        <v>38</v>
      </c>
      <c r="C6" s="103" t="s">
        <v>100</v>
      </c>
      <c r="E6" s="104"/>
      <c r="F6" s="104"/>
      <c r="G6" s="105" t="s">
        <v>3</v>
      </c>
      <c r="H6" s="106" t="s">
        <v>125</v>
      </c>
      <c r="I6" s="107"/>
    </row>
    <row r="7" spans="1:10" ht="8.25" customHeight="1" x14ac:dyDescent="0.4">
      <c r="A7" s="99"/>
      <c r="E7" s="266" t="s">
        <v>26</v>
      </c>
      <c r="F7" s="266"/>
      <c r="G7" s="266"/>
      <c r="H7" s="266"/>
      <c r="I7" s="266"/>
    </row>
    <row r="8" spans="1:10" ht="19.5" hidden="1" x14ac:dyDescent="0.4">
      <c r="A8" s="99"/>
      <c r="E8" s="107"/>
      <c r="F8" s="107"/>
      <c r="G8" s="107"/>
      <c r="H8" s="105"/>
      <c r="I8" s="107"/>
    </row>
    <row r="9" spans="1:10" ht="30.75" customHeight="1" x14ac:dyDescent="0.4">
      <c r="A9" s="99"/>
      <c r="E9" s="107"/>
      <c r="F9" s="107"/>
      <c r="G9" s="107"/>
      <c r="H9" s="105"/>
      <c r="I9" s="107"/>
    </row>
    <row r="11" spans="1:10" s="8" customFormat="1" ht="15" customHeight="1" x14ac:dyDescent="0.4">
      <c r="A11" s="108"/>
      <c r="B11" s="109"/>
      <c r="C11" s="109"/>
      <c r="D11" s="109"/>
      <c r="E11" s="110" t="s">
        <v>4</v>
      </c>
      <c r="F11" s="110" t="s">
        <v>5</v>
      </c>
      <c r="G11" s="111" t="s">
        <v>6</v>
      </c>
      <c r="H11" s="112" t="s">
        <v>7</v>
      </c>
      <c r="I11" s="112"/>
      <c r="J11" s="109"/>
    </row>
    <row r="12" spans="1:10" s="8" customFormat="1" ht="15" customHeight="1" x14ac:dyDescent="0.4">
      <c r="A12" s="113"/>
      <c r="B12" s="113"/>
      <c r="C12" s="113"/>
      <c r="D12" s="113"/>
      <c r="E12" s="110" t="s">
        <v>8</v>
      </c>
      <c r="F12" s="110" t="s">
        <v>8</v>
      </c>
      <c r="G12" s="111" t="s">
        <v>9</v>
      </c>
      <c r="H12" s="114" t="s">
        <v>10</v>
      </c>
      <c r="I12" s="115" t="s">
        <v>11</v>
      </c>
      <c r="J12" s="109"/>
    </row>
    <row r="13" spans="1:10" s="8" customFormat="1" ht="12.75" customHeight="1" x14ac:dyDescent="0.2">
      <c r="A13" s="113"/>
      <c r="B13" s="113"/>
      <c r="C13" s="113"/>
      <c r="D13" s="113"/>
      <c r="E13" s="110" t="s">
        <v>12</v>
      </c>
      <c r="F13" s="110" t="s">
        <v>12</v>
      </c>
      <c r="G13" s="116"/>
      <c r="H13" s="260" t="s">
        <v>40</v>
      </c>
      <c r="I13" s="261"/>
      <c r="J13" s="109"/>
    </row>
    <row r="14" spans="1:10" s="8" customFormat="1" ht="12.75" customHeight="1" x14ac:dyDescent="0.2">
      <c r="A14" s="113"/>
      <c r="B14" s="113"/>
      <c r="C14" s="113"/>
      <c r="D14" s="113"/>
      <c r="E14" s="110"/>
      <c r="F14" s="110"/>
      <c r="G14" s="116"/>
      <c r="H14" s="117"/>
      <c r="I14" s="11"/>
      <c r="J14" s="109"/>
    </row>
    <row r="15" spans="1:10" s="8" customFormat="1" ht="18.75" x14ac:dyDescent="0.4">
      <c r="A15" s="118" t="s">
        <v>41</v>
      </c>
      <c r="B15" s="118"/>
      <c r="C15" s="119"/>
      <c r="D15" s="120"/>
      <c r="E15" s="121"/>
      <c r="F15" s="121"/>
      <c r="G15" s="122"/>
      <c r="H15" s="113"/>
      <c r="I15" s="113"/>
      <c r="J15" s="109"/>
    </row>
    <row r="16" spans="1:10" s="8" customFormat="1" ht="19.5" x14ac:dyDescent="0.4">
      <c r="A16" s="123" t="s">
        <v>13</v>
      </c>
      <c r="B16" s="118"/>
      <c r="C16" s="119"/>
      <c r="D16" s="120"/>
      <c r="E16" s="124">
        <v>1561000</v>
      </c>
      <c r="F16" s="125">
        <v>13154864.57</v>
      </c>
      <c r="G16" s="126">
        <v>13152525.690000001</v>
      </c>
      <c r="H16" s="124">
        <v>13152525.690000001</v>
      </c>
      <c r="I16" s="124">
        <v>0</v>
      </c>
      <c r="J16" s="109"/>
    </row>
    <row r="17" spans="1:10" s="8" customFormat="1" ht="20.25" customHeight="1" x14ac:dyDescent="0.35">
      <c r="A17" s="127"/>
      <c r="B17" s="109"/>
      <c r="C17" s="109"/>
      <c r="D17" s="109"/>
      <c r="J17" s="109"/>
    </row>
    <row r="18" spans="1:10" s="8" customFormat="1" ht="19.5" x14ac:dyDescent="0.4">
      <c r="A18" s="123" t="s">
        <v>14</v>
      </c>
      <c r="B18" s="128"/>
      <c r="C18" s="128"/>
      <c r="D18" s="128"/>
      <c r="E18" s="124">
        <v>1561000</v>
      </c>
      <c r="F18" s="125">
        <v>13206434.57</v>
      </c>
      <c r="G18" s="126">
        <v>13206434.57</v>
      </c>
      <c r="H18" s="124">
        <v>13154864.57</v>
      </c>
      <c r="I18" s="124">
        <v>51570</v>
      </c>
      <c r="J18" s="109"/>
    </row>
    <row r="19" spans="1:10" s="8" customFormat="1" ht="19.5" customHeight="1" x14ac:dyDescent="0.35">
      <c r="A19" s="127"/>
      <c r="B19" s="128"/>
      <c r="C19" s="128"/>
      <c r="D19" s="128"/>
      <c r="E19" s="126"/>
      <c r="F19" s="129"/>
      <c r="G19" s="126"/>
      <c r="H19" s="130"/>
      <c r="I19" s="130"/>
      <c r="J19" s="131"/>
    </row>
    <row r="20" spans="1:10" s="8" customFormat="1" ht="14.25" customHeight="1" x14ac:dyDescent="0.35">
      <c r="A20" s="127"/>
      <c r="B20" s="128"/>
      <c r="C20" s="128"/>
      <c r="D20" s="128"/>
      <c r="E20" s="132"/>
      <c r="F20" s="132"/>
      <c r="G20" s="133"/>
      <c r="H20" s="134"/>
      <c r="I20" s="134"/>
      <c r="J20" s="131"/>
    </row>
    <row r="21" spans="1:10" ht="19.5" x14ac:dyDescent="0.4">
      <c r="A21" s="135" t="s">
        <v>15</v>
      </c>
      <c r="B21" s="132"/>
      <c r="C21" s="132"/>
      <c r="D21" s="132"/>
      <c r="E21" s="132"/>
      <c r="F21" s="132"/>
      <c r="G21" s="136"/>
      <c r="H21" s="133"/>
      <c r="I21" s="133"/>
      <c r="J21" s="133"/>
    </row>
    <row r="22" spans="1:10" ht="18" x14ac:dyDescent="0.35">
      <c r="A22" s="132"/>
      <c r="B22" s="132"/>
      <c r="C22" s="137" t="s">
        <v>29</v>
      </c>
      <c r="D22" s="132"/>
      <c r="E22" s="132"/>
      <c r="F22" s="132"/>
      <c r="G22" s="138">
        <f>H22+I22</f>
        <v>0</v>
      </c>
      <c r="H22" s="139">
        <v>0</v>
      </c>
      <c r="I22" s="139">
        <v>0</v>
      </c>
      <c r="J22" s="133"/>
    </row>
    <row r="23" spans="1:10" ht="18" x14ac:dyDescent="0.35">
      <c r="A23" s="132"/>
      <c r="B23" s="132"/>
      <c r="C23" s="137"/>
      <c r="D23" s="132"/>
      <c r="E23" s="132"/>
      <c r="F23" s="132"/>
      <c r="G23" s="138"/>
      <c r="H23" s="139"/>
      <c r="I23" s="139"/>
      <c r="J23" s="133"/>
    </row>
    <row r="24" spans="1:10" s="144" customFormat="1" ht="19.5" x14ac:dyDescent="0.4">
      <c r="A24" s="140" t="s">
        <v>27</v>
      </c>
      <c r="B24" s="140"/>
      <c r="C24" s="141"/>
      <c r="D24" s="140"/>
      <c r="E24" s="140"/>
      <c r="F24" s="140"/>
      <c r="G24" s="142">
        <f>G18-G16-G22</f>
        <v>53908.879999998957</v>
      </c>
      <c r="H24" s="142">
        <f>H18-H16-H22</f>
        <v>2338.8799999989569</v>
      </c>
      <c r="I24" s="142">
        <f>I18-I16-I22</f>
        <v>51570</v>
      </c>
      <c r="J24" s="143"/>
    </row>
    <row r="25" spans="1:10" s="144" customFormat="1" ht="18.95" customHeight="1" x14ac:dyDescent="0.3">
      <c r="A25" s="145" t="s">
        <v>47</v>
      </c>
      <c r="B25" s="145"/>
      <c r="C25" s="145"/>
      <c r="D25" s="145"/>
      <c r="E25" s="145"/>
      <c r="F25" s="145"/>
      <c r="G25" s="146">
        <f>G24-G26</f>
        <v>53908.879999998957</v>
      </c>
      <c r="H25" s="147">
        <v>2338.8799999989569</v>
      </c>
      <c r="I25" s="147">
        <v>51570</v>
      </c>
      <c r="J25" s="148"/>
    </row>
    <row r="26" spans="1:10" s="144" customFormat="1" ht="15" x14ac:dyDescent="0.3">
      <c r="A26" s="145" t="s">
        <v>42</v>
      </c>
      <c r="B26" s="145"/>
      <c r="C26" s="145"/>
      <c r="D26" s="145"/>
      <c r="E26" s="145"/>
      <c r="F26" s="145"/>
      <c r="G26" s="146">
        <f>H26+I26</f>
        <v>0</v>
      </c>
      <c r="H26" s="147">
        <v>0</v>
      </c>
      <c r="I26" s="147">
        <v>0</v>
      </c>
      <c r="J26" s="148"/>
    </row>
    <row r="27" spans="1:10" s="144" customFormat="1" x14ac:dyDescent="0.2">
      <c r="A27" s="149"/>
      <c r="B27" s="149"/>
      <c r="C27" s="149"/>
      <c r="D27" s="149"/>
      <c r="E27" s="149"/>
      <c r="F27" s="149"/>
      <c r="G27" s="149"/>
      <c r="H27" s="148"/>
      <c r="I27" s="148"/>
      <c r="J27" s="148"/>
    </row>
    <row r="28" spans="1:10" s="144" customFormat="1" ht="16.5" x14ac:dyDescent="0.35">
      <c r="A28" s="150" t="s">
        <v>43</v>
      </c>
      <c r="B28" s="150" t="s">
        <v>44</v>
      </c>
      <c r="C28" s="150"/>
      <c r="D28" s="151"/>
      <c r="E28" s="151"/>
      <c r="F28" s="152"/>
      <c r="G28" s="142"/>
      <c r="H28" s="153"/>
      <c r="I28" s="154"/>
      <c r="J28" s="155"/>
    </row>
    <row r="29" spans="1:10" s="144" customFormat="1" ht="16.5" customHeight="1" x14ac:dyDescent="0.3">
      <c r="A29" s="150"/>
      <c r="B29" s="150"/>
      <c r="C29" s="258" t="s">
        <v>16</v>
      </c>
      <c r="D29" s="258"/>
      <c r="E29" s="258"/>
      <c r="F29" s="152"/>
      <c r="G29" s="156">
        <f>G30+G31</f>
        <v>53908.879999998957</v>
      </c>
      <c r="H29" s="153"/>
      <c r="I29" s="154"/>
      <c r="J29" s="155"/>
    </row>
    <row r="30" spans="1:10" s="163" customFormat="1" ht="18.75" x14ac:dyDescent="0.4">
      <c r="A30" s="157"/>
      <c r="B30" s="157"/>
      <c r="C30" s="158"/>
      <c r="D30" s="159"/>
      <c r="E30" s="160" t="s">
        <v>48</v>
      </c>
      <c r="F30" s="161" t="s">
        <v>17</v>
      </c>
      <c r="G30" s="162">
        <v>20000</v>
      </c>
      <c r="H30" s="153"/>
      <c r="I30" s="154"/>
    </row>
    <row r="31" spans="1:10" s="163" customFormat="1" ht="18.75" x14ac:dyDescent="0.4">
      <c r="A31" s="157"/>
      <c r="B31" s="157"/>
      <c r="C31" s="164"/>
      <c r="D31" s="159"/>
      <c r="E31" s="165"/>
      <c r="F31" s="161" t="s">
        <v>72</v>
      </c>
      <c r="G31" s="162">
        <f>G25-G30</f>
        <v>33908.879999998957</v>
      </c>
      <c r="H31" s="153"/>
      <c r="I31" s="154"/>
    </row>
    <row r="32" spans="1:10" s="163" customFormat="1" ht="18.75" x14ac:dyDescent="0.4">
      <c r="A32" s="157"/>
      <c r="B32" s="166"/>
      <c r="C32" s="259" t="s">
        <v>49</v>
      </c>
      <c r="D32" s="259"/>
      <c r="E32" s="259"/>
      <c r="F32" s="259"/>
      <c r="G32" s="156">
        <f>G26</f>
        <v>0</v>
      </c>
      <c r="H32" s="153"/>
      <c r="I32" s="154"/>
    </row>
    <row r="33" spans="1:10" s="8" customFormat="1" ht="20.25" customHeight="1" x14ac:dyDescent="0.3">
      <c r="A33" s="167"/>
      <c r="B33" s="264" t="s">
        <v>63</v>
      </c>
      <c r="C33" s="264"/>
      <c r="D33" s="264"/>
      <c r="E33" s="264"/>
      <c r="F33" s="264"/>
      <c r="G33" s="168">
        <v>0</v>
      </c>
      <c r="H33" s="169"/>
      <c r="I33" s="169"/>
    </row>
    <row r="34" spans="1:10" ht="25.9" customHeight="1" x14ac:dyDescent="0.2">
      <c r="A34" s="265"/>
      <c r="B34" s="265"/>
      <c r="C34" s="265"/>
      <c r="D34" s="265"/>
      <c r="E34" s="265"/>
      <c r="F34" s="265"/>
      <c r="G34" s="265"/>
      <c r="H34" s="265"/>
      <c r="I34" s="265"/>
      <c r="J34" s="79"/>
    </row>
    <row r="35" spans="1:10" ht="18.95" customHeight="1" x14ac:dyDescent="0.4">
      <c r="A35" s="118" t="s">
        <v>45</v>
      </c>
      <c r="B35" s="118" t="s">
        <v>23</v>
      </c>
      <c r="C35" s="118"/>
      <c r="D35" s="170"/>
      <c r="E35" s="122"/>
      <c r="F35" s="128"/>
      <c r="G35" s="171"/>
      <c r="H35" s="172"/>
      <c r="I35" s="172"/>
      <c r="J35" s="79"/>
    </row>
    <row r="36" spans="1:10" ht="18.75" x14ac:dyDescent="0.4">
      <c r="A36" s="118"/>
      <c r="B36" s="118"/>
      <c r="C36" s="118"/>
      <c r="D36" s="170"/>
      <c r="F36" s="173" t="s">
        <v>28</v>
      </c>
      <c r="G36" s="115" t="s">
        <v>6</v>
      </c>
      <c r="H36" s="113"/>
      <c r="I36" s="174" t="s">
        <v>30</v>
      </c>
      <c r="J36" s="79"/>
    </row>
    <row r="37" spans="1:10" ht="16.5" x14ac:dyDescent="0.35">
      <c r="A37" s="175" t="s">
        <v>24</v>
      </c>
      <c r="B37" s="176"/>
      <c r="C37" s="127"/>
      <c r="D37" s="176"/>
      <c r="E37" s="122"/>
      <c r="F37" s="177">
        <v>0</v>
      </c>
      <c r="G37" s="177">
        <v>0</v>
      </c>
      <c r="H37" s="178"/>
      <c r="I37" s="179" t="str">
        <f>IF(F37=0,"nerozp.",G37/F37)</f>
        <v>nerozp.</v>
      </c>
      <c r="J37" s="79"/>
    </row>
    <row r="38" spans="1:10" ht="16.5" hidden="1" x14ac:dyDescent="0.35">
      <c r="A38" s="175" t="s">
        <v>70</v>
      </c>
      <c r="B38" s="176"/>
      <c r="C38" s="127"/>
      <c r="D38" s="180"/>
      <c r="E38" s="180"/>
      <c r="F38" s="177">
        <v>0</v>
      </c>
      <c r="G38" s="177">
        <v>0</v>
      </c>
      <c r="H38" s="178"/>
      <c r="I38" s="179" t="e">
        <f t="shared" ref="I38:I39" si="0">G38/F38</f>
        <v>#DIV/0!</v>
      </c>
      <c r="J38" s="3"/>
    </row>
    <row r="39" spans="1:10" ht="16.5" hidden="1" x14ac:dyDescent="0.35">
      <c r="A39" s="175" t="s">
        <v>71</v>
      </c>
      <c r="B39" s="176"/>
      <c r="C39" s="127"/>
      <c r="D39" s="180"/>
      <c r="E39" s="180"/>
      <c r="F39" s="177">
        <v>0</v>
      </c>
      <c r="G39" s="177">
        <v>0</v>
      </c>
      <c r="H39" s="178"/>
      <c r="I39" s="179" t="e">
        <f t="shared" si="0"/>
        <v>#DIV/0!</v>
      </c>
      <c r="J39" s="3"/>
    </row>
    <row r="40" spans="1:10" ht="16.5" x14ac:dyDescent="0.35">
      <c r="A40" s="175" t="s">
        <v>69</v>
      </c>
      <c r="B40" s="176"/>
      <c r="C40" s="127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  <c r="J40" s="3"/>
    </row>
    <row r="41" spans="1:10" ht="16.5" x14ac:dyDescent="0.35">
      <c r="A41" s="175" t="s">
        <v>66</v>
      </c>
      <c r="B41" s="176"/>
      <c r="C41" s="127"/>
      <c r="D41" s="122"/>
      <c r="E41" s="122"/>
      <c r="F41" s="177">
        <v>113740</v>
      </c>
      <c r="G41" s="177">
        <v>113740</v>
      </c>
      <c r="H41" s="178"/>
      <c r="I41" s="179">
        <f>IF(F41=0,"nerozp.",G41/F41)</f>
        <v>1</v>
      </c>
      <c r="J41" s="3"/>
    </row>
    <row r="42" spans="1:10" ht="16.5" x14ac:dyDescent="0.35">
      <c r="A42" s="175" t="s">
        <v>67</v>
      </c>
      <c r="B42" s="121"/>
      <c r="C42" s="121"/>
      <c r="D42" s="113"/>
      <c r="E42" s="113"/>
      <c r="F42" s="177">
        <v>0</v>
      </c>
      <c r="G42" s="177">
        <v>0</v>
      </c>
      <c r="H42" s="178"/>
      <c r="I42" s="179" t="str">
        <f>IF(F42=0,"nerozp.",G42/F42)</f>
        <v>nerozp.</v>
      </c>
      <c r="J42" s="3"/>
    </row>
    <row r="43" spans="1:10" hidden="1" x14ac:dyDescent="0.2">
      <c r="A43" s="262" t="s">
        <v>64</v>
      </c>
      <c r="B43" s="263"/>
      <c r="C43" s="263"/>
      <c r="D43" s="263"/>
      <c r="E43" s="263"/>
      <c r="F43" s="263"/>
      <c r="G43" s="263"/>
      <c r="H43" s="263"/>
      <c r="I43" s="263"/>
      <c r="J43" s="3"/>
    </row>
    <row r="44" spans="1:10" ht="20.25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3"/>
    </row>
    <row r="45" spans="1:10" ht="19.5" thickBot="1" x14ac:dyDescent="0.45">
      <c r="A45" s="118" t="s">
        <v>46</v>
      </c>
      <c r="B45" s="118" t="s">
        <v>18</v>
      </c>
      <c r="C45" s="120"/>
      <c r="D45" s="122"/>
      <c r="E45" s="122"/>
      <c r="F45" s="182"/>
      <c r="G45" s="183"/>
      <c r="H45" s="260" t="s">
        <v>32</v>
      </c>
      <c r="I45" s="261"/>
      <c r="J45" s="3"/>
    </row>
    <row r="46" spans="1:10" ht="18.75" thickTop="1" x14ac:dyDescent="0.35">
      <c r="A46" s="184"/>
      <c r="B46" s="185"/>
      <c r="C46" s="186"/>
      <c r="D46" s="185"/>
      <c r="E46" s="187" t="s">
        <v>65</v>
      </c>
      <c r="F46" s="188" t="s">
        <v>19</v>
      </c>
      <c r="G46" s="188" t="s">
        <v>20</v>
      </c>
      <c r="H46" s="189" t="s">
        <v>21</v>
      </c>
      <c r="I46" s="190" t="s">
        <v>31</v>
      </c>
      <c r="J46" s="3"/>
    </row>
    <row r="47" spans="1:10" x14ac:dyDescent="0.2">
      <c r="A47" s="191"/>
      <c r="E47" s="192"/>
      <c r="F47" s="257"/>
      <c r="G47" s="193"/>
      <c r="H47" s="194">
        <v>42369</v>
      </c>
      <c r="I47" s="195">
        <v>42369</v>
      </c>
      <c r="J47" s="3"/>
    </row>
    <row r="48" spans="1:10" x14ac:dyDescent="0.2">
      <c r="A48" s="191"/>
      <c r="E48" s="192"/>
      <c r="F48" s="257"/>
      <c r="G48" s="196"/>
      <c r="H48" s="196"/>
      <c r="I48" s="197"/>
      <c r="J48" s="3"/>
    </row>
    <row r="49" spans="1:10" ht="13.5" thickBot="1" x14ac:dyDescent="0.25">
      <c r="A49" s="198"/>
      <c r="B49" s="199"/>
      <c r="C49" s="199"/>
      <c r="D49" s="199"/>
      <c r="E49" s="200"/>
      <c r="F49" s="201"/>
      <c r="G49" s="201"/>
      <c r="H49" s="201"/>
      <c r="I49" s="202"/>
      <c r="J49" s="3"/>
    </row>
    <row r="50" spans="1:10" ht="13.5" thickTop="1" x14ac:dyDescent="0.2">
      <c r="A50" s="203"/>
      <c r="B50" s="204"/>
      <c r="C50" s="204" t="s">
        <v>17</v>
      </c>
      <c r="D50" s="204"/>
      <c r="E50" s="205">
        <v>28179</v>
      </c>
      <c r="F50" s="206">
        <v>20000</v>
      </c>
      <c r="G50" s="207">
        <v>0</v>
      </c>
      <c r="H50" s="207">
        <f>E50+F50-G50</f>
        <v>48179</v>
      </c>
      <c r="I50" s="208">
        <v>48179</v>
      </c>
      <c r="J50" s="3"/>
    </row>
    <row r="51" spans="1:10" x14ac:dyDescent="0.2">
      <c r="A51" s="209"/>
      <c r="B51" s="210"/>
      <c r="C51" s="210" t="s">
        <v>22</v>
      </c>
      <c r="D51" s="210"/>
      <c r="E51" s="211">
        <v>207223.69</v>
      </c>
      <c r="F51" s="212">
        <v>76663.59</v>
      </c>
      <c r="G51" s="213">
        <v>72113</v>
      </c>
      <c r="H51" s="213">
        <f>E51+F51-G51</f>
        <v>211774.28000000003</v>
      </c>
      <c r="I51" s="214">
        <v>211774.28</v>
      </c>
      <c r="J51" s="3"/>
    </row>
    <row r="52" spans="1:10" x14ac:dyDescent="0.2">
      <c r="A52" s="209"/>
      <c r="B52" s="210"/>
      <c r="C52" s="210" t="s">
        <v>72</v>
      </c>
      <c r="D52" s="210"/>
      <c r="E52" s="211">
        <v>128438.39</v>
      </c>
      <c r="F52" s="212">
        <v>162222.57</v>
      </c>
      <c r="G52" s="213">
        <v>0</v>
      </c>
      <c r="H52" s="213">
        <f>E52+F52-G52</f>
        <v>290660.96000000002</v>
      </c>
      <c r="I52" s="214">
        <v>290660.95999999996</v>
      </c>
      <c r="J52" s="3"/>
    </row>
    <row r="53" spans="1:10" x14ac:dyDescent="0.2">
      <c r="A53" s="209"/>
      <c r="B53" s="210"/>
      <c r="C53" s="215" t="s">
        <v>68</v>
      </c>
      <c r="D53" s="210"/>
      <c r="E53" s="211">
        <v>372944.88</v>
      </c>
      <c r="F53" s="212">
        <v>141675</v>
      </c>
      <c r="G53" s="213">
        <v>113740</v>
      </c>
      <c r="H53" s="213">
        <f>E53+F53-G53</f>
        <v>400879.88</v>
      </c>
      <c r="I53" s="214">
        <v>400879.88</v>
      </c>
      <c r="J53" s="3"/>
    </row>
    <row r="54" spans="1:10" ht="18.75" thickBot="1" x14ac:dyDescent="0.4">
      <c r="A54" s="216" t="s">
        <v>12</v>
      </c>
      <c r="B54" s="217"/>
      <c r="C54" s="217"/>
      <c r="D54" s="217"/>
      <c r="E54" s="218">
        <f>E50+E51+E52+E53</f>
        <v>736785.96</v>
      </c>
      <c r="F54" s="219">
        <f>F50+F51+F52+F53</f>
        <v>400561.16000000003</v>
      </c>
      <c r="G54" s="220">
        <f>G50+G51+G52+G53</f>
        <v>185853</v>
      </c>
      <c r="H54" s="220">
        <f>H50+H51+H52+H53</f>
        <v>951494.12</v>
      </c>
      <c r="I54" s="221">
        <f>I50+I51+I52+I53</f>
        <v>951494.12</v>
      </c>
      <c r="J54" s="3"/>
    </row>
    <row r="55" spans="1:10" ht="18.75" thickTop="1" x14ac:dyDescent="0.35">
      <c r="A55" s="222"/>
      <c r="B55" s="223"/>
      <c r="C55" s="223"/>
      <c r="D55" s="224"/>
      <c r="E55" s="224"/>
      <c r="F55" s="182"/>
      <c r="G55" s="183"/>
      <c r="H55" s="225"/>
      <c r="I55" s="225"/>
      <c r="J55" s="3"/>
    </row>
    <row r="56" spans="1:10" ht="18" x14ac:dyDescent="0.35">
      <c r="A56" s="222"/>
      <c r="B56" s="223"/>
      <c r="C56" s="223"/>
      <c r="D56" s="224"/>
      <c r="E56" s="224"/>
      <c r="F56" s="182"/>
      <c r="G56" s="226"/>
      <c r="H56" s="227"/>
      <c r="I56" s="227"/>
      <c r="J56" s="222"/>
    </row>
    <row r="57" spans="1:10" ht="1.5" customHeight="1" x14ac:dyDescent="0.35">
      <c r="A57" s="228"/>
      <c r="B57" s="229"/>
      <c r="C57" s="229"/>
      <c r="D57" s="230"/>
      <c r="E57" s="230"/>
      <c r="F57" s="227"/>
      <c r="G57" s="227"/>
      <c r="H57" s="227"/>
      <c r="I57" s="227"/>
      <c r="J57" s="228"/>
    </row>
    <row r="58" spans="1:10" x14ac:dyDescent="0.2">
      <c r="A58" s="231"/>
      <c r="B58" s="231"/>
      <c r="C58" s="231"/>
      <c r="D58" s="231"/>
      <c r="E58" s="231"/>
      <c r="F58" s="231"/>
      <c r="G58" s="231"/>
      <c r="H58" s="231"/>
      <c r="I58" s="231"/>
      <c r="J58" s="23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67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251"/>
  <sheetViews>
    <sheetView topLeftCell="A19" zoomScaleNormal="100" zoomScaleSheetLayoutView="100" workbookViewId="0">
      <selection activeCell="J45" sqref="J45"/>
    </sheetView>
  </sheetViews>
  <sheetFormatPr defaultColWidth="9.140625" defaultRowHeight="12.75" x14ac:dyDescent="0.2"/>
  <cols>
    <col min="1" max="1" width="7.42578125" style="98" customWidth="1"/>
    <col min="2" max="2" width="2.42578125" style="98" customWidth="1"/>
    <col min="3" max="4" width="8.42578125" style="98" customWidth="1"/>
    <col min="5" max="6" width="15.42578125" style="98" customWidth="1"/>
    <col min="7" max="7" width="15" style="98" customWidth="1"/>
    <col min="8" max="8" width="15.42578125" style="98" customWidth="1"/>
    <col min="9" max="9" width="16.42578125" style="98" customWidth="1"/>
    <col min="10" max="10" width="16.85546875" style="98" customWidth="1"/>
    <col min="11" max="16384" width="9.140625" style="1"/>
  </cols>
  <sheetData>
    <row r="1" spans="1:10" ht="19.5" x14ac:dyDescent="0.4">
      <c r="A1" s="96" t="s">
        <v>0</v>
      </c>
      <c r="B1" s="97"/>
      <c r="C1" s="97"/>
      <c r="D1" s="97"/>
    </row>
    <row r="2" spans="1:10" ht="19.5" x14ac:dyDescent="0.4">
      <c r="A2" s="267" t="s">
        <v>1</v>
      </c>
      <c r="B2" s="267"/>
      <c r="C2" s="267"/>
      <c r="D2" s="267"/>
      <c r="E2" s="268" t="s">
        <v>126</v>
      </c>
      <c r="F2" s="268"/>
      <c r="G2" s="268"/>
      <c r="H2" s="268"/>
      <c r="I2" s="268"/>
      <c r="J2" s="99"/>
    </row>
    <row r="3" spans="1:10" ht="9.9499999999999993" customHeight="1" x14ac:dyDescent="0.4">
      <c r="A3" s="100"/>
      <c r="B3" s="100"/>
      <c r="C3" s="100"/>
      <c r="D3" s="100"/>
      <c r="E3" s="266" t="s">
        <v>25</v>
      </c>
      <c r="F3" s="266"/>
      <c r="G3" s="266"/>
      <c r="H3" s="266"/>
      <c r="I3" s="266"/>
      <c r="J3" s="99"/>
    </row>
    <row r="4" spans="1:10" ht="15.75" x14ac:dyDescent="0.25">
      <c r="A4" s="101" t="s">
        <v>2</v>
      </c>
      <c r="E4" s="269" t="s">
        <v>127</v>
      </c>
      <c r="F4" s="269"/>
      <c r="G4" s="269"/>
      <c r="H4" s="269"/>
      <c r="I4" s="269"/>
    </row>
    <row r="5" spans="1:10" ht="7.5" customHeight="1" x14ac:dyDescent="0.3">
      <c r="A5" s="102"/>
      <c r="E5" s="266" t="s">
        <v>25</v>
      </c>
      <c r="F5" s="266"/>
      <c r="G5" s="266"/>
      <c r="H5" s="266"/>
      <c r="I5" s="266"/>
    </row>
    <row r="6" spans="1:10" ht="19.5" x14ac:dyDescent="0.4">
      <c r="A6" s="99" t="s">
        <v>38</v>
      </c>
      <c r="C6" s="103" t="s">
        <v>101</v>
      </c>
      <c r="E6" s="104"/>
      <c r="F6" s="104"/>
      <c r="G6" s="105" t="s">
        <v>3</v>
      </c>
      <c r="H6" s="106" t="s">
        <v>79</v>
      </c>
      <c r="I6" s="107"/>
    </row>
    <row r="7" spans="1:10" ht="8.25" customHeight="1" x14ac:dyDescent="0.4">
      <c r="A7" s="99"/>
      <c r="E7" s="266" t="s">
        <v>26</v>
      </c>
      <c r="F7" s="266"/>
      <c r="G7" s="266"/>
      <c r="H7" s="266"/>
      <c r="I7" s="266"/>
    </row>
    <row r="8" spans="1:10" ht="19.5" hidden="1" x14ac:dyDescent="0.4">
      <c r="A8" s="99"/>
      <c r="E8" s="107"/>
      <c r="F8" s="107"/>
      <c r="G8" s="107"/>
      <c r="H8" s="105"/>
      <c r="I8" s="107"/>
    </row>
    <row r="9" spans="1:10" ht="30.75" customHeight="1" x14ac:dyDescent="0.4">
      <c r="A9" s="99"/>
      <c r="E9" s="107"/>
      <c r="F9" s="107"/>
      <c r="G9" s="107"/>
      <c r="H9" s="105"/>
      <c r="I9" s="107"/>
    </row>
    <row r="11" spans="1:10" s="8" customFormat="1" ht="15" customHeight="1" x14ac:dyDescent="0.4">
      <c r="A11" s="108"/>
      <c r="B11" s="109"/>
      <c r="C11" s="109"/>
      <c r="D11" s="109"/>
      <c r="E11" s="110" t="s">
        <v>4</v>
      </c>
      <c r="F11" s="110" t="s">
        <v>5</v>
      </c>
      <c r="G11" s="111" t="s">
        <v>6</v>
      </c>
      <c r="H11" s="112" t="s">
        <v>7</v>
      </c>
      <c r="I11" s="112"/>
      <c r="J11" s="109"/>
    </row>
    <row r="12" spans="1:10" s="8" customFormat="1" ht="15" customHeight="1" x14ac:dyDescent="0.4">
      <c r="A12" s="113"/>
      <c r="B12" s="113"/>
      <c r="C12" s="113"/>
      <c r="D12" s="113"/>
      <c r="E12" s="110" t="s">
        <v>8</v>
      </c>
      <c r="F12" s="110" t="s">
        <v>8</v>
      </c>
      <c r="G12" s="111" t="s">
        <v>9</v>
      </c>
      <c r="H12" s="114" t="s">
        <v>10</v>
      </c>
      <c r="I12" s="115" t="s">
        <v>11</v>
      </c>
      <c r="J12" s="109"/>
    </row>
    <row r="13" spans="1:10" s="8" customFormat="1" ht="12.75" customHeight="1" x14ac:dyDescent="0.2">
      <c r="A13" s="113"/>
      <c r="B13" s="113"/>
      <c r="C13" s="113"/>
      <c r="D13" s="113"/>
      <c r="E13" s="110" t="s">
        <v>12</v>
      </c>
      <c r="F13" s="110" t="s">
        <v>12</v>
      </c>
      <c r="G13" s="116"/>
      <c r="H13" s="260" t="s">
        <v>40</v>
      </c>
      <c r="I13" s="261"/>
      <c r="J13" s="109"/>
    </row>
    <row r="14" spans="1:10" s="8" customFormat="1" ht="12.75" customHeight="1" x14ac:dyDescent="0.2">
      <c r="A14" s="113"/>
      <c r="B14" s="113"/>
      <c r="C14" s="113"/>
      <c r="D14" s="113"/>
      <c r="E14" s="110"/>
      <c r="F14" s="110"/>
      <c r="G14" s="116"/>
      <c r="H14" s="117"/>
      <c r="I14" s="11"/>
      <c r="J14" s="109"/>
    </row>
    <row r="15" spans="1:10" s="8" customFormat="1" ht="18.75" x14ac:dyDescent="0.4">
      <c r="A15" s="118" t="s">
        <v>41</v>
      </c>
      <c r="B15" s="118"/>
      <c r="C15" s="119"/>
      <c r="D15" s="120"/>
      <c r="E15" s="121"/>
      <c r="F15" s="121"/>
      <c r="G15" s="122"/>
      <c r="H15" s="113"/>
      <c r="I15" s="113"/>
      <c r="J15" s="109"/>
    </row>
    <row r="16" spans="1:10" s="8" customFormat="1" ht="19.5" x14ac:dyDescent="0.4">
      <c r="A16" s="123" t="s">
        <v>13</v>
      </c>
      <c r="B16" s="118"/>
      <c r="C16" s="119"/>
      <c r="D16" s="120"/>
      <c r="E16" s="124">
        <v>1981000</v>
      </c>
      <c r="F16" s="125">
        <v>31440182</v>
      </c>
      <c r="G16" s="126">
        <v>31461413.099999998</v>
      </c>
      <c r="H16" s="124">
        <v>31430590.099999998</v>
      </c>
      <c r="I16" s="124">
        <v>30823</v>
      </c>
      <c r="J16" s="109"/>
    </row>
    <row r="17" spans="1:10" s="8" customFormat="1" ht="20.25" customHeight="1" x14ac:dyDescent="0.35">
      <c r="A17" s="127"/>
      <c r="B17" s="109"/>
      <c r="C17" s="109"/>
      <c r="D17" s="109"/>
      <c r="J17" s="109"/>
    </row>
    <row r="18" spans="1:10" s="8" customFormat="1" ht="19.5" x14ac:dyDescent="0.4">
      <c r="A18" s="123" t="s">
        <v>14</v>
      </c>
      <c r="B18" s="128"/>
      <c r="C18" s="128"/>
      <c r="D18" s="128"/>
      <c r="E18" s="124">
        <v>1991000</v>
      </c>
      <c r="F18" s="125">
        <v>31453595</v>
      </c>
      <c r="G18" s="126">
        <v>31471353.5</v>
      </c>
      <c r="H18" s="124">
        <v>31419081.5</v>
      </c>
      <c r="I18" s="124">
        <v>52272</v>
      </c>
      <c r="J18" s="109"/>
    </row>
    <row r="19" spans="1:10" s="8" customFormat="1" ht="19.5" customHeight="1" x14ac:dyDescent="0.35">
      <c r="A19" s="127"/>
      <c r="B19" s="128"/>
      <c r="C19" s="128"/>
      <c r="D19" s="128"/>
      <c r="E19" s="126"/>
      <c r="F19" s="129"/>
      <c r="G19" s="126"/>
      <c r="H19" s="130"/>
      <c r="I19" s="130"/>
      <c r="J19" s="131"/>
    </row>
    <row r="20" spans="1:10" s="8" customFormat="1" ht="14.25" customHeight="1" x14ac:dyDescent="0.35">
      <c r="A20" s="127"/>
      <c r="B20" s="128"/>
      <c r="C20" s="128"/>
      <c r="D20" s="128"/>
      <c r="E20" s="132"/>
      <c r="F20" s="132"/>
      <c r="G20" s="133"/>
      <c r="H20" s="134"/>
      <c r="I20" s="134"/>
      <c r="J20" s="131"/>
    </row>
    <row r="21" spans="1:10" ht="19.5" x14ac:dyDescent="0.4">
      <c r="A21" s="135" t="s">
        <v>15</v>
      </c>
      <c r="B21" s="132"/>
      <c r="C21" s="132"/>
      <c r="D21" s="132"/>
      <c r="E21" s="132"/>
      <c r="F21" s="132"/>
      <c r="G21" s="136"/>
      <c r="H21" s="133"/>
      <c r="I21" s="133"/>
      <c r="J21" s="133"/>
    </row>
    <row r="22" spans="1:10" ht="18" x14ac:dyDescent="0.35">
      <c r="A22" s="132"/>
      <c r="B22" s="132"/>
      <c r="C22" s="137" t="s">
        <v>29</v>
      </c>
      <c r="D22" s="132"/>
      <c r="E22" s="132"/>
      <c r="F22" s="132"/>
      <c r="G22" s="138">
        <f>H22+I22</f>
        <v>0</v>
      </c>
      <c r="H22" s="139">
        <v>0</v>
      </c>
      <c r="I22" s="139">
        <v>0</v>
      </c>
      <c r="J22" s="133"/>
    </row>
    <row r="23" spans="1:10" ht="18" x14ac:dyDescent="0.35">
      <c r="A23" s="132"/>
      <c r="B23" s="132"/>
      <c r="C23" s="137"/>
      <c r="D23" s="132"/>
      <c r="E23" s="132"/>
      <c r="F23" s="132"/>
      <c r="G23" s="138"/>
      <c r="H23" s="139"/>
      <c r="I23" s="139"/>
      <c r="J23" s="133"/>
    </row>
    <row r="24" spans="1:10" s="144" customFormat="1" ht="19.5" x14ac:dyDescent="0.4">
      <c r="A24" s="140" t="s">
        <v>27</v>
      </c>
      <c r="B24" s="140"/>
      <c r="C24" s="141"/>
      <c r="D24" s="140"/>
      <c r="E24" s="140"/>
      <c r="F24" s="140"/>
      <c r="G24" s="142">
        <f>G18-G16-G22</f>
        <v>9940.4000000022352</v>
      </c>
      <c r="H24" s="142">
        <f>H18-H16-H22</f>
        <v>-11508.599999997765</v>
      </c>
      <c r="I24" s="142">
        <f>I18-I16-I22</f>
        <v>21449</v>
      </c>
      <c r="J24" s="143"/>
    </row>
    <row r="25" spans="1:10" s="144" customFormat="1" ht="18.95" customHeight="1" x14ac:dyDescent="0.3">
      <c r="A25" s="145" t="s">
        <v>47</v>
      </c>
      <c r="B25" s="145"/>
      <c r="C25" s="145"/>
      <c r="D25" s="145"/>
      <c r="E25" s="145"/>
      <c r="F25" s="145"/>
      <c r="G25" s="146">
        <f>G24-G26</f>
        <v>196.40000000223517</v>
      </c>
      <c r="H25" s="147">
        <v>-21252.599999997765</v>
      </c>
      <c r="I25" s="147">
        <v>21449</v>
      </c>
      <c r="J25" s="148"/>
    </row>
    <row r="26" spans="1:10" s="144" customFormat="1" ht="15" x14ac:dyDescent="0.3">
      <c r="A26" s="145" t="s">
        <v>42</v>
      </c>
      <c r="B26" s="145"/>
      <c r="C26" s="145"/>
      <c r="D26" s="145"/>
      <c r="E26" s="145"/>
      <c r="F26" s="145"/>
      <c r="G26" s="146">
        <f>H26+I26</f>
        <v>9744</v>
      </c>
      <c r="H26" s="147">
        <v>9744</v>
      </c>
      <c r="I26" s="147">
        <v>0</v>
      </c>
      <c r="J26" s="148"/>
    </row>
    <row r="27" spans="1:10" s="144" customFormat="1" x14ac:dyDescent="0.2">
      <c r="A27" s="149"/>
      <c r="B27" s="149"/>
      <c r="C27" s="149"/>
      <c r="D27" s="149"/>
      <c r="E27" s="149"/>
      <c r="F27" s="149"/>
      <c r="G27" s="149"/>
      <c r="H27" s="148"/>
      <c r="I27" s="148"/>
      <c r="J27" s="148"/>
    </row>
    <row r="28" spans="1:10" s="144" customFormat="1" ht="16.5" x14ac:dyDescent="0.35">
      <c r="A28" s="150" t="s">
        <v>43</v>
      </c>
      <c r="B28" s="150" t="s">
        <v>44</v>
      </c>
      <c r="C28" s="150"/>
      <c r="D28" s="151"/>
      <c r="E28" s="151"/>
      <c r="F28" s="152"/>
      <c r="G28" s="142"/>
      <c r="H28" s="153"/>
      <c r="I28" s="154"/>
      <c r="J28" s="155"/>
    </row>
    <row r="29" spans="1:10" s="144" customFormat="1" ht="16.5" customHeight="1" x14ac:dyDescent="0.3">
      <c r="A29" s="150"/>
      <c r="B29" s="150"/>
      <c r="C29" s="258" t="s">
        <v>16</v>
      </c>
      <c r="D29" s="258"/>
      <c r="E29" s="258"/>
      <c r="F29" s="152"/>
      <c r="G29" s="156">
        <f>G30+G31</f>
        <v>196.4</v>
      </c>
      <c r="H29" s="153"/>
      <c r="I29" s="154"/>
      <c r="J29" s="155"/>
    </row>
    <row r="30" spans="1:10" s="163" customFormat="1" ht="18.75" x14ac:dyDescent="0.4">
      <c r="A30" s="157"/>
      <c r="B30" s="157"/>
      <c r="C30" s="158"/>
      <c r="D30" s="159"/>
      <c r="E30" s="160" t="s">
        <v>48</v>
      </c>
      <c r="F30" s="161" t="s">
        <v>17</v>
      </c>
      <c r="G30" s="162">
        <v>0</v>
      </c>
      <c r="H30" s="153"/>
      <c r="I30" s="154"/>
    </row>
    <row r="31" spans="1:10" s="163" customFormat="1" ht="18.75" x14ac:dyDescent="0.4">
      <c r="A31" s="157"/>
      <c r="B31" s="157"/>
      <c r="C31" s="164"/>
      <c r="D31" s="159"/>
      <c r="E31" s="165"/>
      <c r="F31" s="161" t="s">
        <v>72</v>
      </c>
      <c r="G31" s="162">
        <v>196.4</v>
      </c>
      <c r="H31" s="153"/>
      <c r="I31" s="154"/>
    </row>
    <row r="32" spans="1:10" s="163" customFormat="1" ht="18.75" x14ac:dyDescent="0.4">
      <c r="A32" s="157"/>
      <c r="B32" s="166"/>
      <c r="C32" s="259" t="s">
        <v>49</v>
      </c>
      <c r="D32" s="259"/>
      <c r="E32" s="259"/>
      <c r="F32" s="259"/>
      <c r="G32" s="156">
        <f>G26</f>
        <v>9744</v>
      </c>
      <c r="H32" s="153"/>
      <c r="I32" s="154"/>
    </row>
    <row r="33" spans="1:10" s="8" customFormat="1" ht="20.25" customHeight="1" x14ac:dyDescent="0.3">
      <c r="A33" s="167"/>
      <c r="B33" s="264" t="s">
        <v>63</v>
      </c>
      <c r="C33" s="264"/>
      <c r="D33" s="264"/>
      <c r="E33" s="264"/>
      <c r="F33" s="264"/>
      <c r="G33" s="168">
        <v>19470</v>
      </c>
      <c r="H33" s="168"/>
      <c r="I33" s="169"/>
    </row>
    <row r="34" spans="1:10" ht="41.45" customHeight="1" x14ac:dyDescent="0.2">
      <c r="A34" s="265" t="s">
        <v>172</v>
      </c>
      <c r="B34" s="265"/>
      <c r="C34" s="265"/>
      <c r="D34" s="265"/>
      <c r="E34" s="265"/>
      <c r="F34" s="265"/>
      <c r="G34" s="265"/>
      <c r="H34" s="265"/>
      <c r="I34" s="265"/>
      <c r="J34" s="79"/>
    </row>
    <row r="35" spans="1:10" ht="18.95" customHeight="1" x14ac:dyDescent="0.4">
      <c r="A35" s="118" t="s">
        <v>45</v>
      </c>
      <c r="B35" s="118" t="s">
        <v>23</v>
      </c>
      <c r="C35" s="118"/>
      <c r="D35" s="170"/>
      <c r="E35" s="122"/>
      <c r="F35" s="128"/>
      <c r="G35" s="171"/>
      <c r="H35" s="172"/>
      <c r="I35" s="172"/>
      <c r="J35" s="79"/>
    </row>
    <row r="36" spans="1:10" ht="18.75" x14ac:dyDescent="0.4">
      <c r="A36" s="118"/>
      <c r="B36" s="118"/>
      <c r="C36" s="118"/>
      <c r="D36" s="170"/>
      <c r="F36" s="173" t="s">
        <v>28</v>
      </c>
      <c r="G36" s="115" t="s">
        <v>6</v>
      </c>
      <c r="H36" s="113"/>
      <c r="I36" s="174" t="s">
        <v>30</v>
      </c>
      <c r="J36" s="79"/>
    </row>
    <row r="37" spans="1:10" ht="16.5" x14ac:dyDescent="0.35">
      <c r="A37" s="175" t="s">
        <v>24</v>
      </c>
      <c r="B37" s="176"/>
      <c r="C37" s="127"/>
      <c r="D37" s="176"/>
      <c r="E37" s="122"/>
      <c r="F37" s="177">
        <v>0</v>
      </c>
      <c r="G37" s="177">
        <v>0</v>
      </c>
      <c r="H37" s="178"/>
      <c r="I37" s="179" t="str">
        <f>IF(F37=0,"nerozp.",G37/F37)</f>
        <v>nerozp.</v>
      </c>
      <c r="J37" s="79"/>
    </row>
    <row r="38" spans="1:10" ht="16.5" hidden="1" x14ac:dyDescent="0.35">
      <c r="A38" s="175" t="s">
        <v>70</v>
      </c>
      <c r="B38" s="176"/>
      <c r="C38" s="127"/>
      <c r="D38" s="180"/>
      <c r="E38" s="180"/>
      <c r="F38" s="177">
        <v>0</v>
      </c>
      <c r="G38" s="177">
        <v>0</v>
      </c>
      <c r="H38" s="178"/>
      <c r="I38" s="179" t="e">
        <f t="shared" ref="I38:I39" si="0">G38/F38</f>
        <v>#DIV/0!</v>
      </c>
      <c r="J38" s="3"/>
    </row>
    <row r="39" spans="1:10" ht="16.5" hidden="1" x14ac:dyDescent="0.35">
      <c r="A39" s="175" t="s">
        <v>71</v>
      </c>
      <c r="B39" s="176"/>
      <c r="C39" s="127"/>
      <c r="D39" s="180"/>
      <c r="E39" s="180"/>
      <c r="F39" s="177">
        <v>0</v>
      </c>
      <c r="G39" s="177">
        <v>0</v>
      </c>
      <c r="H39" s="178"/>
      <c r="I39" s="179" t="e">
        <f t="shared" si="0"/>
        <v>#DIV/0!</v>
      </c>
      <c r="J39" s="3"/>
    </row>
    <row r="40" spans="1:10" ht="16.5" x14ac:dyDescent="0.35">
      <c r="A40" s="175" t="s">
        <v>69</v>
      </c>
      <c r="B40" s="176"/>
      <c r="C40" s="127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  <c r="J40" s="3"/>
    </row>
    <row r="41" spans="1:10" ht="16.5" x14ac:dyDescent="0.35">
      <c r="A41" s="175" t="s">
        <v>66</v>
      </c>
      <c r="B41" s="176"/>
      <c r="C41" s="127"/>
      <c r="D41" s="122"/>
      <c r="E41" s="122"/>
      <c r="F41" s="177">
        <v>41000</v>
      </c>
      <c r="G41" s="177">
        <v>41000</v>
      </c>
      <c r="H41" s="178"/>
      <c r="I41" s="179">
        <f>IF(F41=0,"nerozp.",G41/F41)</f>
        <v>1</v>
      </c>
      <c r="J41" s="3"/>
    </row>
    <row r="42" spans="1:10" ht="16.5" x14ac:dyDescent="0.35">
      <c r="A42" s="175" t="s">
        <v>67</v>
      </c>
      <c r="B42" s="121"/>
      <c r="C42" s="121"/>
      <c r="D42" s="113"/>
      <c r="E42" s="113"/>
      <c r="F42" s="177">
        <v>0</v>
      </c>
      <c r="G42" s="177">
        <v>0</v>
      </c>
      <c r="H42" s="178"/>
      <c r="I42" s="179" t="str">
        <f>IF(F42=0,"nerozp.",G42/F42)</f>
        <v>nerozp.</v>
      </c>
      <c r="J42" s="3"/>
    </row>
    <row r="43" spans="1:10" hidden="1" x14ac:dyDescent="0.2">
      <c r="A43" s="262" t="s">
        <v>64</v>
      </c>
      <c r="B43" s="263"/>
      <c r="C43" s="263"/>
      <c r="D43" s="263"/>
      <c r="E43" s="263"/>
      <c r="F43" s="263"/>
      <c r="G43" s="263"/>
      <c r="H43" s="263"/>
      <c r="I43" s="263"/>
      <c r="J43" s="3"/>
    </row>
    <row r="44" spans="1:10" ht="20.25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3"/>
    </row>
    <row r="45" spans="1:10" ht="19.5" thickBot="1" x14ac:dyDescent="0.45">
      <c r="A45" s="118" t="s">
        <v>46</v>
      </c>
      <c r="B45" s="118" t="s">
        <v>18</v>
      </c>
      <c r="C45" s="120"/>
      <c r="D45" s="122"/>
      <c r="E45" s="122"/>
      <c r="F45" s="182"/>
      <c r="G45" s="183"/>
      <c r="H45" s="260" t="s">
        <v>32</v>
      </c>
      <c r="I45" s="261"/>
      <c r="J45" s="3"/>
    </row>
    <row r="46" spans="1:10" ht="18.75" thickTop="1" x14ac:dyDescent="0.35">
      <c r="A46" s="184"/>
      <c r="B46" s="185"/>
      <c r="C46" s="186"/>
      <c r="D46" s="185"/>
      <c r="E46" s="187" t="s">
        <v>65</v>
      </c>
      <c r="F46" s="188" t="s">
        <v>19</v>
      </c>
      <c r="G46" s="188" t="s">
        <v>20</v>
      </c>
      <c r="H46" s="189" t="s">
        <v>21</v>
      </c>
      <c r="I46" s="190" t="s">
        <v>31</v>
      </c>
      <c r="J46" s="3"/>
    </row>
    <row r="47" spans="1:10" x14ac:dyDescent="0.2">
      <c r="A47" s="191"/>
      <c r="E47" s="192"/>
      <c r="F47" s="257"/>
      <c r="G47" s="193"/>
      <c r="H47" s="194">
        <v>42369</v>
      </c>
      <c r="I47" s="195">
        <v>42369</v>
      </c>
      <c r="J47" s="3"/>
    </row>
    <row r="48" spans="1:10" x14ac:dyDescent="0.2">
      <c r="A48" s="191"/>
      <c r="E48" s="192"/>
      <c r="F48" s="257"/>
      <c r="G48" s="196"/>
      <c r="H48" s="196"/>
      <c r="I48" s="197"/>
      <c r="J48" s="3"/>
    </row>
    <row r="49" spans="1:10" ht="13.5" thickBot="1" x14ac:dyDescent="0.25">
      <c r="A49" s="198"/>
      <c r="B49" s="199"/>
      <c r="C49" s="199"/>
      <c r="D49" s="199"/>
      <c r="E49" s="200"/>
      <c r="F49" s="201"/>
      <c r="G49" s="201"/>
      <c r="H49" s="201"/>
      <c r="I49" s="202"/>
      <c r="J49" s="3"/>
    </row>
    <row r="50" spans="1:10" ht="13.5" thickTop="1" x14ac:dyDescent="0.2">
      <c r="A50" s="203"/>
      <c r="B50" s="204"/>
      <c r="C50" s="204" t="s">
        <v>17</v>
      </c>
      <c r="D50" s="204"/>
      <c r="E50" s="205">
        <v>144170.57999999999</v>
      </c>
      <c r="F50" s="206">
        <v>0</v>
      </c>
      <c r="G50" s="207">
        <v>2000</v>
      </c>
      <c r="H50" s="207">
        <f>E50+F50-G50</f>
        <v>142170.57999999999</v>
      </c>
      <c r="I50" s="208">
        <v>142170.57999999999</v>
      </c>
      <c r="J50" s="3"/>
    </row>
    <row r="51" spans="1:10" x14ac:dyDescent="0.2">
      <c r="A51" s="209"/>
      <c r="B51" s="210"/>
      <c r="C51" s="210" t="s">
        <v>22</v>
      </c>
      <c r="D51" s="210"/>
      <c r="E51" s="211">
        <v>481388.1</v>
      </c>
      <c r="F51" s="212">
        <v>213383</v>
      </c>
      <c r="G51" s="213">
        <v>173390</v>
      </c>
      <c r="H51" s="213">
        <f>E51+F51-G51</f>
        <v>521381.1</v>
      </c>
      <c r="I51" s="214">
        <v>499228.1</v>
      </c>
      <c r="J51" s="3"/>
    </row>
    <row r="52" spans="1:10" x14ac:dyDescent="0.2">
      <c r="A52" s="209"/>
      <c r="B52" s="210"/>
      <c r="C52" s="210" t="s">
        <v>72</v>
      </c>
      <c r="D52" s="210"/>
      <c r="E52" s="211">
        <v>117800.92000000001</v>
      </c>
      <c r="F52" s="212">
        <v>38146.79</v>
      </c>
      <c r="G52" s="213">
        <v>79426.5</v>
      </c>
      <c r="H52" s="213">
        <f>E52+F52-G52</f>
        <v>76521.210000000021</v>
      </c>
      <c r="I52" s="214">
        <v>76521.209999999992</v>
      </c>
      <c r="J52" s="3"/>
    </row>
    <row r="53" spans="1:10" x14ac:dyDescent="0.2">
      <c r="A53" s="209"/>
      <c r="B53" s="210"/>
      <c r="C53" s="215" t="s">
        <v>68</v>
      </c>
      <c r="D53" s="210"/>
      <c r="E53" s="211">
        <v>70713.62</v>
      </c>
      <c r="F53" s="212">
        <v>51132</v>
      </c>
      <c r="G53" s="213">
        <v>111000</v>
      </c>
      <c r="H53" s="213">
        <f>E53+F53-G53</f>
        <v>10845.619999999995</v>
      </c>
      <c r="I53" s="214">
        <v>10845.62</v>
      </c>
      <c r="J53" s="3"/>
    </row>
    <row r="54" spans="1:10" ht="18.75" thickBot="1" x14ac:dyDescent="0.4">
      <c r="A54" s="216" t="s">
        <v>12</v>
      </c>
      <c r="B54" s="217"/>
      <c r="C54" s="217"/>
      <c r="D54" s="217"/>
      <c r="E54" s="218">
        <f>E50+E51+E52+E53</f>
        <v>814073.22</v>
      </c>
      <c r="F54" s="219">
        <f>F50+F51+F52+F53</f>
        <v>302661.79000000004</v>
      </c>
      <c r="G54" s="220">
        <f>G50+G51+G52+G53</f>
        <v>365816.5</v>
      </c>
      <c r="H54" s="220">
        <f>H50+H51+H52+H53</f>
        <v>750918.50999999989</v>
      </c>
      <c r="I54" s="221">
        <f>I50+I51+I52+I53</f>
        <v>728765.50999999989</v>
      </c>
      <c r="J54" s="3"/>
    </row>
    <row r="55" spans="1:10" ht="18.75" thickTop="1" x14ac:dyDescent="0.35">
      <c r="A55" s="222"/>
      <c r="B55" s="223"/>
      <c r="C55" s="223"/>
      <c r="D55" s="224"/>
      <c r="E55" s="224"/>
      <c r="F55" s="182"/>
      <c r="G55" s="183"/>
      <c r="H55" s="225"/>
      <c r="I55" s="225"/>
      <c r="J55" s="3"/>
    </row>
    <row r="56" spans="1:10" ht="18" x14ac:dyDescent="0.35">
      <c r="A56" s="222"/>
      <c r="B56" s="223"/>
      <c r="C56" s="223"/>
      <c r="D56" s="224"/>
      <c r="E56" s="224"/>
      <c r="F56" s="182"/>
      <c r="G56" s="226"/>
      <c r="H56" s="227"/>
      <c r="I56" s="227"/>
      <c r="J56" s="222"/>
    </row>
    <row r="57" spans="1:10" ht="1.5" customHeight="1" x14ac:dyDescent="0.35">
      <c r="A57" s="228"/>
      <c r="B57" s="229"/>
      <c r="C57" s="229"/>
      <c r="D57" s="230"/>
      <c r="E57" s="230"/>
      <c r="F57" s="227"/>
      <c r="G57" s="227"/>
      <c r="H57" s="227"/>
      <c r="I57" s="227"/>
      <c r="J57" s="228"/>
    </row>
    <row r="58" spans="1:10" x14ac:dyDescent="0.2">
      <c r="A58" s="231"/>
      <c r="B58" s="231"/>
      <c r="C58" s="231"/>
      <c r="D58" s="231"/>
      <c r="E58" s="231"/>
      <c r="F58" s="231"/>
      <c r="G58" s="231"/>
      <c r="H58" s="231"/>
      <c r="I58" s="231"/>
      <c r="J58" s="23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68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251"/>
  <sheetViews>
    <sheetView zoomScaleNormal="100" zoomScaleSheetLayoutView="115" workbookViewId="0">
      <selection activeCell="J45" sqref="J45"/>
    </sheetView>
  </sheetViews>
  <sheetFormatPr defaultColWidth="9.140625" defaultRowHeight="12.75" x14ac:dyDescent="0.2"/>
  <cols>
    <col min="1" max="1" width="7.42578125" style="98" customWidth="1"/>
    <col min="2" max="2" width="2.42578125" style="98" customWidth="1"/>
    <col min="3" max="4" width="8.42578125" style="98" customWidth="1"/>
    <col min="5" max="6" width="15.42578125" style="98" customWidth="1"/>
    <col min="7" max="7" width="15" style="98" customWidth="1"/>
    <col min="8" max="8" width="15.42578125" style="98" customWidth="1"/>
    <col min="9" max="9" width="16.42578125" style="98" customWidth="1"/>
    <col min="10" max="10" width="16.85546875" style="98" customWidth="1"/>
    <col min="11" max="16384" width="9.140625" style="1"/>
  </cols>
  <sheetData>
    <row r="1" spans="1:10" ht="19.5" x14ac:dyDescent="0.4">
      <c r="A1" s="96" t="s">
        <v>0</v>
      </c>
      <c r="B1" s="97"/>
      <c r="C1" s="97"/>
      <c r="D1" s="97"/>
    </row>
    <row r="2" spans="1:10" ht="19.5" x14ac:dyDescent="0.4">
      <c r="A2" s="267" t="s">
        <v>1</v>
      </c>
      <c r="B2" s="267"/>
      <c r="C2" s="267"/>
      <c r="D2" s="267"/>
      <c r="E2" s="268" t="s">
        <v>128</v>
      </c>
      <c r="F2" s="268"/>
      <c r="G2" s="268"/>
      <c r="H2" s="268"/>
      <c r="I2" s="268"/>
      <c r="J2" s="99"/>
    </row>
    <row r="3" spans="1:10" ht="9.9499999999999993" customHeight="1" x14ac:dyDescent="0.4">
      <c r="A3" s="100"/>
      <c r="B3" s="100"/>
      <c r="C3" s="100"/>
      <c r="D3" s="100"/>
      <c r="E3" s="266" t="s">
        <v>25</v>
      </c>
      <c r="F3" s="266"/>
      <c r="G3" s="266"/>
      <c r="H3" s="266"/>
      <c r="I3" s="266"/>
      <c r="J3" s="99"/>
    </row>
    <row r="4" spans="1:10" ht="15.75" x14ac:dyDescent="0.25">
      <c r="A4" s="101" t="s">
        <v>2</v>
      </c>
      <c r="E4" s="269" t="s">
        <v>129</v>
      </c>
      <c r="F4" s="269"/>
      <c r="G4" s="269"/>
      <c r="H4" s="269"/>
      <c r="I4" s="269"/>
    </row>
    <row r="5" spans="1:10" ht="7.5" customHeight="1" x14ac:dyDescent="0.3">
      <c r="A5" s="102"/>
      <c r="E5" s="266" t="s">
        <v>25</v>
      </c>
      <c r="F5" s="266"/>
      <c r="G5" s="266"/>
      <c r="H5" s="266"/>
      <c r="I5" s="266"/>
    </row>
    <row r="6" spans="1:10" ht="19.5" x14ac:dyDescent="0.4">
      <c r="A6" s="99" t="s">
        <v>38</v>
      </c>
      <c r="C6" s="103" t="s">
        <v>102</v>
      </c>
      <c r="E6" s="104"/>
      <c r="F6" s="104"/>
      <c r="G6" s="105" t="s">
        <v>3</v>
      </c>
      <c r="H6" s="106" t="s">
        <v>80</v>
      </c>
      <c r="I6" s="107"/>
    </row>
    <row r="7" spans="1:10" ht="8.25" customHeight="1" x14ac:dyDescent="0.4">
      <c r="A7" s="99"/>
      <c r="E7" s="266" t="s">
        <v>26</v>
      </c>
      <c r="F7" s="266"/>
      <c r="G7" s="266"/>
      <c r="H7" s="266"/>
      <c r="I7" s="266"/>
    </row>
    <row r="8" spans="1:10" ht="19.5" hidden="1" x14ac:dyDescent="0.4">
      <c r="A8" s="99"/>
      <c r="E8" s="107"/>
      <c r="F8" s="107"/>
      <c r="G8" s="107"/>
      <c r="H8" s="105"/>
      <c r="I8" s="107"/>
    </row>
    <row r="9" spans="1:10" ht="30.75" customHeight="1" x14ac:dyDescent="0.4">
      <c r="A9" s="99"/>
      <c r="E9" s="107"/>
      <c r="F9" s="107"/>
      <c r="G9" s="107"/>
      <c r="H9" s="105"/>
      <c r="I9" s="107"/>
    </row>
    <row r="11" spans="1:10" s="8" customFormat="1" ht="15" customHeight="1" x14ac:dyDescent="0.4">
      <c r="A11" s="108"/>
      <c r="B11" s="109"/>
      <c r="C11" s="109"/>
      <c r="D11" s="109"/>
      <c r="E11" s="110" t="s">
        <v>4</v>
      </c>
      <c r="F11" s="110" t="s">
        <v>5</v>
      </c>
      <c r="G11" s="111" t="s">
        <v>6</v>
      </c>
      <c r="H11" s="112" t="s">
        <v>7</v>
      </c>
      <c r="I11" s="112"/>
      <c r="J11" s="109"/>
    </row>
    <row r="12" spans="1:10" s="8" customFormat="1" ht="15" customHeight="1" x14ac:dyDescent="0.4">
      <c r="A12" s="113"/>
      <c r="B12" s="113"/>
      <c r="C12" s="113"/>
      <c r="D12" s="113"/>
      <c r="E12" s="110" t="s">
        <v>8</v>
      </c>
      <c r="F12" s="110" t="s">
        <v>8</v>
      </c>
      <c r="G12" s="111" t="s">
        <v>9</v>
      </c>
      <c r="H12" s="114" t="s">
        <v>10</v>
      </c>
      <c r="I12" s="115" t="s">
        <v>11</v>
      </c>
      <c r="J12" s="109"/>
    </row>
    <row r="13" spans="1:10" s="8" customFormat="1" ht="12.75" customHeight="1" x14ac:dyDescent="0.2">
      <c r="A13" s="113"/>
      <c r="B13" s="113"/>
      <c r="C13" s="113"/>
      <c r="D13" s="113"/>
      <c r="E13" s="110" t="s">
        <v>12</v>
      </c>
      <c r="F13" s="110" t="s">
        <v>12</v>
      </c>
      <c r="G13" s="116"/>
      <c r="H13" s="260" t="s">
        <v>40</v>
      </c>
      <c r="I13" s="261"/>
      <c r="J13" s="109"/>
    </row>
    <row r="14" spans="1:10" s="8" customFormat="1" ht="12.75" customHeight="1" x14ac:dyDescent="0.2">
      <c r="A14" s="113"/>
      <c r="B14" s="113"/>
      <c r="C14" s="113"/>
      <c r="D14" s="113"/>
      <c r="E14" s="110"/>
      <c r="F14" s="110"/>
      <c r="G14" s="116"/>
      <c r="H14" s="117"/>
      <c r="I14" s="11"/>
      <c r="J14" s="109"/>
    </row>
    <row r="15" spans="1:10" s="8" customFormat="1" ht="18.75" x14ac:dyDescent="0.4">
      <c r="A15" s="118" t="s">
        <v>41</v>
      </c>
      <c r="B15" s="118"/>
      <c r="C15" s="119"/>
      <c r="D15" s="120"/>
      <c r="E15" s="121"/>
      <c r="F15" s="121"/>
      <c r="G15" s="122"/>
      <c r="H15" s="113"/>
      <c r="I15" s="113"/>
      <c r="J15" s="109"/>
    </row>
    <row r="16" spans="1:10" s="8" customFormat="1" ht="19.5" x14ac:dyDescent="0.4">
      <c r="A16" s="123" t="s">
        <v>13</v>
      </c>
      <c r="B16" s="118"/>
      <c r="C16" s="119"/>
      <c r="D16" s="120"/>
      <c r="E16" s="124">
        <v>8792000</v>
      </c>
      <c r="F16" s="125">
        <v>38899679</v>
      </c>
      <c r="G16" s="126">
        <v>38952376</v>
      </c>
      <c r="H16" s="124">
        <v>38622232.729999997</v>
      </c>
      <c r="I16" s="124">
        <v>330143.27</v>
      </c>
      <c r="J16" s="109"/>
    </row>
    <row r="17" spans="1:10" s="8" customFormat="1" ht="20.25" customHeight="1" x14ac:dyDescent="0.35">
      <c r="A17" s="127"/>
      <c r="B17" s="109"/>
      <c r="C17" s="109"/>
      <c r="D17" s="109"/>
      <c r="J17" s="109"/>
    </row>
    <row r="18" spans="1:10" s="8" customFormat="1" ht="19.5" x14ac:dyDescent="0.4">
      <c r="A18" s="123" t="s">
        <v>14</v>
      </c>
      <c r="B18" s="128"/>
      <c r="C18" s="128"/>
      <c r="D18" s="128"/>
      <c r="E18" s="124">
        <v>8842000</v>
      </c>
      <c r="F18" s="125">
        <v>38949679</v>
      </c>
      <c r="G18" s="126">
        <v>38867181.439999998</v>
      </c>
      <c r="H18" s="124">
        <v>38450304.439999998</v>
      </c>
      <c r="I18" s="124">
        <v>416877</v>
      </c>
      <c r="J18" s="109"/>
    </row>
    <row r="19" spans="1:10" s="8" customFormat="1" ht="19.5" customHeight="1" x14ac:dyDescent="0.35">
      <c r="A19" s="127"/>
      <c r="B19" s="128"/>
      <c r="C19" s="128"/>
      <c r="D19" s="128"/>
      <c r="E19" s="126"/>
      <c r="F19" s="129"/>
      <c r="G19" s="126"/>
      <c r="H19" s="130"/>
      <c r="I19" s="130"/>
      <c r="J19" s="131"/>
    </row>
    <row r="20" spans="1:10" s="8" customFormat="1" ht="14.25" customHeight="1" x14ac:dyDescent="0.35">
      <c r="A20" s="127"/>
      <c r="B20" s="128"/>
      <c r="C20" s="128"/>
      <c r="D20" s="128"/>
      <c r="E20" s="132"/>
      <c r="F20" s="132"/>
      <c r="G20" s="133"/>
      <c r="H20" s="134"/>
      <c r="I20" s="134"/>
      <c r="J20" s="131"/>
    </row>
    <row r="21" spans="1:10" ht="19.5" x14ac:dyDescent="0.4">
      <c r="A21" s="135" t="s">
        <v>15</v>
      </c>
      <c r="B21" s="132"/>
      <c r="C21" s="132"/>
      <c r="D21" s="132"/>
      <c r="E21" s="132"/>
      <c r="F21" s="132"/>
      <c r="G21" s="136"/>
      <c r="H21" s="133"/>
      <c r="I21" s="133"/>
      <c r="J21" s="133"/>
    </row>
    <row r="22" spans="1:10" ht="18" x14ac:dyDescent="0.35">
      <c r="A22" s="132"/>
      <c r="B22" s="132"/>
      <c r="C22" s="137" t="s">
        <v>29</v>
      </c>
      <c r="D22" s="132"/>
      <c r="E22" s="132"/>
      <c r="F22" s="132"/>
      <c r="G22" s="138">
        <f>H22+I22</f>
        <v>0</v>
      </c>
      <c r="H22" s="139">
        <v>0</v>
      </c>
      <c r="I22" s="139">
        <v>0</v>
      </c>
      <c r="J22" s="133"/>
    </row>
    <row r="23" spans="1:10" ht="18" x14ac:dyDescent="0.35">
      <c r="A23" s="132"/>
      <c r="B23" s="132"/>
      <c r="C23" s="137"/>
      <c r="D23" s="132"/>
      <c r="E23" s="132"/>
      <c r="F23" s="132"/>
      <c r="G23" s="138"/>
      <c r="H23" s="139"/>
      <c r="I23" s="139"/>
      <c r="J23" s="133"/>
    </row>
    <row r="24" spans="1:10" s="144" customFormat="1" ht="19.5" x14ac:dyDescent="0.4">
      <c r="A24" s="140" t="s">
        <v>27</v>
      </c>
      <c r="B24" s="140"/>
      <c r="C24" s="141"/>
      <c r="D24" s="140"/>
      <c r="E24" s="140"/>
      <c r="F24" s="140"/>
      <c r="G24" s="142">
        <f>G18-G16-G22</f>
        <v>-85194.560000002384</v>
      </c>
      <c r="H24" s="142">
        <f>H18-H16-H22</f>
        <v>-171928.28999999911</v>
      </c>
      <c r="I24" s="142">
        <f>I18-I16-I22</f>
        <v>86733.729999999981</v>
      </c>
      <c r="J24" s="143"/>
    </row>
    <row r="25" spans="1:10" s="144" customFormat="1" ht="18.95" customHeight="1" x14ac:dyDescent="0.3">
      <c r="A25" s="145" t="s">
        <v>47</v>
      </c>
      <c r="B25" s="145"/>
      <c r="C25" s="145"/>
      <c r="D25" s="145"/>
      <c r="E25" s="145"/>
      <c r="F25" s="145"/>
      <c r="G25" s="146">
        <f>G24-G26</f>
        <v>-85194.560000002384</v>
      </c>
      <c r="H25" s="147">
        <v>-171928.28999999911</v>
      </c>
      <c r="I25" s="147">
        <v>86733.729999999981</v>
      </c>
      <c r="J25" s="148"/>
    </row>
    <row r="26" spans="1:10" s="144" customFormat="1" ht="15" x14ac:dyDescent="0.3">
      <c r="A26" s="145" t="s">
        <v>42</v>
      </c>
      <c r="B26" s="145"/>
      <c r="C26" s="145"/>
      <c r="D26" s="145"/>
      <c r="E26" s="145"/>
      <c r="F26" s="145"/>
      <c r="G26" s="146">
        <f>H26+I26</f>
        <v>0</v>
      </c>
      <c r="H26" s="147">
        <v>0</v>
      </c>
      <c r="I26" s="147">
        <v>0</v>
      </c>
      <c r="J26" s="148"/>
    </row>
    <row r="27" spans="1:10" s="144" customFormat="1" x14ac:dyDescent="0.2">
      <c r="A27" s="149"/>
      <c r="B27" s="149"/>
      <c r="C27" s="149"/>
      <c r="D27" s="149"/>
      <c r="E27" s="149"/>
      <c r="F27" s="149"/>
      <c r="G27" s="149"/>
      <c r="H27" s="148"/>
      <c r="I27" s="148"/>
      <c r="J27" s="148"/>
    </row>
    <row r="28" spans="1:10" s="144" customFormat="1" ht="16.5" x14ac:dyDescent="0.35">
      <c r="A28" s="150" t="s">
        <v>43</v>
      </c>
      <c r="B28" s="150" t="s">
        <v>44</v>
      </c>
      <c r="C28" s="150"/>
      <c r="D28" s="151"/>
      <c r="E28" s="151"/>
      <c r="F28" s="152"/>
      <c r="G28" s="142"/>
      <c r="H28" s="153"/>
      <c r="I28" s="154"/>
      <c r="J28" s="155"/>
    </row>
    <row r="29" spans="1:10" s="144" customFormat="1" ht="16.5" customHeight="1" x14ac:dyDescent="0.3">
      <c r="A29" s="150"/>
      <c r="B29" s="150"/>
      <c r="C29" s="258" t="s">
        <v>16</v>
      </c>
      <c r="D29" s="258"/>
      <c r="E29" s="258"/>
      <c r="F29" s="152"/>
      <c r="G29" s="156">
        <f>G30+G31</f>
        <v>0</v>
      </c>
      <c r="H29" s="153"/>
      <c r="I29" s="154"/>
      <c r="J29" s="155"/>
    </row>
    <row r="30" spans="1:10" s="163" customFormat="1" ht="18.75" x14ac:dyDescent="0.4">
      <c r="A30" s="157"/>
      <c r="B30" s="157"/>
      <c r="C30" s="158"/>
      <c r="D30" s="159"/>
      <c r="E30" s="160" t="s">
        <v>48</v>
      </c>
      <c r="F30" s="161" t="s">
        <v>17</v>
      </c>
      <c r="G30" s="162">
        <v>0</v>
      </c>
      <c r="H30" s="153"/>
      <c r="I30" s="154"/>
    </row>
    <row r="31" spans="1:10" s="163" customFormat="1" ht="18.75" x14ac:dyDescent="0.4">
      <c r="A31" s="157"/>
      <c r="B31" s="157"/>
      <c r="C31" s="164"/>
      <c r="D31" s="159"/>
      <c r="E31" s="165"/>
      <c r="F31" s="161" t="s">
        <v>72</v>
      </c>
      <c r="G31" s="162">
        <v>0</v>
      </c>
      <c r="H31" s="153"/>
      <c r="I31" s="154"/>
    </row>
    <row r="32" spans="1:10" s="163" customFormat="1" ht="18.75" x14ac:dyDescent="0.4">
      <c r="A32" s="157"/>
      <c r="B32" s="166"/>
      <c r="C32" s="259" t="s">
        <v>49</v>
      </c>
      <c r="D32" s="259"/>
      <c r="E32" s="259"/>
      <c r="F32" s="259"/>
      <c r="G32" s="156">
        <f>G26</f>
        <v>0</v>
      </c>
      <c r="H32" s="153"/>
      <c r="I32" s="154"/>
    </row>
    <row r="33" spans="1:10" s="8" customFormat="1" ht="20.25" customHeight="1" x14ac:dyDescent="0.3">
      <c r="A33" s="167"/>
      <c r="B33" s="264" t="s">
        <v>63</v>
      </c>
      <c r="C33" s="264"/>
      <c r="D33" s="264"/>
      <c r="E33" s="264"/>
      <c r="F33" s="264"/>
      <c r="G33" s="168">
        <v>0</v>
      </c>
      <c r="H33" s="169"/>
      <c r="I33" s="169"/>
    </row>
    <row r="34" spans="1:10" ht="28.15" customHeight="1" x14ac:dyDescent="0.2">
      <c r="A34" s="265" t="s">
        <v>173</v>
      </c>
      <c r="B34" s="265"/>
      <c r="C34" s="265"/>
      <c r="D34" s="265"/>
      <c r="E34" s="265"/>
      <c r="F34" s="265"/>
      <c r="G34" s="265"/>
      <c r="H34" s="265"/>
      <c r="I34" s="265"/>
      <c r="J34" s="79"/>
    </row>
    <row r="35" spans="1:10" ht="18.95" customHeight="1" x14ac:dyDescent="0.4">
      <c r="A35" s="118" t="s">
        <v>45</v>
      </c>
      <c r="B35" s="118" t="s">
        <v>23</v>
      </c>
      <c r="C35" s="118"/>
      <c r="D35" s="170"/>
      <c r="E35" s="122"/>
      <c r="F35" s="128"/>
      <c r="G35" s="171"/>
      <c r="H35" s="172"/>
      <c r="I35" s="172"/>
      <c r="J35" s="79"/>
    </row>
    <row r="36" spans="1:10" ht="18.75" x14ac:dyDescent="0.4">
      <c r="A36" s="118"/>
      <c r="B36" s="118"/>
      <c r="C36" s="118"/>
      <c r="D36" s="170"/>
      <c r="F36" s="173" t="s">
        <v>28</v>
      </c>
      <c r="G36" s="115" t="s">
        <v>6</v>
      </c>
      <c r="H36" s="113"/>
      <c r="I36" s="174" t="s">
        <v>30</v>
      </c>
      <c r="J36" s="79"/>
    </row>
    <row r="37" spans="1:10" ht="16.5" x14ac:dyDescent="0.35">
      <c r="A37" s="175" t="s">
        <v>24</v>
      </c>
      <c r="B37" s="176"/>
      <c r="C37" s="127"/>
      <c r="D37" s="176"/>
      <c r="E37" s="122"/>
      <c r="F37" s="177">
        <v>0</v>
      </c>
      <c r="G37" s="177">
        <v>0</v>
      </c>
      <c r="H37" s="178"/>
      <c r="I37" s="179" t="str">
        <f>IF(F37=0,"nerozp.",G37/F37)</f>
        <v>nerozp.</v>
      </c>
      <c r="J37" s="79"/>
    </row>
    <row r="38" spans="1:10" ht="16.5" hidden="1" x14ac:dyDescent="0.35">
      <c r="A38" s="175" t="s">
        <v>70</v>
      </c>
      <c r="B38" s="176"/>
      <c r="C38" s="127"/>
      <c r="D38" s="180"/>
      <c r="E38" s="180"/>
      <c r="F38" s="177">
        <v>0</v>
      </c>
      <c r="G38" s="177">
        <v>0</v>
      </c>
      <c r="H38" s="178"/>
      <c r="I38" s="179" t="e">
        <f t="shared" ref="I38:I39" si="0">G38/F38</f>
        <v>#DIV/0!</v>
      </c>
      <c r="J38" s="3"/>
    </row>
    <row r="39" spans="1:10" ht="16.5" hidden="1" x14ac:dyDescent="0.35">
      <c r="A39" s="175" t="s">
        <v>71</v>
      </c>
      <c r="B39" s="176"/>
      <c r="C39" s="127"/>
      <c r="D39" s="180"/>
      <c r="E39" s="180"/>
      <c r="F39" s="177">
        <v>0</v>
      </c>
      <c r="G39" s="177">
        <v>0</v>
      </c>
      <c r="H39" s="178"/>
      <c r="I39" s="179" t="e">
        <f t="shared" si="0"/>
        <v>#DIV/0!</v>
      </c>
      <c r="J39" s="3"/>
    </row>
    <row r="40" spans="1:10" ht="16.5" x14ac:dyDescent="0.35">
      <c r="A40" s="175" t="s">
        <v>69</v>
      </c>
      <c r="B40" s="176"/>
      <c r="C40" s="127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  <c r="J40" s="3"/>
    </row>
    <row r="41" spans="1:10" ht="16.5" x14ac:dyDescent="0.35">
      <c r="A41" s="175" t="s">
        <v>66</v>
      </c>
      <c r="B41" s="176"/>
      <c r="C41" s="127"/>
      <c r="D41" s="122"/>
      <c r="E41" s="122"/>
      <c r="F41" s="177">
        <v>970000</v>
      </c>
      <c r="G41" s="177">
        <v>970000</v>
      </c>
      <c r="H41" s="178"/>
      <c r="I41" s="179">
        <f>IF(F41=0,"nerozp.",G41/F41)</f>
        <v>1</v>
      </c>
      <c r="J41" s="3"/>
    </row>
    <row r="42" spans="1:10" ht="16.5" x14ac:dyDescent="0.35">
      <c r="A42" s="175" t="s">
        <v>67</v>
      </c>
      <c r="B42" s="121"/>
      <c r="C42" s="121"/>
      <c r="D42" s="113"/>
      <c r="E42" s="113"/>
      <c r="F42" s="177">
        <v>0</v>
      </c>
      <c r="G42" s="177">
        <v>0</v>
      </c>
      <c r="H42" s="178"/>
      <c r="I42" s="179" t="str">
        <f>IF(F42=0,"nerozp.",G42/F42)</f>
        <v>nerozp.</v>
      </c>
      <c r="J42" s="3"/>
    </row>
    <row r="43" spans="1:10" hidden="1" x14ac:dyDescent="0.2">
      <c r="A43" s="262" t="s">
        <v>64</v>
      </c>
      <c r="B43" s="263"/>
      <c r="C43" s="263"/>
      <c r="D43" s="263"/>
      <c r="E43" s="263"/>
      <c r="F43" s="263"/>
      <c r="G43" s="263"/>
      <c r="H43" s="263"/>
      <c r="I43" s="263"/>
      <c r="J43" s="3"/>
    </row>
    <row r="44" spans="1:10" ht="20.25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3"/>
    </row>
    <row r="45" spans="1:10" ht="19.5" thickBot="1" x14ac:dyDescent="0.45">
      <c r="A45" s="118" t="s">
        <v>46</v>
      </c>
      <c r="B45" s="118" t="s">
        <v>18</v>
      </c>
      <c r="C45" s="120"/>
      <c r="D45" s="122"/>
      <c r="E45" s="122"/>
      <c r="F45" s="182"/>
      <c r="G45" s="183"/>
      <c r="H45" s="260" t="s">
        <v>32</v>
      </c>
      <c r="I45" s="261"/>
      <c r="J45" s="3"/>
    </row>
    <row r="46" spans="1:10" ht="18.75" thickTop="1" x14ac:dyDescent="0.35">
      <c r="A46" s="184"/>
      <c r="B46" s="185"/>
      <c r="C46" s="186"/>
      <c r="D46" s="185"/>
      <c r="E46" s="187" t="s">
        <v>65</v>
      </c>
      <c r="F46" s="188" t="s">
        <v>19</v>
      </c>
      <c r="G46" s="188" t="s">
        <v>20</v>
      </c>
      <c r="H46" s="189" t="s">
        <v>21</v>
      </c>
      <c r="I46" s="190" t="s">
        <v>31</v>
      </c>
      <c r="J46" s="3"/>
    </row>
    <row r="47" spans="1:10" x14ac:dyDescent="0.2">
      <c r="A47" s="191"/>
      <c r="E47" s="192"/>
      <c r="F47" s="257"/>
      <c r="G47" s="193"/>
      <c r="H47" s="194">
        <v>42369</v>
      </c>
      <c r="I47" s="195">
        <v>42369</v>
      </c>
      <c r="J47" s="3"/>
    </row>
    <row r="48" spans="1:10" x14ac:dyDescent="0.2">
      <c r="A48" s="191"/>
      <c r="E48" s="192"/>
      <c r="F48" s="257"/>
      <c r="G48" s="196"/>
      <c r="H48" s="196"/>
      <c r="I48" s="197"/>
      <c r="J48" s="3"/>
    </row>
    <row r="49" spans="1:10" ht="13.5" thickBot="1" x14ac:dyDescent="0.25">
      <c r="A49" s="198"/>
      <c r="B49" s="199"/>
      <c r="C49" s="199"/>
      <c r="D49" s="199"/>
      <c r="E49" s="200"/>
      <c r="F49" s="201"/>
      <c r="G49" s="201"/>
      <c r="H49" s="201"/>
      <c r="I49" s="202"/>
      <c r="J49" s="3"/>
    </row>
    <row r="50" spans="1:10" ht="13.5" thickTop="1" x14ac:dyDescent="0.2">
      <c r="A50" s="203"/>
      <c r="B50" s="204"/>
      <c r="C50" s="204" t="s">
        <v>17</v>
      </c>
      <c r="D50" s="204"/>
      <c r="E50" s="205">
        <v>83900</v>
      </c>
      <c r="F50" s="206">
        <v>0</v>
      </c>
      <c r="G50" s="207">
        <v>7300</v>
      </c>
      <c r="H50" s="207">
        <f>E50+F50-G50</f>
        <v>76600</v>
      </c>
      <c r="I50" s="208">
        <v>76600</v>
      </c>
      <c r="J50" s="3"/>
    </row>
    <row r="51" spans="1:10" x14ac:dyDescent="0.2">
      <c r="A51" s="209"/>
      <c r="B51" s="210"/>
      <c r="C51" s="210" t="s">
        <v>22</v>
      </c>
      <c r="D51" s="210"/>
      <c r="E51" s="211">
        <v>521094.81</v>
      </c>
      <c r="F51" s="212">
        <v>218314</v>
      </c>
      <c r="G51" s="213">
        <v>216848</v>
      </c>
      <c r="H51" s="213">
        <f>E51+F51-G51</f>
        <v>522560.81000000006</v>
      </c>
      <c r="I51" s="214">
        <v>460449.81</v>
      </c>
      <c r="J51" s="3"/>
    </row>
    <row r="52" spans="1:10" x14ac:dyDescent="0.2">
      <c r="A52" s="209"/>
      <c r="B52" s="210"/>
      <c r="C52" s="210" t="s">
        <v>72</v>
      </c>
      <c r="D52" s="210"/>
      <c r="E52" s="211">
        <v>487429.53</v>
      </c>
      <c r="F52" s="212">
        <v>22000</v>
      </c>
      <c r="G52" s="213">
        <v>210939.98</v>
      </c>
      <c r="H52" s="213">
        <f>E52+F52-G52</f>
        <v>298489.55000000005</v>
      </c>
      <c r="I52" s="214">
        <v>161319.54999999999</v>
      </c>
      <c r="J52" s="3"/>
    </row>
    <row r="53" spans="1:10" x14ac:dyDescent="0.2">
      <c r="A53" s="209"/>
      <c r="B53" s="210"/>
      <c r="C53" s="215" t="s">
        <v>68</v>
      </c>
      <c r="D53" s="210"/>
      <c r="E53" s="211">
        <v>332551.24</v>
      </c>
      <c r="F53" s="212">
        <v>1269742</v>
      </c>
      <c r="G53" s="213">
        <v>1015017</v>
      </c>
      <c r="H53" s="213">
        <f>E53+F53-G53</f>
        <v>587276.24</v>
      </c>
      <c r="I53" s="214">
        <v>587276.24</v>
      </c>
      <c r="J53" s="3"/>
    </row>
    <row r="54" spans="1:10" ht="18.75" thickBot="1" x14ac:dyDescent="0.4">
      <c r="A54" s="216" t="s">
        <v>12</v>
      </c>
      <c r="B54" s="217"/>
      <c r="C54" s="217"/>
      <c r="D54" s="217"/>
      <c r="E54" s="218">
        <f>E50+E51+E52+E53</f>
        <v>1424975.58</v>
      </c>
      <c r="F54" s="219">
        <f>F50+F51+F52+F53</f>
        <v>1510056</v>
      </c>
      <c r="G54" s="220">
        <f>G50+G51+G52+G53</f>
        <v>1450104.98</v>
      </c>
      <c r="H54" s="220">
        <f>H50+H51+H52+H53</f>
        <v>1484926.6</v>
      </c>
      <c r="I54" s="221">
        <f>I50+I51+I52+I53</f>
        <v>1285645.6000000001</v>
      </c>
      <c r="J54" s="3"/>
    </row>
    <row r="55" spans="1:10" ht="18.75" thickTop="1" x14ac:dyDescent="0.35">
      <c r="A55" s="222"/>
      <c r="B55" s="223"/>
      <c r="C55" s="223"/>
      <c r="D55" s="224"/>
      <c r="E55" s="224"/>
      <c r="F55" s="182"/>
      <c r="G55" s="183"/>
      <c r="H55" s="225"/>
      <c r="I55" s="225"/>
      <c r="J55" s="3"/>
    </row>
    <row r="56" spans="1:10" ht="18" x14ac:dyDescent="0.35">
      <c r="A56" s="222"/>
      <c r="B56" s="223"/>
      <c r="C56" s="223"/>
      <c r="D56" s="224"/>
      <c r="E56" s="224"/>
      <c r="F56" s="182"/>
      <c r="G56" s="226"/>
      <c r="H56" s="227"/>
      <c r="I56" s="227"/>
      <c r="J56" s="222"/>
    </row>
    <row r="57" spans="1:10" ht="1.5" customHeight="1" x14ac:dyDescent="0.35">
      <c r="A57" s="228"/>
      <c r="B57" s="229"/>
      <c r="C57" s="229"/>
      <c r="D57" s="230"/>
      <c r="E57" s="230"/>
      <c r="F57" s="227"/>
      <c r="G57" s="227"/>
      <c r="H57" s="227"/>
      <c r="I57" s="227"/>
      <c r="J57" s="228"/>
    </row>
    <row r="58" spans="1:10" x14ac:dyDescent="0.2">
      <c r="A58" s="231"/>
      <c r="B58" s="231"/>
      <c r="C58" s="231"/>
      <c r="D58" s="231"/>
      <c r="E58" s="231"/>
      <c r="F58" s="231"/>
      <c r="G58" s="231"/>
      <c r="H58" s="231"/>
      <c r="I58" s="231"/>
      <c r="J58" s="23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69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251"/>
  <sheetViews>
    <sheetView topLeftCell="A25" zoomScaleNormal="100" zoomScaleSheetLayoutView="115" workbookViewId="0">
      <selection activeCell="J45" sqref="J45"/>
    </sheetView>
  </sheetViews>
  <sheetFormatPr defaultColWidth="9.140625" defaultRowHeight="12.75" x14ac:dyDescent="0.2"/>
  <cols>
    <col min="1" max="1" width="7.42578125" style="98" customWidth="1"/>
    <col min="2" max="2" width="2.42578125" style="98" customWidth="1"/>
    <col min="3" max="4" width="8.42578125" style="98" customWidth="1"/>
    <col min="5" max="6" width="15.42578125" style="98" customWidth="1"/>
    <col min="7" max="7" width="15" style="98" customWidth="1"/>
    <col min="8" max="8" width="15.42578125" style="98" customWidth="1"/>
    <col min="9" max="9" width="16.42578125" style="98" customWidth="1"/>
    <col min="10" max="10" width="16.85546875" style="98" customWidth="1"/>
    <col min="11" max="16384" width="9.140625" style="1"/>
  </cols>
  <sheetData>
    <row r="1" spans="1:10" ht="19.5" x14ac:dyDescent="0.4">
      <c r="A1" s="96" t="s">
        <v>0</v>
      </c>
      <c r="B1" s="97"/>
      <c r="C1" s="97"/>
      <c r="D1" s="97"/>
    </row>
    <row r="2" spans="1:10" ht="19.5" x14ac:dyDescent="0.4">
      <c r="A2" s="267" t="s">
        <v>1</v>
      </c>
      <c r="B2" s="267"/>
      <c r="C2" s="267"/>
      <c r="D2" s="267"/>
      <c r="E2" s="268" t="s">
        <v>130</v>
      </c>
      <c r="F2" s="268"/>
      <c r="G2" s="268"/>
      <c r="H2" s="268"/>
      <c r="I2" s="268"/>
      <c r="J2" s="99"/>
    </row>
    <row r="3" spans="1:10" ht="9.9499999999999993" customHeight="1" x14ac:dyDescent="0.4">
      <c r="A3" s="100"/>
      <c r="B3" s="100"/>
      <c r="C3" s="100"/>
      <c r="D3" s="100"/>
      <c r="E3" s="266" t="s">
        <v>25</v>
      </c>
      <c r="F3" s="266"/>
      <c r="G3" s="266"/>
      <c r="H3" s="266"/>
      <c r="I3" s="266"/>
      <c r="J3" s="99"/>
    </row>
    <row r="4" spans="1:10" ht="15.75" x14ac:dyDescent="0.25">
      <c r="A4" s="101" t="s">
        <v>2</v>
      </c>
      <c r="E4" s="269" t="s">
        <v>131</v>
      </c>
      <c r="F4" s="269"/>
      <c r="G4" s="269"/>
      <c r="H4" s="269"/>
      <c r="I4" s="269"/>
    </row>
    <row r="5" spans="1:10" ht="7.5" customHeight="1" x14ac:dyDescent="0.3">
      <c r="A5" s="102"/>
      <c r="E5" s="266" t="s">
        <v>25</v>
      </c>
      <c r="F5" s="266"/>
      <c r="G5" s="266"/>
      <c r="H5" s="266"/>
      <c r="I5" s="266"/>
    </row>
    <row r="6" spans="1:10" ht="19.5" x14ac:dyDescent="0.4">
      <c r="A6" s="99" t="s">
        <v>38</v>
      </c>
      <c r="C6" s="103" t="s">
        <v>103</v>
      </c>
      <c r="E6" s="104"/>
      <c r="F6" s="104"/>
      <c r="G6" s="105" t="s">
        <v>3</v>
      </c>
      <c r="H6" s="106" t="s">
        <v>81</v>
      </c>
      <c r="I6" s="107"/>
    </row>
    <row r="7" spans="1:10" ht="8.25" customHeight="1" x14ac:dyDescent="0.4">
      <c r="A7" s="99"/>
      <c r="E7" s="266" t="s">
        <v>26</v>
      </c>
      <c r="F7" s="266"/>
      <c r="G7" s="266"/>
      <c r="H7" s="266"/>
      <c r="I7" s="266"/>
    </row>
    <row r="8" spans="1:10" ht="19.5" hidden="1" x14ac:dyDescent="0.4">
      <c r="A8" s="99"/>
      <c r="E8" s="107"/>
      <c r="F8" s="107"/>
      <c r="G8" s="107"/>
      <c r="H8" s="105"/>
      <c r="I8" s="107"/>
    </row>
    <row r="9" spans="1:10" ht="30.75" customHeight="1" x14ac:dyDescent="0.4">
      <c r="A9" s="99"/>
      <c r="E9" s="107"/>
      <c r="F9" s="107"/>
      <c r="G9" s="107"/>
      <c r="H9" s="105"/>
      <c r="I9" s="107"/>
    </row>
    <row r="11" spans="1:10" s="8" customFormat="1" ht="15" customHeight="1" x14ac:dyDescent="0.4">
      <c r="A11" s="108"/>
      <c r="B11" s="109"/>
      <c r="C11" s="109"/>
      <c r="D11" s="109"/>
      <c r="E11" s="110" t="s">
        <v>4</v>
      </c>
      <c r="F11" s="110" t="s">
        <v>5</v>
      </c>
      <c r="G11" s="111" t="s">
        <v>6</v>
      </c>
      <c r="H11" s="112" t="s">
        <v>7</v>
      </c>
      <c r="I11" s="112"/>
      <c r="J11" s="109"/>
    </row>
    <row r="12" spans="1:10" s="8" customFormat="1" ht="15" customHeight="1" x14ac:dyDescent="0.4">
      <c r="A12" s="113"/>
      <c r="B12" s="113"/>
      <c r="C12" s="113"/>
      <c r="D12" s="113"/>
      <c r="E12" s="110" t="s">
        <v>8</v>
      </c>
      <c r="F12" s="110" t="s">
        <v>8</v>
      </c>
      <c r="G12" s="111" t="s">
        <v>9</v>
      </c>
      <c r="H12" s="114" t="s">
        <v>10</v>
      </c>
      <c r="I12" s="115" t="s">
        <v>11</v>
      </c>
      <c r="J12" s="109"/>
    </row>
    <row r="13" spans="1:10" s="8" customFormat="1" ht="12.75" customHeight="1" x14ac:dyDescent="0.2">
      <c r="A13" s="113"/>
      <c r="B13" s="113"/>
      <c r="C13" s="113"/>
      <c r="D13" s="113"/>
      <c r="E13" s="110" t="s">
        <v>12</v>
      </c>
      <c r="F13" s="110" t="s">
        <v>12</v>
      </c>
      <c r="G13" s="116"/>
      <c r="H13" s="260" t="s">
        <v>40</v>
      </c>
      <c r="I13" s="261"/>
      <c r="J13" s="109"/>
    </row>
    <row r="14" spans="1:10" s="8" customFormat="1" ht="12.75" customHeight="1" x14ac:dyDescent="0.2">
      <c r="A14" s="113"/>
      <c r="B14" s="113"/>
      <c r="C14" s="113"/>
      <c r="D14" s="113"/>
      <c r="E14" s="110"/>
      <c r="F14" s="110"/>
      <c r="G14" s="116"/>
      <c r="H14" s="117"/>
      <c r="I14" s="11"/>
      <c r="J14" s="109"/>
    </row>
    <row r="15" spans="1:10" s="8" customFormat="1" ht="18.75" x14ac:dyDescent="0.4">
      <c r="A15" s="118" t="s">
        <v>41</v>
      </c>
      <c r="B15" s="118"/>
      <c r="C15" s="119"/>
      <c r="D15" s="120"/>
      <c r="E15" s="121"/>
      <c r="F15" s="121"/>
      <c r="G15" s="122"/>
      <c r="H15" s="113"/>
      <c r="I15" s="113"/>
      <c r="J15" s="109"/>
    </row>
    <row r="16" spans="1:10" s="8" customFormat="1" ht="19.5" x14ac:dyDescent="0.4">
      <c r="A16" s="123" t="s">
        <v>13</v>
      </c>
      <c r="B16" s="118"/>
      <c r="C16" s="119"/>
      <c r="D16" s="120"/>
      <c r="E16" s="124">
        <v>7171000</v>
      </c>
      <c r="F16" s="125">
        <v>34719300.030000001</v>
      </c>
      <c r="G16" s="126">
        <v>34719300.030000001</v>
      </c>
      <c r="H16" s="124">
        <v>34079455.829999998</v>
      </c>
      <c r="I16" s="124">
        <v>639844.20000000007</v>
      </c>
      <c r="J16" s="109"/>
    </row>
    <row r="17" spans="1:10" s="8" customFormat="1" ht="20.25" customHeight="1" x14ac:dyDescent="0.35">
      <c r="A17" s="127"/>
      <c r="B17" s="109"/>
      <c r="C17" s="109"/>
      <c r="D17" s="109"/>
      <c r="J17" s="109"/>
    </row>
    <row r="18" spans="1:10" s="8" customFormat="1" ht="19.5" x14ac:dyDescent="0.4">
      <c r="A18" s="123" t="s">
        <v>14</v>
      </c>
      <c r="B18" s="128"/>
      <c r="C18" s="128"/>
      <c r="D18" s="128"/>
      <c r="E18" s="124">
        <v>7651000</v>
      </c>
      <c r="F18" s="125">
        <v>35535196.520000003</v>
      </c>
      <c r="G18" s="126">
        <v>35229852.549999997</v>
      </c>
      <c r="H18" s="124">
        <v>34475129.549999997</v>
      </c>
      <c r="I18" s="124">
        <v>754723</v>
      </c>
      <c r="J18" s="109"/>
    </row>
    <row r="19" spans="1:10" s="8" customFormat="1" ht="19.5" customHeight="1" x14ac:dyDescent="0.35">
      <c r="A19" s="127"/>
      <c r="B19" s="128"/>
      <c r="C19" s="128"/>
      <c r="D19" s="128"/>
      <c r="E19" s="126"/>
      <c r="F19" s="129"/>
      <c r="G19" s="126"/>
      <c r="H19" s="130"/>
      <c r="I19" s="130"/>
      <c r="J19" s="131"/>
    </row>
    <row r="20" spans="1:10" s="8" customFormat="1" ht="14.25" customHeight="1" x14ac:dyDescent="0.35">
      <c r="A20" s="127"/>
      <c r="B20" s="128"/>
      <c r="C20" s="128"/>
      <c r="D20" s="128"/>
      <c r="E20" s="132"/>
      <c r="F20" s="132"/>
      <c r="G20" s="133"/>
      <c r="H20" s="134"/>
      <c r="I20" s="134"/>
      <c r="J20" s="131"/>
    </row>
    <row r="21" spans="1:10" ht="19.5" x14ac:dyDescent="0.4">
      <c r="A21" s="135" t="s">
        <v>15</v>
      </c>
      <c r="B21" s="132"/>
      <c r="C21" s="132"/>
      <c r="D21" s="132"/>
      <c r="E21" s="132"/>
      <c r="F21" s="132"/>
      <c r="G21" s="136"/>
      <c r="H21" s="133"/>
      <c r="I21" s="133"/>
      <c r="J21" s="133"/>
    </row>
    <row r="22" spans="1:10" ht="18" x14ac:dyDescent="0.35">
      <c r="A22" s="132"/>
      <c r="B22" s="132"/>
      <c r="C22" s="137" t="s">
        <v>29</v>
      </c>
      <c r="D22" s="132"/>
      <c r="E22" s="132"/>
      <c r="F22" s="132"/>
      <c r="G22" s="138">
        <f>H22+I22</f>
        <v>0</v>
      </c>
      <c r="H22" s="139">
        <v>0</v>
      </c>
      <c r="I22" s="139">
        <v>0</v>
      </c>
      <c r="J22" s="133"/>
    </row>
    <row r="23" spans="1:10" ht="18" x14ac:dyDescent="0.35">
      <c r="A23" s="132"/>
      <c r="B23" s="132"/>
      <c r="C23" s="137"/>
      <c r="D23" s="132"/>
      <c r="E23" s="132"/>
      <c r="F23" s="132"/>
      <c r="G23" s="138"/>
      <c r="H23" s="139"/>
      <c r="I23" s="139"/>
      <c r="J23" s="133"/>
    </row>
    <row r="24" spans="1:10" s="144" customFormat="1" ht="19.5" x14ac:dyDescent="0.4">
      <c r="A24" s="140" t="s">
        <v>27</v>
      </c>
      <c r="B24" s="140"/>
      <c r="C24" s="141"/>
      <c r="D24" s="140"/>
      <c r="E24" s="140"/>
      <c r="F24" s="140"/>
      <c r="G24" s="142">
        <f>G18-G16-G22</f>
        <v>510552.51999999583</v>
      </c>
      <c r="H24" s="142">
        <f>H18-H16-H22</f>
        <v>395673.71999999881</v>
      </c>
      <c r="I24" s="142">
        <f>I18-I16-I22</f>
        <v>114878.79999999993</v>
      </c>
      <c r="J24" s="143"/>
    </row>
    <row r="25" spans="1:10" s="144" customFormat="1" ht="18.95" customHeight="1" x14ac:dyDescent="0.3">
      <c r="A25" s="145" t="s">
        <v>47</v>
      </c>
      <c r="B25" s="145"/>
      <c r="C25" s="145"/>
      <c r="D25" s="145"/>
      <c r="E25" s="145"/>
      <c r="F25" s="145"/>
      <c r="G25" s="146">
        <f>G24-G26</f>
        <v>65141.519999995828</v>
      </c>
      <c r="H25" s="147">
        <v>-31730.280000001192</v>
      </c>
      <c r="I25" s="147">
        <v>96871.79999999993</v>
      </c>
      <c r="J25" s="148"/>
    </row>
    <row r="26" spans="1:10" s="144" customFormat="1" ht="15" x14ac:dyDescent="0.3">
      <c r="A26" s="145" t="s">
        <v>42</v>
      </c>
      <c r="B26" s="145"/>
      <c r="C26" s="145"/>
      <c r="D26" s="145"/>
      <c r="E26" s="145"/>
      <c r="F26" s="145"/>
      <c r="G26" s="146">
        <f>H26+I26</f>
        <v>445411</v>
      </c>
      <c r="H26" s="147">
        <v>427404</v>
      </c>
      <c r="I26" s="147">
        <v>18007</v>
      </c>
      <c r="J26" s="148"/>
    </row>
    <row r="27" spans="1:10" s="144" customFormat="1" x14ac:dyDescent="0.2">
      <c r="A27" s="149"/>
      <c r="B27" s="149"/>
      <c r="C27" s="149"/>
      <c r="D27" s="149"/>
      <c r="E27" s="149"/>
      <c r="F27" s="149"/>
      <c r="G27" s="149"/>
      <c r="H27" s="148"/>
      <c r="I27" s="148"/>
      <c r="J27" s="148"/>
    </row>
    <row r="28" spans="1:10" s="144" customFormat="1" ht="16.5" x14ac:dyDescent="0.35">
      <c r="A28" s="150" t="s">
        <v>43</v>
      </c>
      <c r="B28" s="150" t="s">
        <v>44</v>
      </c>
      <c r="C28" s="150"/>
      <c r="D28" s="151"/>
      <c r="E28" s="151"/>
      <c r="F28" s="152"/>
      <c r="G28" s="142"/>
      <c r="H28" s="153"/>
      <c r="I28" s="154"/>
      <c r="J28" s="155"/>
    </row>
    <row r="29" spans="1:10" s="144" customFormat="1" ht="16.5" customHeight="1" x14ac:dyDescent="0.3">
      <c r="A29" s="150"/>
      <c r="B29" s="150"/>
      <c r="C29" s="258" t="s">
        <v>16</v>
      </c>
      <c r="D29" s="258"/>
      <c r="E29" s="258"/>
      <c r="F29" s="152"/>
      <c r="G29" s="156">
        <f>G30+G31</f>
        <v>65141.519999995828</v>
      </c>
      <c r="H29" s="153"/>
      <c r="I29" s="154"/>
      <c r="J29" s="155"/>
    </row>
    <row r="30" spans="1:10" s="163" customFormat="1" ht="18.75" x14ac:dyDescent="0.4">
      <c r="A30" s="157"/>
      <c r="B30" s="157"/>
      <c r="C30" s="158"/>
      <c r="D30" s="159"/>
      <c r="E30" s="160" t="s">
        <v>48</v>
      </c>
      <c r="F30" s="161" t="s">
        <v>17</v>
      </c>
      <c r="G30" s="162">
        <v>20000</v>
      </c>
      <c r="H30" s="153"/>
      <c r="I30" s="154"/>
    </row>
    <row r="31" spans="1:10" s="163" customFormat="1" ht="18.75" x14ac:dyDescent="0.4">
      <c r="A31" s="157"/>
      <c r="B31" s="157"/>
      <c r="C31" s="164"/>
      <c r="D31" s="159"/>
      <c r="E31" s="165"/>
      <c r="F31" s="161" t="s">
        <v>72</v>
      </c>
      <c r="G31" s="162">
        <f>G25-G30</f>
        <v>45141.519999995828</v>
      </c>
      <c r="H31" s="153"/>
      <c r="I31" s="154"/>
    </row>
    <row r="32" spans="1:10" s="163" customFormat="1" ht="18.75" x14ac:dyDescent="0.4">
      <c r="A32" s="157"/>
      <c r="B32" s="166"/>
      <c r="C32" s="259" t="s">
        <v>49</v>
      </c>
      <c r="D32" s="259"/>
      <c r="E32" s="259"/>
      <c r="F32" s="259"/>
      <c r="G32" s="156">
        <f>G26</f>
        <v>445411</v>
      </c>
      <c r="H32" s="153"/>
      <c r="I32" s="154"/>
    </row>
    <row r="33" spans="1:10" s="8" customFormat="1" ht="20.25" customHeight="1" x14ac:dyDescent="0.3">
      <c r="A33" s="167"/>
      <c r="B33" s="264" t="s">
        <v>63</v>
      </c>
      <c r="C33" s="264"/>
      <c r="D33" s="264"/>
      <c r="E33" s="264"/>
      <c r="F33" s="264"/>
      <c r="G33" s="168">
        <v>1972076.37</v>
      </c>
      <c r="H33" s="168"/>
      <c r="I33" s="169"/>
    </row>
    <row r="34" spans="1:10" ht="51.6" customHeight="1" x14ac:dyDescent="0.2">
      <c r="A34" s="265" t="s">
        <v>174</v>
      </c>
      <c r="B34" s="265"/>
      <c r="C34" s="265"/>
      <c r="D34" s="265"/>
      <c r="E34" s="265"/>
      <c r="F34" s="265"/>
      <c r="G34" s="265"/>
      <c r="H34" s="265"/>
      <c r="I34" s="265"/>
      <c r="J34" s="79"/>
    </row>
    <row r="35" spans="1:10" ht="18.95" customHeight="1" x14ac:dyDescent="0.4">
      <c r="A35" s="118" t="s">
        <v>45</v>
      </c>
      <c r="B35" s="118" t="s">
        <v>23</v>
      </c>
      <c r="C35" s="118"/>
      <c r="D35" s="170"/>
      <c r="E35" s="122"/>
      <c r="F35" s="128"/>
      <c r="G35" s="171"/>
      <c r="H35" s="172"/>
      <c r="I35" s="172"/>
      <c r="J35" s="79"/>
    </row>
    <row r="36" spans="1:10" ht="18.75" x14ac:dyDescent="0.4">
      <c r="A36" s="118"/>
      <c r="B36" s="118"/>
      <c r="C36" s="118"/>
      <c r="D36" s="170"/>
      <c r="F36" s="173" t="s">
        <v>28</v>
      </c>
      <c r="G36" s="115" t="s">
        <v>6</v>
      </c>
      <c r="H36" s="113"/>
      <c r="I36" s="174" t="s">
        <v>30</v>
      </c>
      <c r="J36" s="79"/>
    </row>
    <row r="37" spans="1:10" ht="16.5" x14ac:dyDescent="0.35">
      <c r="A37" s="175" t="s">
        <v>24</v>
      </c>
      <c r="B37" s="176"/>
      <c r="C37" s="127"/>
      <c r="D37" s="176"/>
      <c r="E37" s="122"/>
      <c r="F37" s="177">
        <v>0</v>
      </c>
      <c r="G37" s="177">
        <v>0</v>
      </c>
      <c r="H37" s="178"/>
      <c r="I37" s="179" t="str">
        <f>IF(F37=0,"nerozp.",G37/F37)</f>
        <v>nerozp.</v>
      </c>
      <c r="J37" s="79"/>
    </row>
    <row r="38" spans="1:10" ht="16.5" hidden="1" x14ac:dyDescent="0.35">
      <c r="A38" s="175" t="s">
        <v>70</v>
      </c>
      <c r="B38" s="176"/>
      <c r="C38" s="127"/>
      <c r="D38" s="180"/>
      <c r="E38" s="180"/>
      <c r="F38" s="177">
        <v>0</v>
      </c>
      <c r="G38" s="177">
        <v>0</v>
      </c>
      <c r="H38" s="178"/>
      <c r="I38" s="179" t="e">
        <f t="shared" ref="I38:I39" si="0">G38/F38</f>
        <v>#DIV/0!</v>
      </c>
      <c r="J38" s="3"/>
    </row>
    <row r="39" spans="1:10" ht="16.5" hidden="1" x14ac:dyDescent="0.35">
      <c r="A39" s="175" t="s">
        <v>71</v>
      </c>
      <c r="B39" s="176"/>
      <c r="C39" s="127"/>
      <c r="D39" s="180"/>
      <c r="E39" s="180"/>
      <c r="F39" s="177">
        <v>0</v>
      </c>
      <c r="G39" s="177">
        <v>0</v>
      </c>
      <c r="H39" s="178"/>
      <c r="I39" s="179" t="e">
        <f t="shared" si="0"/>
        <v>#DIV/0!</v>
      </c>
      <c r="J39" s="3"/>
    </row>
    <row r="40" spans="1:10" ht="16.5" x14ac:dyDescent="0.35">
      <c r="A40" s="175" t="s">
        <v>69</v>
      </c>
      <c r="B40" s="176"/>
      <c r="C40" s="127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  <c r="J40" s="3"/>
    </row>
    <row r="41" spans="1:10" ht="16.5" x14ac:dyDescent="0.35">
      <c r="A41" s="175" t="s">
        <v>66</v>
      </c>
      <c r="B41" s="176"/>
      <c r="C41" s="127"/>
      <c r="D41" s="122"/>
      <c r="E41" s="122"/>
      <c r="F41" s="177">
        <v>1079264</v>
      </c>
      <c r="G41" s="177">
        <v>1079264</v>
      </c>
      <c r="H41" s="178"/>
      <c r="I41" s="179">
        <f>IF(F41=0,"nerozp.",G41/F41)</f>
        <v>1</v>
      </c>
      <c r="J41" s="3"/>
    </row>
    <row r="42" spans="1:10" ht="16.5" x14ac:dyDescent="0.35">
      <c r="A42" s="175" t="s">
        <v>67</v>
      </c>
      <c r="B42" s="121"/>
      <c r="C42" s="121"/>
      <c r="D42" s="113"/>
      <c r="E42" s="113"/>
      <c r="F42" s="177">
        <v>0</v>
      </c>
      <c r="G42" s="177">
        <v>0</v>
      </c>
      <c r="H42" s="178"/>
      <c r="I42" s="179" t="str">
        <f>IF(F42=0,"nerozp.",G42/F42)</f>
        <v>nerozp.</v>
      </c>
      <c r="J42" s="3"/>
    </row>
    <row r="43" spans="1:10" hidden="1" x14ac:dyDescent="0.2">
      <c r="A43" s="262" t="s">
        <v>64</v>
      </c>
      <c r="B43" s="263"/>
      <c r="C43" s="263"/>
      <c r="D43" s="263"/>
      <c r="E43" s="263"/>
      <c r="F43" s="263"/>
      <c r="G43" s="263"/>
      <c r="H43" s="263"/>
      <c r="I43" s="263"/>
      <c r="J43" s="3"/>
    </row>
    <row r="44" spans="1:10" ht="20.25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3"/>
    </row>
    <row r="45" spans="1:10" ht="19.5" thickBot="1" x14ac:dyDescent="0.45">
      <c r="A45" s="118" t="s">
        <v>46</v>
      </c>
      <c r="B45" s="118" t="s">
        <v>18</v>
      </c>
      <c r="C45" s="120"/>
      <c r="D45" s="122"/>
      <c r="E45" s="122"/>
      <c r="F45" s="182"/>
      <c r="G45" s="183"/>
      <c r="H45" s="260" t="s">
        <v>32</v>
      </c>
      <c r="I45" s="261"/>
      <c r="J45" s="3"/>
    </row>
    <row r="46" spans="1:10" ht="18.75" thickTop="1" x14ac:dyDescent="0.35">
      <c r="A46" s="184"/>
      <c r="B46" s="185"/>
      <c r="C46" s="186"/>
      <c r="D46" s="185"/>
      <c r="E46" s="187" t="s">
        <v>65</v>
      </c>
      <c r="F46" s="188" t="s">
        <v>19</v>
      </c>
      <c r="G46" s="188" t="s">
        <v>20</v>
      </c>
      <c r="H46" s="189" t="s">
        <v>21</v>
      </c>
      <c r="I46" s="190" t="s">
        <v>31</v>
      </c>
      <c r="J46" s="3"/>
    </row>
    <row r="47" spans="1:10" x14ac:dyDescent="0.2">
      <c r="A47" s="191"/>
      <c r="E47" s="192"/>
      <c r="F47" s="257"/>
      <c r="G47" s="193"/>
      <c r="H47" s="194">
        <v>42369</v>
      </c>
      <c r="I47" s="195">
        <v>42369</v>
      </c>
      <c r="J47" s="3"/>
    </row>
    <row r="48" spans="1:10" x14ac:dyDescent="0.2">
      <c r="A48" s="191"/>
      <c r="E48" s="192"/>
      <c r="F48" s="257"/>
      <c r="G48" s="196"/>
      <c r="H48" s="196"/>
      <c r="I48" s="197"/>
      <c r="J48" s="3"/>
    </row>
    <row r="49" spans="1:10" ht="13.5" thickBot="1" x14ac:dyDescent="0.25">
      <c r="A49" s="198"/>
      <c r="B49" s="199"/>
      <c r="C49" s="199"/>
      <c r="D49" s="199"/>
      <c r="E49" s="200"/>
      <c r="F49" s="201"/>
      <c r="G49" s="201"/>
      <c r="H49" s="201"/>
      <c r="I49" s="202"/>
      <c r="J49" s="3"/>
    </row>
    <row r="50" spans="1:10" ht="13.5" thickTop="1" x14ac:dyDescent="0.2">
      <c r="A50" s="203"/>
      <c r="B50" s="204"/>
      <c r="C50" s="204" t="s">
        <v>17</v>
      </c>
      <c r="D50" s="204"/>
      <c r="E50" s="205">
        <v>5000</v>
      </c>
      <c r="F50" s="206">
        <v>15000</v>
      </c>
      <c r="G50" s="207">
        <v>15000</v>
      </c>
      <c r="H50" s="207">
        <f>E50+F50-G50</f>
        <v>5000</v>
      </c>
      <c r="I50" s="208">
        <v>5000</v>
      </c>
      <c r="J50" s="3"/>
    </row>
    <row r="51" spans="1:10" x14ac:dyDescent="0.2">
      <c r="A51" s="209"/>
      <c r="B51" s="210"/>
      <c r="C51" s="210" t="s">
        <v>22</v>
      </c>
      <c r="D51" s="210"/>
      <c r="E51" s="211">
        <v>236240.14</v>
      </c>
      <c r="F51" s="212">
        <v>188080</v>
      </c>
      <c r="G51" s="213">
        <v>216954</v>
      </c>
      <c r="H51" s="213">
        <f>E51+F51-G51</f>
        <v>207366.14</v>
      </c>
      <c r="I51" s="214">
        <v>159116.14000000001</v>
      </c>
      <c r="J51" s="3"/>
    </row>
    <row r="52" spans="1:10" x14ac:dyDescent="0.2">
      <c r="A52" s="209"/>
      <c r="B52" s="210"/>
      <c r="C52" s="210" t="s">
        <v>72</v>
      </c>
      <c r="D52" s="210"/>
      <c r="E52" s="211">
        <v>799679.36</v>
      </c>
      <c r="F52" s="212">
        <v>371863.75</v>
      </c>
      <c r="G52" s="213">
        <v>185925.52</v>
      </c>
      <c r="H52" s="213">
        <f>E52+F52-G52</f>
        <v>985617.58999999985</v>
      </c>
      <c r="I52" s="214">
        <v>592851.06999999995</v>
      </c>
      <c r="J52" s="3"/>
    </row>
    <row r="53" spans="1:10" x14ac:dyDescent="0.2">
      <c r="A53" s="209"/>
      <c r="B53" s="210"/>
      <c r="C53" s="215" t="s">
        <v>68</v>
      </c>
      <c r="D53" s="210"/>
      <c r="E53" s="211">
        <v>370778.59</v>
      </c>
      <c r="F53" s="212">
        <v>1399240</v>
      </c>
      <c r="G53" s="213">
        <v>1346727</v>
      </c>
      <c r="H53" s="213">
        <f>E53+F53-G53</f>
        <v>423291.59000000008</v>
      </c>
      <c r="I53" s="214">
        <v>423291.59</v>
      </c>
      <c r="J53" s="3"/>
    </row>
    <row r="54" spans="1:10" ht="18.75" thickBot="1" x14ac:dyDescent="0.4">
      <c r="A54" s="216" t="s">
        <v>12</v>
      </c>
      <c r="B54" s="217"/>
      <c r="C54" s="217"/>
      <c r="D54" s="217"/>
      <c r="E54" s="218">
        <f>E50+E51+E52+E53</f>
        <v>1411698.09</v>
      </c>
      <c r="F54" s="219">
        <f>F50+F51+F52+F53</f>
        <v>1974183.75</v>
      </c>
      <c r="G54" s="220">
        <f>G50+G51+G52+G53</f>
        <v>1764606.52</v>
      </c>
      <c r="H54" s="220">
        <f>H50+H51+H52+H53</f>
        <v>1621275.32</v>
      </c>
      <c r="I54" s="221">
        <f>I50+I51+I52+I53</f>
        <v>1180258.8</v>
      </c>
      <c r="J54" s="3"/>
    </row>
    <row r="55" spans="1:10" ht="18.75" thickTop="1" x14ac:dyDescent="0.35">
      <c r="A55" s="222"/>
      <c r="B55" s="223"/>
      <c r="C55" s="223"/>
      <c r="D55" s="224"/>
      <c r="E55" s="224"/>
      <c r="F55" s="182"/>
      <c r="G55" s="183"/>
      <c r="H55" s="225"/>
      <c r="I55" s="225"/>
      <c r="J55" s="3"/>
    </row>
    <row r="56" spans="1:10" ht="18" x14ac:dyDescent="0.35">
      <c r="A56" s="222"/>
      <c r="B56" s="223"/>
      <c r="C56" s="223"/>
      <c r="D56" s="224"/>
      <c r="E56" s="224"/>
      <c r="F56" s="182"/>
      <c r="G56" s="226"/>
      <c r="H56" s="227"/>
      <c r="I56" s="227"/>
      <c r="J56" s="222"/>
    </row>
    <row r="57" spans="1:10" ht="1.5" customHeight="1" x14ac:dyDescent="0.35">
      <c r="A57" s="228"/>
      <c r="B57" s="229"/>
      <c r="C57" s="229"/>
      <c r="D57" s="230"/>
      <c r="E57" s="230"/>
      <c r="F57" s="227"/>
      <c r="G57" s="227"/>
      <c r="H57" s="227"/>
      <c r="I57" s="227"/>
      <c r="J57" s="228"/>
    </row>
    <row r="58" spans="1:10" x14ac:dyDescent="0.2">
      <c r="A58" s="231"/>
      <c r="B58" s="231"/>
      <c r="C58" s="231"/>
      <c r="D58" s="231"/>
      <c r="E58" s="231"/>
      <c r="F58" s="231"/>
      <c r="G58" s="231"/>
      <c r="H58" s="231"/>
      <c r="I58" s="231"/>
      <c r="J58" s="23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0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251"/>
  <sheetViews>
    <sheetView zoomScaleNormal="100" zoomScaleSheetLayoutView="115" workbookViewId="0">
      <selection activeCell="J45" sqref="J45"/>
    </sheetView>
  </sheetViews>
  <sheetFormatPr defaultColWidth="9.140625" defaultRowHeight="12.75" x14ac:dyDescent="0.2"/>
  <cols>
    <col min="1" max="1" width="7.42578125" style="98" customWidth="1"/>
    <col min="2" max="2" width="2.42578125" style="98" customWidth="1"/>
    <col min="3" max="4" width="8.42578125" style="98" customWidth="1"/>
    <col min="5" max="6" width="15.42578125" style="98" customWidth="1"/>
    <col min="7" max="7" width="15" style="98" customWidth="1"/>
    <col min="8" max="8" width="15.42578125" style="98" customWidth="1"/>
    <col min="9" max="9" width="16.42578125" style="98" customWidth="1"/>
    <col min="10" max="10" width="16.85546875" style="98" customWidth="1"/>
    <col min="11" max="16384" width="9.140625" style="1"/>
  </cols>
  <sheetData>
    <row r="1" spans="1:10" ht="19.5" x14ac:dyDescent="0.4">
      <c r="A1" s="96" t="s">
        <v>0</v>
      </c>
      <c r="B1" s="97"/>
      <c r="C1" s="97"/>
      <c r="D1" s="97"/>
    </row>
    <row r="2" spans="1:10" ht="19.5" x14ac:dyDescent="0.4">
      <c r="A2" s="267" t="s">
        <v>1</v>
      </c>
      <c r="B2" s="267"/>
      <c r="C2" s="267"/>
      <c r="D2" s="267"/>
      <c r="E2" s="268" t="s">
        <v>132</v>
      </c>
      <c r="F2" s="268"/>
      <c r="G2" s="268"/>
      <c r="H2" s="268"/>
      <c r="I2" s="268"/>
      <c r="J2" s="99"/>
    </row>
    <row r="3" spans="1:10" ht="9.9499999999999993" customHeight="1" x14ac:dyDescent="0.4">
      <c r="A3" s="100"/>
      <c r="B3" s="100"/>
      <c r="C3" s="100"/>
      <c r="D3" s="100"/>
      <c r="E3" s="266" t="s">
        <v>25</v>
      </c>
      <c r="F3" s="266"/>
      <c r="G3" s="266"/>
      <c r="H3" s="266"/>
      <c r="I3" s="266"/>
      <c r="J3" s="99"/>
    </row>
    <row r="4" spans="1:10" ht="15.75" x14ac:dyDescent="0.25">
      <c r="A4" s="101" t="s">
        <v>2</v>
      </c>
      <c r="E4" s="269" t="s">
        <v>133</v>
      </c>
      <c r="F4" s="269"/>
      <c r="G4" s="269"/>
      <c r="H4" s="269"/>
      <c r="I4" s="269"/>
    </row>
    <row r="5" spans="1:10" ht="7.5" customHeight="1" x14ac:dyDescent="0.3">
      <c r="A5" s="102"/>
      <c r="E5" s="266" t="s">
        <v>25</v>
      </c>
      <c r="F5" s="266"/>
      <c r="G5" s="266"/>
      <c r="H5" s="266"/>
      <c r="I5" s="266"/>
    </row>
    <row r="6" spans="1:10" ht="19.5" x14ac:dyDescent="0.4">
      <c r="A6" s="99" t="s">
        <v>38</v>
      </c>
      <c r="C6" s="103" t="s">
        <v>134</v>
      </c>
      <c r="E6" s="104"/>
      <c r="F6" s="104"/>
      <c r="G6" s="105" t="s">
        <v>3</v>
      </c>
      <c r="H6" s="106" t="s">
        <v>82</v>
      </c>
      <c r="I6" s="107"/>
    </row>
    <row r="7" spans="1:10" ht="8.25" customHeight="1" x14ac:dyDescent="0.4">
      <c r="A7" s="99"/>
      <c r="E7" s="266" t="s">
        <v>26</v>
      </c>
      <c r="F7" s="266"/>
      <c r="G7" s="266"/>
      <c r="H7" s="266"/>
      <c r="I7" s="266"/>
    </row>
    <row r="8" spans="1:10" ht="19.5" hidden="1" x14ac:dyDescent="0.4">
      <c r="A8" s="99"/>
      <c r="E8" s="107"/>
      <c r="F8" s="107"/>
      <c r="G8" s="107"/>
      <c r="H8" s="105"/>
      <c r="I8" s="107"/>
    </row>
    <row r="9" spans="1:10" ht="30.75" customHeight="1" x14ac:dyDescent="0.4">
      <c r="A9" s="99"/>
      <c r="E9" s="107"/>
      <c r="F9" s="107"/>
      <c r="G9" s="107"/>
      <c r="H9" s="105"/>
      <c r="I9" s="107"/>
    </row>
    <row r="11" spans="1:10" s="8" customFormat="1" ht="15" customHeight="1" x14ac:dyDescent="0.4">
      <c r="A11" s="108"/>
      <c r="B11" s="109"/>
      <c r="C11" s="109"/>
      <c r="D11" s="109"/>
      <c r="E11" s="110" t="s">
        <v>4</v>
      </c>
      <c r="F11" s="110" t="s">
        <v>5</v>
      </c>
      <c r="G11" s="111" t="s">
        <v>6</v>
      </c>
      <c r="H11" s="112" t="s">
        <v>7</v>
      </c>
      <c r="I11" s="112"/>
      <c r="J11" s="109"/>
    </row>
    <row r="12" spans="1:10" s="8" customFormat="1" ht="15" customHeight="1" x14ac:dyDescent="0.4">
      <c r="A12" s="113"/>
      <c r="B12" s="113"/>
      <c r="C12" s="113"/>
      <c r="D12" s="113"/>
      <c r="E12" s="110" t="s">
        <v>8</v>
      </c>
      <c r="F12" s="110" t="s">
        <v>8</v>
      </c>
      <c r="G12" s="111" t="s">
        <v>9</v>
      </c>
      <c r="H12" s="114" t="s">
        <v>10</v>
      </c>
      <c r="I12" s="115" t="s">
        <v>11</v>
      </c>
      <c r="J12" s="109"/>
    </row>
    <row r="13" spans="1:10" s="8" customFormat="1" ht="12.75" customHeight="1" x14ac:dyDescent="0.2">
      <c r="A13" s="113"/>
      <c r="B13" s="113"/>
      <c r="C13" s="113"/>
      <c r="D13" s="113"/>
      <c r="E13" s="110" t="s">
        <v>12</v>
      </c>
      <c r="F13" s="110" t="s">
        <v>12</v>
      </c>
      <c r="G13" s="116"/>
      <c r="H13" s="260" t="s">
        <v>40</v>
      </c>
      <c r="I13" s="261"/>
      <c r="J13" s="109"/>
    </row>
    <row r="14" spans="1:10" s="8" customFormat="1" ht="12.75" customHeight="1" x14ac:dyDescent="0.2">
      <c r="A14" s="113"/>
      <c r="B14" s="113"/>
      <c r="C14" s="113"/>
      <c r="D14" s="113"/>
      <c r="E14" s="110"/>
      <c r="F14" s="110"/>
      <c r="G14" s="116"/>
      <c r="H14" s="117"/>
      <c r="I14" s="11"/>
      <c r="J14" s="109"/>
    </row>
    <row r="15" spans="1:10" s="8" customFormat="1" ht="18.75" x14ac:dyDescent="0.4">
      <c r="A15" s="118" t="s">
        <v>41</v>
      </c>
      <c r="B15" s="118"/>
      <c r="C15" s="119"/>
      <c r="D15" s="120"/>
      <c r="E15" s="121"/>
      <c r="F15" s="121"/>
      <c r="G15" s="122"/>
      <c r="H15" s="113"/>
      <c r="I15" s="113"/>
      <c r="J15" s="109"/>
    </row>
    <row r="16" spans="1:10" s="8" customFormat="1" ht="19.5" x14ac:dyDescent="0.4">
      <c r="A16" s="123" t="s">
        <v>13</v>
      </c>
      <c r="B16" s="118"/>
      <c r="C16" s="119"/>
      <c r="D16" s="120"/>
      <c r="E16" s="124">
        <v>4357000</v>
      </c>
      <c r="F16" s="125">
        <v>21746464.079999998</v>
      </c>
      <c r="G16" s="126">
        <v>21746464.079999998</v>
      </c>
      <c r="H16" s="124">
        <v>21500554.079999998</v>
      </c>
      <c r="I16" s="124">
        <v>245910</v>
      </c>
      <c r="J16" s="109"/>
    </row>
    <row r="17" spans="1:10" s="8" customFormat="1" ht="20.25" customHeight="1" x14ac:dyDescent="0.35">
      <c r="A17" s="127"/>
      <c r="B17" s="109"/>
      <c r="C17" s="109"/>
      <c r="D17" s="109"/>
      <c r="J17" s="109"/>
    </row>
    <row r="18" spans="1:10" s="8" customFormat="1" ht="19.5" x14ac:dyDescent="0.4">
      <c r="A18" s="123" t="s">
        <v>14</v>
      </c>
      <c r="B18" s="128"/>
      <c r="C18" s="128"/>
      <c r="D18" s="128"/>
      <c r="E18" s="124">
        <v>4395000</v>
      </c>
      <c r="F18" s="125">
        <v>21832034</v>
      </c>
      <c r="G18" s="126">
        <v>21832034</v>
      </c>
      <c r="H18" s="124">
        <v>21529133</v>
      </c>
      <c r="I18" s="124">
        <v>302901</v>
      </c>
      <c r="J18" s="109"/>
    </row>
    <row r="19" spans="1:10" s="8" customFormat="1" ht="19.5" customHeight="1" x14ac:dyDescent="0.35">
      <c r="A19" s="127"/>
      <c r="B19" s="128"/>
      <c r="C19" s="128"/>
      <c r="D19" s="128"/>
      <c r="E19" s="126"/>
      <c r="F19" s="129"/>
      <c r="G19" s="126"/>
      <c r="H19" s="130"/>
      <c r="I19" s="130"/>
      <c r="J19" s="131"/>
    </row>
    <row r="20" spans="1:10" s="8" customFormat="1" ht="14.25" customHeight="1" x14ac:dyDescent="0.35">
      <c r="A20" s="127"/>
      <c r="B20" s="128"/>
      <c r="C20" s="128"/>
      <c r="D20" s="128"/>
      <c r="E20" s="132"/>
      <c r="F20" s="132"/>
      <c r="G20" s="133"/>
      <c r="H20" s="134"/>
      <c r="I20" s="134"/>
      <c r="J20" s="131"/>
    </row>
    <row r="21" spans="1:10" ht="19.5" x14ac:dyDescent="0.4">
      <c r="A21" s="135" t="s">
        <v>15</v>
      </c>
      <c r="B21" s="132"/>
      <c r="C21" s="132"/>
      <c r="D21" s="132"/>
      <c r="E21" s="132"/>
      <c r="F21" s="132"/>
      <c r="G21" s="136"/>
      <c r="H21" s="133"/>
      <c r="I21" s="133"/>
      <c r="J21" s="133"/>
    </row>
    <row r="22" spans="1:10" ht="18" x14ac:dyDescent="0.35">
      <c r="A22" s="132"/>
      <c r="B22" s="132"/>
      <c r="C22" s="137" t="s">
        <v>29</v>
      </c>
      <c r="D22" s="132"/>
      <c r="E22" s="132"/>
      <c r="F22" s="132"/>
      <c r="G22" s="138">
        <f>H22+I22</f>
        <v>0</v>
      </c>
      <c r="H22" s="139">
        <v>0</v>
      </c>
      <c r="I22" s="139">
        <v>0</v>
      </c>
      <c r="J22" s="133"/>
    </row>
    <row r="23" spans="1:10" ht="18" x14ac:dyDescent="0.35">
      <c r="A23" s="132"/>
      <c r="B23" s="132"/>
      <c r="C23" s="137"/>
      <c r="D23" s="132"/>
      <c r="E23" s="132"/>
      <c r="F23" s="132"/>
      <c r="G23" s="138"/>
      <c r="H23" s="139"/>
      <c r="I23" s="139"/>
      <c r="J23" s="133"/>
    </row>
    <row r="24" spans="1:10" s="144" customFormat="1" ht="19.5" x14ac:dyDescent="0.4">
      <c r="A24" s="140" t="s">
        <v>27</v>
      </c>
      <c r="B24" s="140"/>
      <c r="C24" s="141"/>
      <c r="D24" s="140"/>
      <c r="E24" s="140"/>
      <c r="F24" s="140"/>
      <c r="G24" s="142">
        <f>G18-G16-G22</f>
        <v>85569.920000001788</v>
      </c>
      <c r="H24" s="142">
        <f>H18-H16-H22</f>
        <v>28578.920000001788</v>
      </c>
      <c r="I24" s="142">
        <f>I18-I16-I22</f>
        <v>56991</v>
      </c>
      <c r="J24" s="143"/>
    </row>
    <row r="25" spans="1:10" s="144" customFormat="1" ht="18.95" customHeight="1" x14ac:dyDescent="0.3">
      <c r="A25" s="145" t="s">
        <v>47</v>
      </c>
      <c r="B25" s="145"/>
      <c r="C25" s="145"/>
      <c r="D25" s="145"/>
      <c r="E25" s="145"/>
      <c r="F25" s="145"/>
      <c r="G25" s="146">
        <f>G24-G26</f>
        <v>85569.920000001788</v>
      </c>
      <c r="H25" s="147">
        <v>28578.919999998063</v>
      </c>
      <c r="I25" s="147">
        <v>56991</v>
      </c>
      <c r="J25" s="148"/>
    </row>
    <row r="26" spans="1:10" s="144" customFormat="1" ht="15" x14ac:dyDescent="0.3">
      <c r="A26" s="145" t="s">
        <v>42</v>
      </c>
      <c r="B26" s="145"/>
      <c r="C26" s="145"/>
      <c r="D26" s="145"/>
      <c r="E26" s="145"/>
      <c r="F26" s="145"/>
      <c r="G26" s="146">
        <f>H26+I26</f>
        <v>0</v>
      </c>
      <c r="H26" s="147">
        <v>0</v>
      </c>
      <c r="I26" s="147">
        <v>0</v>
      </c>
      <c r="J26" s="148"/>
    </row>
    <row r="27" spans="1:10" s="144" customFormat="1" x14ac:dyDescent="0.2">
      <c r="A27" s="149"/>
      <c r="B27" s="149"/>
      <c r="C27" s="149"/>
      <c r="D27" s="149"/>
      <c r="E27" s="149"/>
      <c r="F27" s="149"/>
      <c r="G27" s="149"/>
      <c r="H27" s="148"/>
      <c r="I27" s="148"/>
      <c r="J27" s="148"/>
    </row>
    <row r="28" spans="1:10" s="144" customFormat="1" ht="16.5" x14ac:dyDescent="0.35">
      <c r="A28" s="150" t="s">
        <v>43</v>
      </c>
      <c r="B28" s="150" t="s">
        <v>44</v>
      </c>
      <c r="C28" s="150"/>
      <c r="D28" s="151"/>
      <c r="E28" s="151"/>
      <c r="F28" s="152"/>
      <c r="G28" s="142"/>
      <c r="H28" s="153"/>
      <c r="I28" s="154"/>
      <c r="J28" s="155"/>
    </row>
    <row r="29" spans="1:10" s="144" customFormat="1" ht="16.5" customHeight="1" x14ac:dyDescent="0.3">
      <c r="A29" s="150"/>
      <c r="B29" s="150"/>
      <c r="C29" s="258" t="s">
        <v>16</v>
      </c>
      <c r="D29" s="258"/>
      <c r="E29" s="258"/>
      <c r="F29" s="152"/>
      <c r="G29" s="156">
        <f>G30+G31</f>
        <v>85569.920000001788</v>
      </c>
      <c r="H29" s="153"/>
      <c r="I29" s="154"/>
      <c r="J29" s="155"/>
    </row>
    <row r="30" spans="1:10" s="163" customFormat="1" ht="18.75" x14ac:dyDescent="0.4">
      <c r="A30" s="157"/>
      <c r="B30" s="157"/>
      <c r="C30" s="158"/>
      <c r="D30" s="159"/>
      <c r="E30" s="160" t="s">
        <v>48</v>
      </c>
      <c r="F30" s="161" t="s">
        <v>17</v>
      </c>
      <c r="G30" s="162">
        <v>5000</v>
      </c>
      <c r="H30" s="153"/>
      <c r="I30" s="154"/>
    </row>
    <row r="31" spans="1:10" s="163" customFormat="1" ht="18.75" x14ac:dyDescent="0.4">
      <c r="A31" s="157"/>
      <c r="B31" s="157"/>
      <c r="C31" s="164"/>
      <c r="D31" s="159"/>
      <c r="E31" s="165"/>
      <c r="F31" s="161" t="s">
        <v>72</v>
      </c>
      <c r="G31" s="162">
        <f>G25-G30</f>
        <v>80569.920000001788</v>
      </c>
      <c r="H31" s="153"/>
      <c r="I31" s="154"/>
    </row>
    <row r="32" spans="1:10" s="163" customFormat="1" ht="18.75" x14ac:dyDescent="0.4">
      <c r="A32" s="157"/>
      <c r="B32" s="166"/>
      <c r="C32" s="259" t="s">
        <v>49</v>
      </c>
      <c r="D32" s="259"/>
      <c r="E32" s="259"/>
      <c r="F32" s="259"/>
      <c r="G32" s="156">
        <f>G26</f>
        <v>0</v>
      </c>
      <c r="H32" s="153"/>
      <c r="I32" s="154"/>
    </row>
    <row r="33" spans="1:10" s="8" customFormat="1" ht="20.25" customHeight="1" x14ac:dyDescent="0.3">
      <c r="A33" s="167"/>
      <c r="B33" s="264" t="s">
        <v>63</v>
      </c>
      <c r="C33" s="264"/>
      <c r="D33" s="264"/>
      <c r="E33" s="264"/>
      <c r="F33" s="264"/>
      <c r="G33" s="168">
        <v>1111233</v>
      </c>
      <c r="H33" s="168"/>
      <c r="I33" s="169"/>
    </row>
    <row r="34" spans="1:10" ht="30" customHeight="1" x14ac:dyDescent="0.2">
      <c r="A34" s="265"/>
      <c r="B34" s="265"/>
      <c r="C34" s="265"/>
      <c r="D34" s="265"/>
      <c r="E34" s="265"/>
      <c r="F34" s="265"/>
      <c r="G34" s="265"/>
      <c r="H34" s="265"/>
      <c r="I34" s="265"/>
      <c r="J34" s="79"/>
    </row>
    <row r="35" spans="1:10" ht="18.95" customHeight="1" x14ac:dyDescent="0.4">
      <c r="A35" s="118" t="s">
        <v>45</v>
      </c>
      <c r="B35" s="118" t="s">
        <v>23</v>
      </c>
      <c r="C35" s="118"/>
      <c r="D35" s="170"/>
      <c r="E35" s="122"/>
      <c r="F35" s="128"/>
      <c r="G35" s="171"/>
      <c r="H35" s="172"/>
      <c r="I35" s="172"/>
      <c r="J35" s="79"/>
    </row>
    <row r="36" spans="1:10" ht="18.75" x14ac:dyDescent="0.4">
      <c r="A36" s="118"/>
      <c r="B36" s="118"/>
      <c r="C36" s="118"/>
      <c r="D36" s="170"/>
      <c r="F36" s="173" t="s">
        <v>28</v>
      </c>
      <c r="G36" s="115" t="s">
        <v>6</v>
      </c>
      <c r="H36" s="113"/>
      <c r="I36" s="174" t="s">
        <v>30</v>
      </c>
      <c r="J36" s="79"/>
    </row>
    <row r="37" spans="1:10" ht="16.5" x14ac:dyDescent="0.35">
      <c r="A37" s="175" t="s">
        <v>24</v>
      </c>
      <c r="B37" s="176"/>
      <c r="C37" s="127"/>
      <c r="D37" s="176"/>
      <c r="E37" s="122"/>
      <c r="F37" s="177">
        <v>0</v>
      </c>
      <c r="G37" s="177">
        <v>0</v>
      </c>
      <c r="H37" s="178"/>
      <c r="I37" s="179" t="str">
        <f>IF(F37=0,"nerozp.",G37/F37)</f>
        <v>nerozp.</v>
      </c>
      <c r="J37" s="79"/>
    </row>
    <row r="38" spans="1:10" ht="16.5" hidden="1" x14ac:dyDescent="0.35">
      <c r="A38" s="175" t="s">
        <v>70</v>
      </c>
      <c r="B38" s="176"/>
      <c r="C38" s="127"/>
      <c r="D38" s="180"/>
      <c r="E38" s="180"/>
      <c r="F38" s="177">
        <v>0</v>
      </c>
      <c r="G38" s="177">
        <v>0</v>
      </c>
      <c r="H38" s="178"/>
      <c r="I38" s="179" t="e">
        <f t="shared" ref="I38:I39" si="0">G38/F38</f>
        <v>#DIV/0!</v>
      </c>
      <c r="J38" s="3"/>
    </row>
    <row r="39" spans="1:10" ht="16.5" hidden="1" x14ac:dyDescent="0.35">
      <c r="A39" s="175" t="s">
        <v>71</v>
      </c>
      <c r="B39" s="176"/>
      <c r="C39" s="127"/>
      <c r="D39" s="180"/>
      <c r="E39" s="180"/>
      <c r="F39" s="177">
        <v>0</v>
      </c>
      <c r="G39" s="177">
        <v>0</v>
      </c>
      <c r="H39" s="178"/>
      <c r="I39" s="179" t="e">
        <f t="shared" si="0"/>
        <v>#DIV/0!</v>
      </c>
      <c r="J39" s="3"/>
    </row>
    <row r="40" spans="1:10" ht="16.5" x14ac:dyDescent="0.35">
      <c r="A40" s="175" t="s">
        <v>69</v>
      </c>
      <c r="B40" s="176"/>
      <c r="C40" s="127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  <c r="J40" s="3"/>
    </row>
    <row r="41" spans="1:10" ht="16.5" x14ac:dyDescent="0.35">
      <c r="A41" s="175" t="s">
        <v>66</v>
      </c>
      <c r="B41" s="176"/>
      <c r="C41" s="127"/>
      <c r="D41" s="122"/>
      <c r="E41" s="122"/>
      <c r="F41" s="177">
        <v>158960</v>
      </c>
      <c r="G41" s="177">
        <v>158960</v>
      </c>
      <c r="H41" s="178"/>
      <c r="I41" s="179">
        <f>IF(F41=0,"nerozp.",G41/F41)</f>
        <v>1</v>
      </c>
      <c r="J41" s="3"/>
    </row>
    <row r="42" spans="1:10" ht="16.5" x14ac:dyDescent="0.35">
      <c r="A42" s="175" t="s">
        <v>67</v>
      </c>
      <c r="B42" s="121"/>
      <c r="C42" s="121"/>
      <c r="D42" s="113"/>
      <c r="E42" s="113"/>
      <c r="F42" s="177">
        <v>0</v>
      </c>
      <c r="G42" s="177">
        <v>0</v>
      </c>
      <c r="H42" s="178"/>
      <c r="I42" s="179" t="str">
        <f>IF(F42=0,"nerozp.",G42/F42)</f>
        <v>nerozp.</v>
      </c>
      <c r="J42" s="3"/>
    </row>
    <row r="43" spans="1:10" hidden="1" x14ac:dyDescent="0.2">
      <c r="A43" s="262" t="s">
        <v>64</v>
      </c>
      <c r="B43" s="263"/>
      <c r="C43" s="263"/>
      <c r="D43" s="263"/>
      <c r="E43" s="263"/>
      <c r="F43" s="263"/>
      <c r="G43" s="263"/>
      <c r="H43" s="263"/>
      <c r="I43" s="263"/>
      <c r="J43" s="3"/>
    </row>
    <row r="44" spans="1:10" ht="20.25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3"/>
    </row>
    <row r="45" spans="1:10" ht="19.5" thickBot="1" x14ac:dyDescent="0.45">
      <c r="A45" s="118" t="s">
        <v>46</v>
      </c>
      <c r="B45" s="118" t="s">
        <v>18</v>
      </c>
      <c r="C45" s="120"/>
      <c r="D45" s="122"/>
      <c r="E45" s="122"/>
      <c r="F45" s="182"/>
      <c r="G45" s="183"/>
      <c r="H45" s="260" t="s">
        <v>32</v>
      </c>
      <c r="I45" s="261"/>
      <c r="J45" s="3"/>
    </row>
    <row r="46" spans="1:10" ht="18.75" thickTop="1" x14ac:dyDescent="0.35">
      <c r="A46" s="184"/>
      <c r="B46" s="185"/>
      <c r="C46" s="186"/>
      <c r="D46" s="185"/>
      <c r="E46" s="187" t="s">
        <v>65</v>
      </c>
      <c r="F46" s="188" t="s">
        <v>19</v>
      </c>
      <c r="G46" s="188" t="s">
        <v>20</v>
      </c>
      <c r="H46" s="189" t="s">
        <v>21</v>
      </c>
      <c r="I46" s="190" t="s">
        <v>31</v>
      </c>
      <c r="J46" s="3"/>
    </row>
    <row r="47" spans="1:10" x14ac:dyDescent="0.2">
      <c r="A47" s="191"/>
      <c r="E47" s="192"/>
      <c r="F47" s="257"/>
      <c r="G47" s="193"/>
      <c r="H47" s="194">
        <v>42369</v>
      </c>
      <c r="I47" s="195">
        <v>42369</v>
      </c>
      <c r="J47" s="3"/>
    </row>
    <row r="48" spans="1:10" x14ac:dyDescent="0.2">
      <c r="A48" s="191"/>
      <c r="E48" s="192"/>
      <c r="F48" s="257"/>
      <c r="G48" s="196"/>
      <c r="H48" s="196"/>
      <c r="I48" s="197"/>
      <c r="J48" s="3"/>
    </row>
    <row r="49" spans="1:10" ht="13.5" thickBot="1" x14ac:dyDescent="0.25">
      <c r="A49" s="198"/>
      <c r="B49" s="199"/>
      <c r="C49" s="199"/>
      <c r="D49" s="199"/>
      <c r="E49" s="200"/>
      <c r="F49" s="201"/>
      <c r="G49" s="201"/>
      <c r="H49" s="201"/>
      <c r="I49" s="202"/>
      <c r="J49" s="3"/>
    </row>
    <row r="50" spans="1:10" ht="13.5" thickTop="1" x14ac:dyDescent="0.2">
      <c r="A50" s="203"/>
      <c r="B50" s="204"/>
      <c r="C50" s="204" t="s">
        <v>17</v>
      </c>
      <c r="D50" s="204"/>
      <c r="E50" s="205">
        <v>5000</v>
      </c>
      <c r="F50" s="206">
        <v>5000</v>
      </c>
      <c r="G50" s="207">
        <v>5000</v>
      </c>
      <c r="H50" s="207">
        <f>E50+F50-G50</f>
        <v>5000</v>
      </c>
      <c r="I50" s="208">
        <v>5000</v>
      </c>
      <c r="J50" s="3"/>
    </row>
    <row r="51" spans="1:10" x14ac:dyDescent="0.2">
      <c r="A51" s="209"/>
      <c r="B51" s="210"/>
      <c r="C51" s="210" t="s">
        <v>22</v>
      </c>
      <c r="D51" s="210"/>
      <c r="E51" s="211">
        <v>578530.14</v>
      </c>
      <c r="F51" s="212">
        <v>116706.77</v>
      </c>
      <c r="G51" s="213">
        <v>80280</v>
      </c>
      <c r="H51" s="213">
        <f>E51+F51-G51</f>
        <v>614956.91</v>
      </c>
      <c r="I51" s="214">
        <v>547091.14</v>
      </c>
      <c r="J51" s="3"/>
    </row>
    <row r="52" spans="1:10" x14ac:dyDescent="0.2">
      <c r="A52" s="209"/>
      <c r="B52" s="210"/>
      <c r="C52" s="210" t="s">
        <v>72</v>
      </c>
      <c r="D52" s="210"/>
      <c r="E52" s="211">
        <v>712612.34</v>
      </c>
      <c r="F52" s="212">
        <v>127704.96000000001</v>
      </c>
      <c r="G52" s="213">
        <v>485000</v>
      </c>
      <c r="H52" s="213">
        <f>E52+F52-G52</f>
        <v>355317.29999999993</v>
      </c>
      <c r="I52" s="214">
        <v>146240.24</v>
      </c>
      <c r="J52" s="3"/>
    </row>
    <row r="53" spans="1:10" x14ac:dyDescent="0.2">
      <c r="A53" s="209"/>
      <c r="B53" s="210"/>
      <c r="C53" s="215" t="s">
        <v>68</v>
      </c>
      <c r="D53" s="210"/>
      <c r="E53" s="211">
        <v>474717.05</v>
      </c>
      <c r="F53" s="212">
        <v>737768</v>
      </c>
      <c r="G53" s="213">
        <v>540490</v>
      </c>
      <c r="H53" s="213">
        <f>E53+F53-G53</f>
        <v>671995.05</v>
      </c>
      <c r="I53" s="214">
        <v>496090.63</v>
      </c>
      <c r="J53" s="3"/>
    </row>
    <row r="54" spans="1:10" ht="18.75" thickBot="1" x14ac:dyDescent="0.4">
      <c r="A54" s="216" t="s">
        <v>12</v>
      </c>
      <c r="B54" s="217"/>
      <c r="C54" s="217"/>
      <c r="D54" s="217"/>
      <c r="E54" s="218">
        <f>E50+E51+E52+E53</f>
        <v>1770859.53</v>
      </c>
      <c r="F54" s="219">
        <f>F50+F51+F52+F53</f>
        <v>987179.73</v>
      </c>
      <c r="G54" s="220">
        <f>G50+G51+G52+G53</f>
        <v>1110770</v>
      </c>
      <c r="H54" s="220">
        <f>H50+H51+H52+H53</f>
        <v>1647269.26</v>
      </c>
      <c r="I54" s="221">
        <f>I50+I51+I52+I53</f>
        <v>1194422.01</v>
      </c>
      <c r="J54" s="3"/>
    </row>
    <row r="55" spans="1:10" ht="18.75" thickTop="1" x14ac:dyDescent="0.35">
      <c r="A55" s="222"/>
      <c r="B55" s="223"/>
      <c r="C55" s="223"/>
      <c r="D55" s="224"/>
      <c r="E55" s="224"/>
      <c r="F55" s="182"/>
      <c r="G55" s="183"/>
      <c r="H55" s="225"/>
      <c r="I55" s="225"/>
      <c r="J55" s="3"/>
    </row>
    <row r="56" spans="1:10" ht="18" x14ac:dyDescent="0.35">
      <c r="A56" s="222"/>
      <c r="B56" s="223"/>
      <c r="C56" s="223"/>
      <c r="D56" s="224"/>
      <c r="E56" s="224"/>
      <c r="F56" s="182"/>
      <c r="G56" s="226"/>
      <c r="H56" s="227"/>
      <c r="I56" s="227"/>
      <c r="J56" s="222"/>
    </row>
    <row r="57" spans="1:10" ht="1.5" customHeight="1" x14ac:dyDescent="0.35">
      <c r="A57" s="228"/>
      <c r="B57" s="229"/>
      <c r="C57" s="229"/>
      <c r="D57" s="230"/>
      <c r="E57" s="230"/>
      <c r="F57" s="227"/>
      <c r="G57" s="227"/>
      <c r="H57" s="227"/>
      <c r="I57" s="227"/>
      <c r="J57" s="228"/>
    </row>
    <row r="58" spans="1:10" x14ac:dyDescent="0.2">
      <c r="A58" s="231"/>
      <c r="B58" s="231"/>
      <c r="C58" s="231"/>
      <c r="D58" s="231"/>
      <c r="E58" s="231"/>
      <c r="F58" s="231"/>
      <c r="G58" s="231"/>
      <c r="H58" s="231"/>
      <c r="I58" s="231"/>
      <c r="J58" s="23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1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251"/>
  <sheetViews>
    <sheetView zoomScaleNormal="100" zoomScaleSheetLayoutView="115" workbookViewId="0">
      <selection activeCell="H49" sqref="H49"/>
    </sheetView>
  </sheetViews>
  <sheetFormatPr defaultColWidth="9.140625" defaultRowHeight="12.75" x14ac:dyDescent="0.2"/>
  <cols>
    <col min="1" max="1" width="7.42578125" style="98" customWidth="1"/>
    <col min="2" max="2" width="2.42578125" style="98" customWidth="1"/>
    <col min="3" max="4" width="8.42578125" style="98" customWidth="1"/>
    <col min="5" max="6" width="15.42578125" style="98" customWidth="1"/>
    <col min="7" max="7" width="15" style="98" customWidth="1"/>
    <col min="8" max="8" width="15.42578125" style="98" customWidth="1"/>
    <col min="9" max="9" width="16.42578125" style="98" customWidth="1"/>
    <col min="10" max="10" width="16.85546875" style="98" customWidth="1"/>
    <col min="11" max="16384" width="9.140625" style="1"/>
  </cols>
  <sheetData>
    <row r="1" spans="1:10" ht="19.5" x14ac:dyDescent="0.4">
      <c r="A1" s="96" t="s">
        <v>0</v>
      </c>
      <c r="B1" s="97"/>
      <c r="C1" s="97"/>
      <c r="D1" s="97"/>
    </row>
    <row r="2" spans="1:10" ht="19.5" x14ac:dyDescent="0.4">
      <c r="A2" s="267" t="s">
        <v>1</v>
      </c>
      <c r="B2" s="267"/>
      <c r="C2" s="267"/>
      <c r="D2" s="267"/>
      <c r="E2" s="268" t="s">
        <v>135</v>
      </c>
      <c r="F2" s="268"/>
      <c r="G2" s="268"/>
      <c r="H2" s="268"/>
      <c r="I2" s="268"/>
      <c r="J2" s="99"/>
    </row>
    <row r="3" spans="1:10" ht="9.9499999999999993" customHeight="1" x14ac:dyDescent="0.4">
      <c r="A3" s="100"/>
      <c r="B3" s="100"/>
      <c r="C3" s="100"/>
      <c r="D3" s="100"/>
      <c r="E3" s="266" t="s">
        <v>25</v>
      </c>
      <c r="F3" s="266"/>
      <c r="G3" s="266"/>
      <c r="H3" s="266"/>
      <c r="I3" s="266"/>
      <c r="J3" s="99"/>
    </row>
    <row r="4" spans="1:10" ht="15.75" x14ac:dyDescent="0.25">
      <c r="A4" s="101" t="s">
        <v>2</v>
      </c>
      <c r="E4" s="269" t="s">
        <v>136</v>
      </c>
      <c r="F4" s="269"/>
      <c r="G4" s="269"/>
      <c r="H4" s="269"/>
      <c r="I4" s="269"/>
    </row>
    <row r="5" spans="1:10" ht="7.5" customHeight="1" x14ac:dyDescent="0.3">
      <c r="A5" s="102"/>
      <c r="E5" s="266" t="s">
        <v>25</v>
      </c>
      <c r="F5" s="266"/>
      <c r="G5" s="266"/>
      <c r="H5" s="266"/>
      <c r="I5" s="266"/>
    </row>
    <row r="6" spans="1:10" ht="19.5" x14ac:dyDescent="0.4">
      <c r="A6" s="99" t="s">
        <v>38</v>
      </c>
      <c r="C6" s="103" t="s">
        <v>104</v>
      </c>
      <c r="E6" s="104"/>
      <c r="F6" s="104"/>
      <c r="G6" s="105" t="s">
        <v>3</v>
      </c>
      <c r="H6" s="106" t="s">
        <v>83</v>
      </c>
      <c r="I6" s="107"/>
    </row>
    <row r="7" spans="1:10" ht="8.25" customHeight="1" x14ac:dyDescent="0.4">
      <c r="A7" s="99"/>
      <c r="E7" s="266" t="s">
        <v>26</v>
      </c>
      <c r="F7" s="266"/>
      <c r="G7" s="266"/>
      <c r="H7" s="266"/>
      <c r="I7" s="266"/>
    </row>
    <row r="8" spans="1:10" ht="19.5" hidden="1" x14ac:dyDescent="0.4">
      <c r="A8" s="99"/>
      <c r="E8" s="107"/>
      <c r="F8" s="107"/>
      <c r="G8" s="107"/>
      <c r="H8" s="105"/>
      <c r="I8" s="107"/>
    </row>
    <row r="9" spans="1:10" ht="30.75" customHeight="1" x14ac:dyDescent="0.4">
      <c r="A9" s="99"/>
      <c r="E9" s="107"/>
      <c r="F9" s="107"/>
      <c r="G9" s="107"/>
      <c r="H9" s="105"/>
      <c r="I9" s="107"/>
    </row>
    <row r="11" spans="1:10" s="8" customFormat="1" ht="15" customHeight="1" x14ac:dyDescent="0.4">
      <c r="A11" s="108"/>
      <c r="B11" s="109"/>
      <c r="C11" s="109"/>
      <c r="D11" s="109"/>
      <c r="E11" s="110" t="s">
        <v>4</v>
      </c>
      <c r="F11" s="110" t="s">
        <v>5</v>
      </c>
      <c r="G11" s="111" t="s">
        <v>6</v>
      </c>
      <c r="H11" s="112" t="s">
        <v>7</v>
      </c>
      <c r="I11" s="112"/>
      <c r="J11" s="109"/>
    </row>
    <row r="12" spans="1:10" s="8" customFormat="1" ht="15" customHeight="1" x14ac:dyDescent="0.4">
      <c r="A12" s="113"/>
      <c r="B12" s="113"/>
      <c r="C12" s="113"/>
      <c r="D12" s="113"/>
      <c r="E12" s="110" t="s">
        <v>8</v>
      </c>
      <c r="F12" s="110" t="s">
        <v>8</v>
      </c>
      <c r="G12" s="111" t="s">
        <v>9</v>
      </c>
      <c r="H12" s="114" t="s">
        <v>10</v>
      </c>
      <c r="I12" s="115" t="s">
        <v>11</v>
      </c>
      <c r="J12" s="109"/>
    </row>
    <row r="13" spans="1:10" s="8" customFormat="1" ht="12.75" customHeight="1" x14ac:dyDescent="0.2">
      <c r="A13" s="113"/>
      <c r="B13" s="113"/>
      <c r="C13" s="113"/>
      <c r="D13" s="113"/>
      <c r="E13" s="110" t="s">
        <v>12</v>
      </c>
      <c r="F13" s="110" t="s">
        <v>12</v>
      </c>
      <c r="G13" s="116"/>
      <c r="H13" s="260" t="s">
        <v>40</v>
      </c>
      <c r="I13" s="261"/>
      <c r="J13" s="109"/>
    </row>
    <row r="14" spans="1:10" s="8" customFormat="1" ht="12.75" customHeight="1" x14ac:dyDescent="0.2">
      <c r="A14" s="113"/>
      <c r="B14" s="113"/>
      <c r="C14" s="113"/>
      <c r="D14" s="113"/>
      <c r="E14" s="110"/>
      <c r="F14" s="110"/>
      <c r="G14" s="116"/>
      <c r="H14" s="117"/>
      <c r="I14" s="11"/>
      <c r="J14" s="109"/>
    </row>
    <row r="15" spans="1:10" s="8" customFormat="1" ht="18.75" x14ac:dyDescent="0.4">
      <c r="A15" s="118" t="s">
        <v>41</v>
      </c>
      <c r="B15" s="118"/>
      <c r="C15" s="119"/>
      <c r="D15" s="120"/>
      <c r="E15" s="121"/>
      <c r="F15" s="121"/>
      <c r="G15" s="122"/>
      <c r="H15" s="113"/>
      <c r="I15" s="113"/>
      <c r="J15" s="109"/>
    </row>
    <row r="16" spans="1:10" s="8" customFormat="1" ht="19.5" x14ac:dyDescent="0.4">
      <c r="A16" s="123" t="s">
        <v>13</v>
      </c>
      <c r="B16" s="118"/>
      <c r="C16" s="119"/>
      <c r="D16" s="120"/>
      <c r="E16" s="124">
        <v>12957000</v>
      </c>
      <c r="F16" s="125">
        <v>58523325.769999996</v>
      </c>
      <c r="G16" s="126">
        <v>61881670.129999995</v>
      </c>
      <c r="H16" s="124">
        <v>60755615.630000003</v>
      </c>
      <c r="I16" s="124">
        <v>1126054.5</v>
      </c>
      <c r="J16" s="109"/>
    </row>
    <row r="17" spans="1:10" s="8" customFormat="1" ht="20.25" customHeight="1" x14ac:dyDescent="0.35">
      <c r="A17" s="127"/>
      <c r="B17" s="109"/>
      <c r="C17" s="109"/>
      <c r="D17" s="109"/>
      <c r="J17" s="109"/>
    </row>
    <row r="18" spans="1:10" s="8" customFormat="1" ht="19.5" x14ac:dyDescent="0.4">
      <c r="A18" s="123" t="s">
        <v>14</v>
      </c>
      <c r="B18" s="128"/>
      <c r="C18" s="128"/>
      <c r="D18" s="128"/>
      <c r="E18" s="124">
        <v>13184000</v>
      </c>
      <c r="F18" s="125">
        <v>58750325.770000003</v>
      </c>
      <c r="G18" s="126">
        <v>62323645.619999997</v>
      </c>
      <c r="H18" s="124">
        <v>60947841.659999996</v>
      </c>
      <c r="I18" s="124">
        <v>1375803.96</v>
      </c>
      <c r="J18" s="109"/>
    </row>
    <row r="19" spans="1:10" s="8" customFormat="1" ht="19.5" customHeight="1" x14ac:dyDescent="0.35">
      <c r="A19" s="127"/>
      <c r="B19" s="128"/>
      <c r="C19" s="128"/>
      <c r="D19" s="128"/>
      <c r="E19" s="126"/>
      <c r="F19" s="129"/>
      <c r="G19" s="126"/>
      <c r="H19" s="130"/>
      <c r="I19" s="130"/>
      <c r="J19" s="131"/>
    </row>
    <row r="20" spans="1:10" s="8" customFormat="1" ht="14.25" customHeight="1" x14ac:dyDescent="0.35">
      <c r="A20" s="127"/>
      <c r="B20" s="128"/>
      <c r="C20" s="128"/>
      <c r="D20" s="128"/>
      <c r="E20" s="132"/>
      <c r="F20" s="132"/>
      <c r="G20" s="133"/>
      <c r="H20" s="134"/>
      <c r="I20" s="134"/>
      <c r="J20" s="131"/>
    </row>
    <row r="21" spans="1:10" ht="19.5" x14ac:dyDescent="0.4">
      <c r="A21" s="135" t="s">
        <v>15</v>
      </c>
      <c r="B21" s="132"/>
      <c r="C21" s="132"/>
      <c r="D21" s="132"/>
      <c r="E21" s="132"/>
      <c r="F21" s="132"/>
      <c r="G21" s="136"/>
      <c r="H21" s="133"/>
      <c r="I21" s="133"/>
      <c r="J21" s="133"/>
    </row>
    <row r="22" spans="1:10" ht="18" x14ac:dyDescent="0.35">
      <c r="A22" s="132"/>
      <c r="B22" s="132"/>
      <c r="C22" s="137" t="s">
        <v>29</v>
      </c>
      <c r="D22" s="132"/>
      <c r="E22" s="132"/>
      <c r="F22" s="132"/>
      <c r="G22" s="138">
        <f>H22+I22</f>
        <v>0</v>
      </c>
      <c r="H22" s="139">
        <v>0</v>
      </c>
      <c r="I22" s="139">
        <v>0</v>
      </c>
      <c r="J22" s="133"/>
    </row>
    <row r="23" spans="1:10" ht="18" x14ac:dyDescent="0.35">
      <c r="A23" s="132"/>
      <c r="B23" s="132"/>
      <c r="C23" s="137"/>
      <c r="D23" s="132"/>
      <c r="E23" s="132"/>
      <c r="F23" s="132"/>
      <c r="G23" s="138"/>
      <c r="H23" s="139"/>
      <c r="I23" s="139"/>
      <c r="J23" s="133"/>
    </row>
    <row r="24" spans="1:10" s="144" customFormat="1" ht="19.5" x14ac:dyDescent="0.4">
      <c r="A24" s="140" t="s">
        <v>27</v>
      </c>
      <c r="B24" s="140"/>
      <c r="C24" s="141"/>
      <c r="D24" s="140"/>
      <c r="E24" s="140"/>
      <c r="F24" s="140"/>
      <c r="G24" s="142">
        <f>G18-G16-G22</f>
        <v>441975.49000000209</v>
      </c>
      <c r="H24" s="142">
        <f>H18-H16-H22</f>
        <v>192226.02999999374</v>
      </c>
      <c r="I24" s="142">
        <f>I18-I16-I22</f>
        <v>249749.45999999996</v>
      </c>
      <c r="J24" s="143"/>
    </row>
    <row r="25" spans="1:10" s="144" customFormat="1" ht="18.95" customHeight="1" x14ac:dyDescent="0.3">
      <c r="A25" s="145" t="s">
        <v>47</v>
      </c>
      <c r="B25" s="145"/>
      <c r="C25" s="145"/>
      <c r="D25" s="145"/>
      <c r="E25" s="145"/>
      <c r="F25" s="145"/>
      <c r="G25" s="146">
        <f>G24-G26</f>
        <v>42579.490000002086</v>
      </c>
      <c r="H25" s="147">
        <v>-207169.97000000626</v>
      </c>
      <c r="I25" s="147">
        <v>249749.45999999996</v>
      </c>
      <c r="J25" s="148"/>
    </row>
    <row r="26" spans="1:10" s="144" customFormat="1" ht="15" x14ac:dyDescent="0.3">
      <c r="A26" s="145" t="s">
        <v>42</v>
      </c>
      <c r="B26" s="145"/>
      <c r="C26" s="145"/>
      <c r="D26" s="145"/>
      <c r="E26" s="145"/>
      <c r="F26" s="145"/>
      <c r="G26" s="146">
        <f>H26+I26</f>
        <v>399396</v>
      </c>
      <c r="H26" s="147">
        <v>399396</v>
      </c>
      <c r="I26" s="147">
        <v>0</v>
      </c>
      <c r="J26" s="148"/>
    </row>
    <row r="27" spans="1:10" s="144" customFormat="1" x14ac:dyDescent="0.2">
      <c r="A27" s="149"/>
      <c r="B27" s="149"/>
      <c r="C27" s="149"/>
      <c r="D27" s="149"/>
      <c r="E27" s="149"/>
      <c r="F27" s="149"/>
      <c r="G27" s="149"/>
      <c r="H27" s="148"/>
      <c r="I27" s="148"/>
      <c r="J27" s="148"/>
    </row>
    <row r="28" spans="1:10" s="144" customFormat="1" ht="16.5" x14ac:dyDescent="0.35">
      <c r="A28" s="150" t="s">
        <v>43</v>
      </c>
      <c r="B28" s="150" t="s">
        <v>44</v>
      </c>
      <c r="C28" s="150"/>
      <c r="D28" s="151"/>
      <c r="E28" s="151"/>
      <c r="F28" s="152"/>
      <c r="G28" s="142"/>
      <c r="H28" s="153"/>
      <c r="I28" s="154"/>
      <c r="J28" s="155"/>
    </row>
    <row r="29" spans="1:10" s="144" customFormat="1" ht="16.5" customHeight="1" x14ac:dyDescent="0.3">
      <c r="A29" s="150"/>
      <c r="B29" s="150"/>
      <c r="C29" s="258" t="s">
        <v>16</v>
      </c>
      <c r="D29" s="258"/>
      <c r="E29" s="258"/>
      <c r="F29" s="152"/>
      <c r="G29" s="156">
        <f>G30+G31</f>
        <v>42579.490000002086</v>
      </c>
      <c r="H29" s="153"/>
      <c r="I29" s="154"/>
      <c r="J29" s="155"/>
    </row>
    <row r="30" spans="1:10" s="163" customFormat="1" ht="18.75" x14ac:dyDescent="0.4">
      <c r="A30" s="157"/>
      <c r="B30" s="157"/>
      <c r="C30" s="158"/>
      <c r="D30" s="159"/>
      <c r="E30" s="160" t="s">
        <v>48</v>
      </c>
      <c r="F30" s="161" t="s">
        <v>17</v>
      </c>
      <c r="G30" s="162">
        <v>15000</v>
      </c>
      <c r="H30" s="153"/>
      <c r="I30" s="154"/>
    </row>
    <row r="31" spans="1:10" s="163" customFormat="1" ht="18.75" x14ac:dyDescent="0.4">
      <c r="A31" s="157"/>
      <c r="B31" s="157"/>
      <c r="C31" s="164"/>
      <c r="D31" s="159"/>
      <c r="E31" s="165"/>
      <c r="F31" s="161" t="s">
        <v>72</v>
      </c>
      <c r="G31" s="162">
        <f>G25-G30</f>
        <v>27579.490000002086</v>
      </c>
      <c r="H31" s="153"/>
      <c r="I31" s="154"/>
    </row>
    <row r="32" spans="1:10" s="163" customFormat="1" ht="18.75" x14ac:dyDescent="0.4">
      <c r="A32" s="157"/>
      <c r="B32" s="166"/>
      <c r="C32" s="259" t="s">
        <v>49</v>
      </c>
      <c r="D32" s="259"/>
      <c r="E32" s="259"/>
      <c r="F32" s="259"/>
      <c r="G32" s="156">
        <f>G26</f>
        <v>399396</v>
      </c>
      <c r="H32" s="153"/>
      <c r="I32" s="154"/>
    </row>
    <row r="33" spans="1:10" s="8" customFormat="1" ht="20.25" customHeight="1" x14ac:dyDescent="0.3">
      <c r="A33" s="167"/>
      <c r="B33" s="264" t="s">
        <v>63</v>
      </c>
      <c r="C33" s="264"/>
      <c r="D33" s="264"/>
      <c r="E33" s="264"/>
      <c r="F33" s="264"/>
      <c r="G33" s="168">
        <v>77652</v>
      </c>
      <c r="H33" s="169"/>
      <c r="I33" s="169"/>
    </row>
    <row r="34" spans="1:10" ht="47.25" customHeight="1" x14ac:dyDescent="0.2">
      <c r="A34" s="265" t="s">
        <v>175</v>
      </c>
      <c r="B34" s="265"/>
      <c r="C34" s="265"/>
      <c r="D34" s="265"/>
      <c r="E34" s="265"/>
      <c r="F34" s="265"/>
      <c r="G34" s="265"/>
      <c r="H34" s="265"/>
      <c r="I34" s="265"/>
      <c r="J34" s="79"/>
    </row>
    <row r="35" spans="1:10" ht="18.95" customHeight="1" x14ac:dyDescent="0.4">
      <c r="A35" s="118" t="s">
        <v>45</v>
      </c>
      <c r="B35" s="118" t="s">
        <v>23</v>
      </c>
      <c r="C35" s="118"/>
      <c r="D35" s="170"/>
      <c r="E35" s="122"/>
      <c r="F35" s="128"/>
      <c r="G35" s="171"/>
      <c r="H35" s="172"/>
      <c r="I35" s="172"/>
      <c r="J35" s="79"/>
    </row>
    <row r="36" spans="1:10" ht="18.75" x14ac:dyDescent="0.4">
      <c r="A36" s="118"/>
      <c r="B36" s="118"/>
      <c r="C36" s="118"/>
      <c r="D36" s="170"/>
      <c r="F36" s="173" t="s">
        <v>28</v>
      </c>
      <c r="G36" s="115" t="s">
        <v>6</v>
      </c>
      <c r="H36" s="113"/>
      <c r="I36" s="174" t="s">
        <v>30</v>
      </c>
      <c r="J36" s="79"/>
    </row>
    <row r="37" spans="1:10" ht="16.5" x14ac:dyDescent="0.35">
      <c r="A37" s="175" t="s">
        <v>24</v>
      </c>
      <c r="B37" s="176"/>
      <c r="C37" s="127"/>
      <c r="D37" s="176"/>
      <c r="E37" s="122"/>
      <c r="F37" s="177">
        <v>0</v>
      </c>
      <c r="G37" s="177">
        <v>0</v>
      </c>
      <c r="H37" s="178"/>
      <c r="I37" s="179" t="str">
        <f>IF(F37=0,"nerozp.",G37/F37)</f>
        <v>nerozp.</v>
      </c>
      <c r="J37" s="79"/>
    </row>
    <row r="38" spans="1:10" ht="16.5" hidden="1" x14ac:dyDescent="0.35">
      <c r="A38" s="175" t="s">
        <v>70</v>
      </c>
      <c r="B38" s="176"/>
      <c r="C38" s="127"/>
      <c r="D38" s="180"/>
      <c r="E38" s="180"/>
      <c r="F38" s="177">
        <v>0</v>
      </c>
      <c r="G38" s="177">
        <v>0</v>
      </c>
      <c r="H38" s="178"/>
      <c r="I38" s="179" t="e">
        <f t="shared" ref="I38:I39" si="0">G38/F38</f>
        <v>#DIV/0!</v>
      </c>
      <c r="J38" s="3"/>
    </row>
    <row r="39" spans="1:10" ht="16.5" hidden="1" x14ac:dyDescent="0.35">
      <c r="A39" s="175" t="s">
        <v>71</v>
      </c>
      <c r="B39" s="176"/>
      <c r="C39" s="127"/>
      <c r="D39" s="180"/>
      <c r="E39" s="180"/>
      <c r="F39" s="177">
        <v>0</v>
      </c>
      <c r="G39" s="177">
        <v>0</v>
      </c>
      <c r="H39" s="178"/>
      <c r="I39" s="179" t="e">
        <f t="shared" si="0"/>
        <v>#DIV/0!</v>
      </c>
      <c r="J39" s="3"/>
    </row>
    <row r="40" spans="1:10" ht="16.5" x14ac:dyDescent="0.35">
      <c r="A40" s="175" t="s">
        <v>69</v>
      </c>
      <c r="B40" s="176"/>
      <c r="C40" s="127"/>
      <c r="D40" s="180"/>
      <c r="E40" s="180"/>
      <c r="F40" s="177">
        <v>0</v>
      </c>
      <c r="G40" s="177">
        <v>0</v>
      </c>
      <c r="H40" s="178"/>
      <c r="I40" s="179" t="str">
        <f>IF(F40=0,"nerozp.",G40/F40)</f>
        <v>nerozp.</v>
      </c>
      <c r="J40" s="3"/>
    </row>
    <row r="41" spans="1:10" ht="16.5" x14ac:dyDescent="0.35">
      <c r="A41" s="175" t="s">
        <v>66</v>
      </c>
      <c r="B41" s="176"/>
      <c r="C41" s="127"/>
      <c r="D41" s="122"/>
      <c r="E41" s="122"/>
      <c r="F41" s="177">
        <v>2541228</v>
      </c>
      <c r="G41" s="177">
        <v>2541228</v>
      </c>
      <c r="H41" s="178"/>
      <c r="I41" s="179">
        <f>IF(F41=0,"nerozp.",G41/F41)</f>
        <v>1</v>
      </c>
      <c r="J41" s="3"/>
    </row>
    <row r="42" spans="1:10" ht="16.5" x14ac:dyDescent="0.35">
      <c r="A42" s="175" t="s">
        <v>67</v>
      </c>
      <c r="B42" s="121"/>
      <c r="C42" s="121"/>
      <c r="D42" s="113"/>
      <c r="E42" s="113"/>
      <c r="F42" s="177">
        <v>0</v>
      </c>
      <c r="G42" s="177">
        <v>0</v>
      </c>
      <c r="H42" s="178"/>
      <c r="I42" s="179" t="str">
        <f>IF(F42=0,"nerozp.",G42/F42)</f>
        <v>nerozp.</v>
      </c>
      <c r="J42" s="3"/>
    </row>
    <row r="43" spans="1:10" hidden="1" x14ac:dyDescent="0.2">
      <c r="A43" s="262" t="s">
        <v>64</v>
      </c>
      <c r="B43" s="263"/>
      <c r="C43" s="263"/>
      <c r="D43" s="263"/>
      <c r="E43" s="263"/>
      <c r="F43" s="263"/>
      <c r="G43" s="263"/>
      <c r="H43" s="263"/>
      <c r="I43" s="263"/>
      <c r="J43" s="3"/>
    </row>
    <row r="44" spans="1:10" ht="20.25" customHeight="1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3"/>
    </row>
    <row r="45" spans="1:10" ht="19.5" thickBot="1" x14ac:dyDescent="0.45">
      <c r="A45" s="118" t="s">
        <v>46</v>
      </c>
      <c r="B45" s="118" t="s">
        <v>18</v>
      </c>
      <c r="C45" s="120"/>
      <c r="D45" s="122"/>
      <c r="E45" s="122"/>
      <c r="F45" s="182"/>
      <c r="G45" s="183"/>
      <c r="H45" s="260" t="s">
        <v>32</v>
      </c>
      <c r="I45" s="261"/>
      <c r="J45" s="3"/>
    </row>
    <row r="46" spans="1:10" ht="18.75" thickTop="1" x14ac:dyDescent="0.35">
      <c r="A46" s="184"/>
      <c r="B46" s="185"/>
      <c r="C46" s="186"/>
      <c r="D46" s="185"/>
      <c r="E46" s="187" t="s">
        <v>65</v>
      </c>
      <c r="F46" s="188" t="s">
        <v>19</v>
      </c>
      <c r="G46" s="188" t="s">
        <v>20</v>
      </c>
      <c r="H46" s="189" t="s">
        <v>21</v>
      </c>
      <c r="I46" s="190" t="s">
        <v>31</v>
      </c>
      <c r="J46" s="3"/>
    </row>
    <row r="47" spans="1:10" x14ac:dyDescent="0.2">
      <c r="A47" s="191"/>
      <c r="E47" s="192"/>
      <c r="F47" s="257"/>
      <c r="G47" s="193"/>
      <c r="H47" s="194">
        <v>42369</v>
      </c>
      <c r="I47" s="195">
        <v>42369</v>
      </c>
      <c r="J47" s="3"/>
    </row>
    <row r="48" spans="1:10" x14ac:dyDescent="0.2">
      <c r="A48" s="191"/>
      <c r="E48" s="192"/>
      <c r="F48" s="257"/>
      <c r="G48" s="196"/>
      <c r="H48" s="196"/>
      <c r="I48" s="197"/>
      <c r="J48" s="3"/>
    </row>
    <row r="49" spans="1:10" ht="13.5" thickBot="1" x14ac:dyDescent="0.25">
      <c r="A49" s="198"/>
      <c r="B49" s="199"/>
      <c r="C49" s="199"/>
      <c r="D49" s="199"/>
      <c r="E49" s="200"/>
      <c r="F49" s="201"/>
      <c r="G49" s="201"/>
      <c r="H49" s="201"/>
      <c r="I49" s="202"/>
      <c r="J49" s="3"/>
    </row>
    <row r="50" spans="1:10" ht="13.5" thickTop="1" x14ac:dyDescent="0.2">
      <c r="A50" s="203"/>
      <c r="B50" s="204"/>
      <c r="C50" s="204" t="s">
        <v>17</v>
      </c>
      <c r="D50" s="204"/>
      <c r="E50" s="205">
        <v>202641</v>
      </c>
      <c r="F50" s="206">
        <v>15000</v>
      </c>
      <c r="G50" s="207">
        <v>15100</v>
      </c>
      <c r="H50" s="207">
        <f>E50+F50-G50</f>
        <v>202541</v>
      </c>
      <c r="I50" s="208">
        <v>202541</v>
      </c>
      <c r="J50" s="3"/>
    </row>
    <row r="51" spans="1:10" x14ac:dyDescent="0.2">
      <c r="A51" s="209"/>
      <c r="B51" s="210"/>
      <c r="C51" s="210" t="s">
        <v>22</v>
      </c>
      <c r="D51" s="210"/>
      <c r="E51" s="211">
        <v>163593.23000000001</v>
      </c>
      <c r="F51" s="212">
        <v>315465</v>
      </c>
      <c r="G51" s="213">
        <v>290747</v>
      </c>
      <c r="H51" s="213">
        <f>E51+F51-G51</f>
        <v>188311.22999999998</v>
      </c>
      <c r="I51" s="214">
        <v>252058.23</v>
      </c>
      <c r="J51" s="3"/>
    </row>
    <row r="52" spans="1:10" x14ac:dyDescent="0.2">
      <c r="A52" s="209"/>
      <c r="B52" s="210"/>
      <c r="C52" s="210" t="s">
        <v>72</v>
      </c>
      <c r="D52" s="210"/>
      <c r="E52" s="211">
        <v>1913062.3999999999</v>
      </c>
      <c r="F52" s="212">
        <v>1116581.1599999999</v>
      </c>
      <c r="G52" s="213">
        <v>1743050.46</v>
      </c>
      <c r="H52" s="213">
        <f>E52+F52-G52</f>
        <v>1286593.0999999996</v>
      </c>
      <c r="I52" s="214">
        <v>1286593.0999999999</v>
      </c>
      <c r="J52" s="3"/>
    </row>
    <row r="53" spans="1:10" x14ac:dyDescent="0.2">
      <c r="A53" s="209"/>
      <c r="B53" s="210"/>
      <c r="C53" s="215" t="s">
        <v>68</v>
      </c>
      <c r="D53" s="210"/>
      <c r="E53" s="211">
        <v>493371.38</v>
      </c>
      <c r="F53" s="212">
        <v>5193448</v>
      </c>
      <c r="G53" s="213">
        <v>5238007.1899999995</v>
      </c>
      <c r="H53" s="213">
        <f>E53+F53-G53</f>
        <v>448812.19000000041</v>
      </c>
      <c r="I53" s="214">
        <v>448812.19</v>
      </c>
      <c r="J53" s="3"/>
    </row>
    <row r="54" spans="1:10" ht="18.75" thickBot="1" x14ac:dyDescent="0.4">
      <c r="A54" s="216" t="s">
        <v>12</v>
      </c>
      <c r="B54" s="217"/>
      <c r="C54" s="217"/>
      <c r="D54" s="217"/>
      <c r="E54" s="218">
        <f>E50+E51+E52+E53</f>
        <v>2772668.01</v>
      </c>
      <c r="F54" s="219">
        <f>F50+F51+F52+F53</f>
        <v>6640494.1600000001</v>
      </c>
      <c r="G54" s="220">
        <f>G50+G51+G52+G53</f>
        <v>7286904.6499999994</v>
      </c>
      <c r="H54" s="220">
        <f>H50+H51+H52+H53</f>
        <v>2126257.52</v>
      </c>
      <c r="I54" s="221">
        <f>I50+I51+I52+I53</f>
        <v>2190004.52</v>
      </c>
      <c r="J54" s="3"/>
    </row>
    <row r="55" spans="1:10" ht="18.75" thickTop="1" x14ac:dyDescent="0.35">
      <c r="A55" s="222"/>
      <c r="B55" s="223"/>
      <c r="C55" s="223"/>
      <c r="D55" s="224"/>
      <c r="E55" s="224"/>
      <c r="F55" s="182"/>
      <c r="G55" s="183"/>
      <c r="H55" s="225"/>
      <c r="I55" s="225"/>
      <c r="J55" s="3"/>
    </row>
    <row r="56" spans="1:10" ht="18" x14ac:dyDescent="0.35">
      <c r="A56" s="222"/>
      <c r="B56" s="223"/>
      <c r="C56" s="223"/>
      <c r="D56" s="224"/>
      <c r="E56" s="224"/>
      <c r="F56" s="182"/>
      <c r="G56" s="226"/>
      <c r="H56" s="227"/>
      <c r="I56" s="227"/>
      <c r="J56" s="222"/>
    </row>
    <row r="57" spans="1:10" ht="1.5" customHeight="1" x14ac:dyDescent="0.35">
      <c r="A57" s="228"/>
      <c r="B57" s="229"/>
      <c r="C57" s="229"/>
      <c r="D57" s="230"/>
      <c r="E57" s="230"/>
      <c r="F57" s="227"/>
      <c r="G57" s="227"/>
      <c r="H57" s="227"/>
      <c r="I57" s="227"/>
      <c r="J57" s="228"/>
    </row>
    <row r="58" spans="1:10" x14ac:dyDescent="0.2">
      <c r="A58" s="231"/>
      <c r="B58" s="231"/>
      <c r="C58" s="231"/>
      <c r="D58" s="231"/>
      <c r="E58" s="231"/>
      <c r="F58" s="231"/>
      <c r="G58" s="231"/>
      <c r="H58" s="231"/>
      <c r="I58" s="231"/>
      <c r="J58" s="23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2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25</vt:i4>
      </vt:variant>
    </vt:vector>
  </HeadingPairs>
  <TitlesOfParts>
    <vt:vector size="48" baseType="lpstr">
      <vt:lpstr>Rekapitulace dle oblasti</vt:lpstr>
      <vt:lpstr>1021</vt:lpstr>
      <vt:lpstr>1022</vt:lpstr>
      <vt:lpstr>1024</vt:lpstr>
      <vt:lpstr>1040</vt:lpstr>
      <vt:lpstr>1041</vt:lpstr>
      <vt:lpstr>1111</vt:lpstr>
      <vt:lpstr>1112</vt:lpstr>
      <vt:lpstr>1135</vt:lpstr>
      <vt:lpstr>1136</vt:lpstr>
      <vt:lpstr>1137</vt:lpstr>
      <vt:lpstr>1138</vt:lpstr>
      <vt:lpstr>1140</vt:lpstr>
      <vt:lpstr>1153</vt:lpstr>
      <vt:lpstr>1154</vt:lpstr>
      <vt:lpstr>1163</vt:lpstr>
      <vt:lpstr>1174</vt:lpstr>
      <vt:lpstr>1222</vt:lpstr>
      <vt:lpstr>1223</vt:lpstr>
      <vt:lpstr>1311</vt:lpstr>
      <vt:lpstr>1312</vt:lpstr>
      <vt:lpstr>1313</vt:lpstr>
      <vt:lpstr>1354</vt:lpstr>
      <vt:lpstr>'Rekapitulace dle oblasti'!A</vt:lpstr>
      <vt:lpstr>'Rekapitulace dle oblasti'!Názvy_tisku</vt:lpstr>
      <vt:lpstr>'1021'!Oblast_tisku</vt:lpstr>
      <vt:lpstr>'1022'!Oblast_tisku</vt:lpstr>
      <vt:lpstr>'1024'!Oblast_tisku</vt:lpstr>
      <vt:lpstr>'1040'!Oblast_tisku</vt:lpstr>
      <vt:lpstr>'1041'!Oblast_tisku</vt:lpstr>
      <vt:lpstr>'1111'!Oblast_tisku</vt:lpstr>
      <vt:lpstr>'1112'!Oblast_tisku</vt:lpstr>
      <vt:lpstr>'1135'!Oblast_tisku</vt:lpstr>
      <vt:lpstr>'1136'!Oblast_tisku</vt:lpstr>
      <vt:lpstr>'1137'!Oblast_tisku</vt:lpstr>
      <vt:lpstr>'1138'!Oblast_tisku</vt:lpstr>
      <vt:lpstr>'1140'!Oblast_tisku</vt:lpstr>
      <vt:lpstr>'1153'!Oblast_tisku</vt:lpstr>
      <vt:lpstr>'1154'!Oblast_tisku</vt:lpstr>
      <vt:lpstr>'1163'!Oblast_tisku</vt:lpstr>
      <vt:lpstr>'1174'!Oblast_tisku</vt:lpstr>
      <vt:lpstr>'1222'!Oblast_tisku</vt:lpstr>
      <vt:lpstr>'1223'!Oblast_tisku</vt:lpstr>
      <vt:lpstr>'1311'!Oblast_tisku</vt:lpstr>
      <vt:lpstr>'1312'!Oblast_tisku</vt:lpstr>
      <vt:lpstr>'1313'!Oblast_tisku</vt:lpstr>
      <vt:lpstr>'1354'!Oblast_tisku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Foret Oldřich</cp:lastModifiedBy>
  <cp:lastPrinted>2016-06-01T10:54:02Z</cp:lastPrinted>
  <dcterms:created xsi:type="dcterms:W3CDTF">2008-01-24T08:46:29Z</dcterms:created>
  <dcterms:modified xsi:type="dcterms:W3CDTF">2016-06-01T11:37:20Z</dcterms:modified>
</cp:coreProperties>
</file>