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450" windowHeight="7155" tabRatio="925"/>
  </bookViews>
  <sheets>
    <sheet name="Rekapitulace dle oblasti" sheetId="26" r:id="rId1"/>
    <sheet name="1000" sheetId="25" r:id="rId2"/>
    <sheet name="1001" sheetId="27" r:id="rId3"/>
    <sheet name="1010" sheetId="29" r:id="rId4"/>
    <sheet name="1012" sheetId="30" r:id="rId5"/>
    <sheet name="1014" sheetId="31" r:id="rId6"/>
    <sheet name="1015" sheetId="32" r:id="rId7"/>
    <sheet name="1032" sheetId="33" r:id="rId8"/>
    <sheet name="1033" sheetId="34" r:id="rId9"/>
    <sheet name="1034" sheetId="35" r:id="rId10"/>
    <sheet name="1100" sheetId="36" r:id="rId11"/>
    <sheet name="1101" sheetId="37" r:id="rId12"/>
    <sheet name="1102" sheetId="38" r:id="rId13"/>
    <sheet name="1103" sheetId="39" r:id="rId14"/>
    <sheet name="1104" sheetId="57" r:id="rId15"/>
    <sheet name="1105" sheetId="58" r:id="rId16"/>
    <sheet name="1120" sheetId="59" r:id="rId17"/>
    <sheet name="1121" sheetId="60" r:id="rId18"/>
    <sheet name="1122" sheetId="61" r:id="rId19"/>
    <sheet name="1123" sheetId="62" r:id="rId20"/>
    <sheet name="1150" sheetId="63" r:id="rId21"/>
    <sheet name="1160" sheetId="64" r:id="rId22"/>
    <sheet name="1200" sheetId="65" r:id="rId23"/>
    <sheet name="1201" sheetId="66" r:id="rId24"/>
    <sheet name="1202" sheetId="67" r:id="rId25"/>
    <sheet name="1204" sheetId="68" r:id="rId26"/>
    <sheet name="1205" sheetId="69" r:id="rId27"/>
    <sheet name="1206" sheetId="70" r:id="rId28"/>
    <sheet name="1207" sheetId="71" r:id="rId29"/>
    <sheet name="1208" sheetId="72" r:id="rId30"/>
    <sheet name="1300" sheetId="73" r:id="rId31"/>
    <sheet name="1301" sheetId="74" r:id="rId32"/>
    <sheet name="1302" sheetId="75" r:id="rId33"/>
    <sheet name="1303" sheetId="76" r:id="rId34"/>
    <sheet name="1304" sheetId="77" r:id="rId35"/>
    <sheet name="1350" sheetId="78" r:id="rId36"/>
    <sheet name="1351" sheetId="79" r:id="rId37"/>
    <sheet name="1352" sheetId="80" r:id="rId38"/>
    <sheet name="1400" sheetId="81" r:id="rId39"/>
    <sheet name="1420" sheetId="82" r:id="rId40"/>
    <sheet name="1450" sheetId="83" r:id="rId41"/>
  </sheets>
  <definedNames>
    <definedName name="A" localSheetId="1">#REF!</definedName>
    <definedName name="A" localSheetId="2">#REF!</definedName>
    <definedName name="A" localSheetId="0">'Rekapitulace dle oblasti'!$A$64623</definedName>
    <definedName name="A">#REF!</definedName>
    <definedName name="Makro1">#N/A</definedName>
    <definedName name="názvy.tisku" localSheetId="1">#REF!</definedName>
    <definedName name="názvy.tisku" localSheetId="2">#REF!</definedName>
    <definedName name="názvy.tisku" localSheetId="0">#REF!</definedName>
    <definedName name="názvy.tisku">#REF!</definedName>
    <definedName name="_xlnm.Print_Titles" localSheetId="0">'Rekapitulace dle oblasti'!$1:$10</definedName>
    <definedName name="_xlnm.Print_Area" localSheetId="1">'1000'!$A$1:$I$54</definedName>
    <definedName name="_xlnm.Print_Area" localSheetId="2">'1001'!$A$1:$I$54</definedName>
    <definedName name="_xlnm.Print_Area" localSheetId="3">'1010'!$A$1:$I$54</definedName>
    <definedName name="_xlnm.Print_Area" localSheetId="4">'1012'!$A$1:$I$54</definedName>
    <definedName name="_xlnm.Print_Area" localSheetId="5">'1014'!$A$1:$I$54</definedName>
    <definedName name="_xlnm.Print_Area" localSheetId="6">'1015'!$A$1:$I$54</definedName>
    <definedName name="_xlnm.Print_Area" localSheetId="7">'1032'!$A$1:$I$54</definedName>
    <definedName name="_xlnm.Print_Area" localSheetId="8">'1033'!$A$1:$I$54</definedName>
    <definedName name="_xlnm.Print_Area" localSheetId="9">'1034'!$A$1:$I$54</definedName>
    <definedName name="_xlnm.Print_Area" localSheetId="10">'1100'!$A$1:$I$54</definedName>
    <definedName name="_xlnm.Print_Area" localSheetId="11">'1101'!$A$1:$I$54</definedName>
    <definedName name="_xlnm.Print_Area" localSheetId="12">'1102'!$A$1:$I$54</definedName>
    <definedName name="_xlnm.Print_Area" localSheetId="13">'1103'!$A$1:$I$54</definedName>
    <definedName name="_xlnm.Print_Area" localSheetId="14">'1104'!$A$1:$I$54</definedName>
    <definedName name="_xlnm.Print_Area" localSheetId="15">'1105'!$A$1:$I$54</definedName>
    <definedName name="_xlnm.Print_Area" localSheetId="16">'1120'!$A$1:$I$54</definedName>
    <definedName name="_xlnm.Print_Area" localSheetId="17">'1121'!$A$1:$I$54</definedName>
    <definedName name="_xlnm.Print_Area" localSheetId="18">'1122'!$A$1:$I$54</definedName>
    <definedName name="_xlnm.Print_Area" localSheetId="19">'1123'!$A$1:$I$54</definedName>
    <definedName name="_xlnm.Print_Area" localSheetId="20">'1150'!$A$1:$I$54</definedName>
    <definedName name="_xlnm.Print_Area" localSheetId="21">'1160'!$A$1:$I$54</definedName>
    <definedName name="_xlnm.Print_Area" localSheetId="22">'1200'!$A$1:$I$54</definedName>
    <definedName name="_xlnm.Print_Area" localSheetId="23">'1201'!$A$1:$I$54</definedName>
    <definedName name="_xlnm.Print_Area" localSheetId="24">'1202'!$A$1:$I$54</definedName>
    <definedName name="_xlnm.Print_Area" localSheetId="25">'1204'!$A$1:$I$54</definedName>
    <definedName name="_xlnm.Print_Area" localSheetId="26">'1205'!$A$1:$I$54</definedName>
    <definedName name="_xlnm.Print_Area" localSheetId="27">'1206'!$A$1:$I$54</definedName>
    <definedName name="_xlnm.Print_Area" localSheetId="28">'1207'!$A$1:$I$54</definedName>
    <definedName name="_xlnm.Print_Area" localSheetId="29">'1208'!$A$1:$I$54</definedName>
    <definedName name="_xlnm.Print_Area" localSheetId="30">'1300'!$A$1:$I$54</definedName>
    <definedName name="_xlnm.Print_Area" localSheetId="31">'1301'!$A$1:$I$54</definedName>
    <definedName name="_xlnm.Print_Area" localSheetId="32">'1302'!$A$1:$I$54</definedName>
    <definedName name="_xlnm.Print_Area" localSheetId="33">'1303'!$A$1:$I$54</definedName>
    <definedName name="_xlnm.Print_Area" localSheetId="34">'1304'!$A$1:$I$54</definedName>
    <definedName name="_xlnm.Print_Area" localSheetId="35">'1350'!$A$1:$I$54</definedName>
    <definedName name="_xlnm.Print_Area" localSheetId="36">'1351'!$A$1:$I$54</definedName>
    <definedName name="_xlnm.Print_Area" localSheetId="37">'1352'!$A$1:$I$54</definedName>
    <definedName name="_xlnm.Print_Area" localSheetId="38">'1400'!$A$1:$I$54</definedName>
    <definedName name="_xlnm.Print_Area" localSheetId="39">'1420'!$A$1:$I$54</definedName>
    <definedName name="_xlnm.Print_Area" localSheetId="40">'1450'!$A$1:$I$54</definedName>
    <definedName name="_xlnm.Print_Area" localSheetId="0">'Rekapitulace dle oblasti'!$A$1:$N$63</definedName>
  </definedNames>
  <calcPr calcId="145621" calcMode="manual"/>
</workbook>
</file>

<file path=xl/calcChain.xml><?xml version="1.0" encoding="utf-8"?>
<calcChain xmlns="http://schemas.openxmlformats.org/spreadsheetml/2006/main">
  <c r="L23" i="26" l="1"/>
  <c r="M23" i="26"/>
  <c r="G31" i="80" l="1"/>
  <c r="G31" i="79"/>
  <c r="G31" i="78"/>
  <c r="G31" i="76"/>
  <c r="G31" i="75"/>
  <c r="G31" i="70"/>
  <c r="G31" i="69"/>
  <c r="G31" i="68"/>
  <c r="G31" i="67"/>
  <c r="G31" i="65"/>
  <c r="G31" i="61"/>
  <c r="G31" i="60"/>
  <c r="G31" i="59"/>
  <c r="G31" i="58"/>
  <c r="G31" i="57"/>
  <c r="G31" i="38"/>
  <c r="G31" i="37"/>
  <c r="G31" i="35"/>
  <c r="G31" i="34"/>
  <c r="G31" i="25"/>
  <c r="G26" i="72" l="1"/>
  <c r="B11" i="26" l="1"/>
  <c r="E18" i="26" l="1"/>
  <c r="I54" i="72"/>
  <c r="G54" i="72"/>
  <c r="F54" i="72"/>
  <c r="E54" i="72"/>
  <c r="I42" i="72"/>
  <c r="I40" i="72"/>
  <c r="E39" i="26"/>
  <c r="I39" i="72"/>
  <c r="I38" i="72"/>
  <c r="I37" i="72" l="1"/>
  <c r="H53" i="72"/>
  <c r="I24" i="72"/>
  <c r="G29" i="72"/>
  <c r="G22" i="72"/>
  <c r="G24" i="72" s="1"/>
  <c r="G32" i="72"/>
  <c r="I41" i="72"/>
  <c r="H51" i="72"/>
  <c r="H52" i="72"/>
  <c r="H24" i="72"/>
  <c r="H50" i="72"/>
  <c r="G25" i="72" l="1"/>
  <c r="H54" i="72"/>
  <c r="I42" i="83" l="1"/>
  <c r="I40" i="83"/>
  <c r="I37" i="83"/>
  <c r="E50" i="26"/>
  <c r="I42" i="82"/>
  <c r="I40" i="82"/>
  <c r="I37" i="82"/>
  <c r="E49" i="26"/>
  <c r="I42" i="81"/>
  <c r="I40" i="81"/>
  <c r="I37" i="81"/>
  <c r="E48" i="26"/>
  <c r="I42" i="80"/>
  <c r="I40" i="80"/>
  <c r="I37" i="80"/>
  <c r="E47" i="26"/>
  <c r="I42" i="79"/>
  <c r="I40" i="79"/>
  <c r="I37" i="79"/>
  <c r="E46" i="26"/>
  <c r="I42" i="78"/>
  <c r="I40" i="78"/>
  <c r="I37" i="78"/>
  <c r="E45" i="26"/>
  <c r="I42" i="77"/>
  <c r="I40" i="77"/>
  <c r="I37" i="77"/>
  <c r="E44" i="26"/>
  <c r="I42" i="76"/>
  <c r="I40" i="76"/>
  <c r="I37" i="76"/>
  <c r="E43" i="26"/>
  <c r="I42" i="75"/>
  <c r="I40" i="75"/>
  <c r="I37" i="75"/>
  <c r="E42" i="26"/>
  <c r="I42" i="74"/>
  <c r="I40" i="74"/>
  <c r="I37" i="74"/>
  <c r="E41" i="26"/>
  <c r="I42" i="73"/>
  <c r="I40" i="73"/>
  <c r="I37" i="73"/>
  <c r="E40" i="26"/>
  <c r="I42" i="71"/>
  <c r="I40" i="71"/>
  <c r="I37" i="71"/>
  <c r="E38" i="26"/>
  <c r="I42" i="70"/>
  <c r="I40" i="70"/>
  <c r="I37" i="70"/>
  <c r="E37" i="26"/>
  <c r="I42" i="69"/>
  <c r="I40" i="69"/>
  <c r="I37" i="69"/>
  <c r="E36" i="26"/>
  <c r="I42" i="68"/>
  <c r="I40" i="68"/>
  <c r="I37" i="68"/>
  <c r="E35" i="26"/>
  <c r="I42" i="67"/>
  <c r="I40" i="67"/>
  <c r="I37" i="67"/>
  <c r="E34" i="26"/>
  <c r="I42" i="66"/>
  <c r="I40" i="66"/>
  <c r="I37" i="66"/>
  <c r="E33" i="26"/>
  <c r="I42" i="65"/>
  <c r="I40" i="65"/>
  <c r="I37" i="65"/>
  <c r="E32" i="26"/>
  <c r="I42" i="64"/>
  <c r="I40" i="64"/>
  <c r="I37" i="64"/>
  <c r="E31" i="26"/>
  <c r="I42" i="63"/>
  <c r="I40" i="63"/>
  <c r="I37" i="63"/>
  <c r="I42" i="62"/>
  <c r="I40" i="62"/>
  <c r="I37" i="62"/>
  <c r="E29" i="26"/>
  <c r="I42" i="61"/>
  <c r="I40" i="61"/>
  <c r="I37" i="61"/>
  <c r="E28" i="26"/>
  <c r="I42" i="60"/>
  <c r="I40" i="60"/>
  <c r="I37" i="60"/>
  <c r="E27" i="26"/>
  <c r="I42" i="59"/>
  <c r="I40" i="59"/>
  <c r="I37" i="59"/>
  <c r="E26" i="26"/>
  <c r="I42" i="58"/>
  <c r="I40" i="58"/>
  <c r="I37" i="58"/>
  <c r="E25" i="26"/>
  <c r="I42" i="57"/>
  <c r="I40" i="57"/>
  <c r="I37" i="57"/>
  <c r="E24" i="26"/>
  <c r="I41" i="62" l="1"/>
  <c r="I41" i="67"/>
  <c r="I41" i="57"/>
  <c r="I41" i="61"/>
  <c r="I41" i="66"/>
  <c r="I41" i="70"/>
  <c r="I41" i="75"/>
  <c r="I41" i="79"/>
  <c r="I41" i="83"/>
  <c r="I41" i="76"/>
  <c r="I41" i="80"/>
  <c r="I41" i="59"/>
  <c r="I41" i="64"/>
  <c r="I41" i="68"/>
  <c r="I41" i="73"/>
  <c r="I41" i="77"/>
  <c r="I41" i="81"/>
  <c r="I41" i="65"/>
  <c r="I41" i="69"/>
  <c r="I41" i="82"/>
  <c r="I41" i="74"/>
  <c r="I41" i="71"/>
  <c r="I41" i="63"/>
  <c r="I41" i="58"/>
  <c r="I41" i="78"/>
  <c r="I41" i="60"/>
  <c r="E30" i="26" l="1"/>
  <c r="N51" i="26"/>
  <c r="I54" i="39"/>
  <c r="G54" i="39"/>
  <c r="I42" i="39"/>
  <c r="I40" i="39"/>
  <c r="I37" i="39"/>
  <c r="E23" i="26"/>
  <c r="I54" i="38"/>
  <c r="G54" i="38"/>
  <c r="F54" i="38"/>
  <c r="I40" i="38"/>
  <c r="E22" i="26"/>
  <c r="I54" i="37"/>
  <c r="I42" i="37"/>
  <c r="I40" i="37"/>
  <c r="I37" i="37"/>
  <c r="E21" i="26"/>
  <c r="I54" i="36"/>
  <c r="G54" i="36"/>
  <c r="F54" i="36"/>
  <c r="E54" i="36"/>
  <c r="I42" i="36"/>
  <c r="I40" i="36"/>
  <c r="E20" i="26"/>
  <c r="I54" i="35"/>
  <c r="G54" i="35"/>
  <c r="F54" i="35"/>
  <c r="E54" i="35"/>
  <c r="I42" i="35"/>
  <c r="I40" i="35"/>
  <c r="I37" i="35"/>
  <c r="E19" i="26"/>
  <c r="I54" i="34"/>
  <c r="G54" i="34"/>
  <c r="F54" i="34"/>
  <c r="E54" i="34"/>
  <c r="I42" i="34"/>
  <c r="I40" i="34"/>
  <c r="I37" i="34"/>
  <c r="I54" i="33"/>
  <c r="G54" i="33"/>
  <c r="F54" i="33"/>
  <c r="E54" i="33"/>
  <c r="I42" i="33"/>
  <c r="I40" i="33"/>
  <c r="I37" i="33"/>
  <c r="E17" i="26"/>
  <c r="G54" i="32"/>
  <c r="F54" i="32"/>
  <c r="E54" i="32"/>
  <c r="I40" i="32"/>
  <c r="I37" i="32"/>
  <c r="E16" i="26"/>
  <c r="I54" i="31"/>
  <c r="G54" i="31"/>
  <c r="E54" i="31"/>
  <c r="I42" i="31"/>
  <c r="I40" i="31"/>
  <c r="I37" i="31"/>
  <c r="E15" i="26"/>
  <c r="G54" i="30"/>
  <c r="F54" i="30"/>
  <c r="E54" i="30"/>
  <c r="I42" i="30"/>
  <c r="I40" i="30"/>
  <c r="I37" i="30"/>
  <c r="E14" i="26"/>
  <c r="I54" i="29"/>
  <c r="G54" i="29"/>
  <c r="F54" i="29"/>
  <c r="E54" i="29"/>
  <c r="I42" i="29"/>
  <c r="I41" i="29"/>
  <c r="I40" i="29"/>
  <c r="I37" i="29"/>
  <c r="E13" i="26"/>
  <c r="I54" i="27"/>
  <c r="G54" i="27"/>
  <c r="F54" i="27"/>
  <c r="I42" i="27"/>
  <c r="I37" i="27"/>
  <c r="E12" i="26"/>
  <c r="I39" i="29"/>
  <c r="I38" i="29"/>
  <c r="I39" i="30"/>
  <c r="I38" i="30"/>
  <c r="F54" i="31"/>
  <c r="I39" i="31"/>
  <c r="I38" i="31"/>
  <c r="I54" i="32"/>
  <c r="I39" i="32"/>
  <c r="I38" i="32"/>
  <c r="I39" i="33"/>
  <c r="I38" i="33"/>
  <c r="I39" i="34"/>
  <c r="I38" i="34"/>
  <c r="I24" i="34"/>
  <c r="I39" i="35"/>
  <c r="I38" i="35"/>
  <c r="I39" i="36"/>
  <c r="I38" i="36"/>
  <c r="I39" i="37"/>
  <c r="I38" i="37"/>
  <c r="I39" i="38"/>
  <c r="I38" i="38"/>
  <c r="F54" i="39"/>
  <c r="I39" i="39"/>
  <c r="I38" i="39"/>
  <c r="I54" i="57"/>
  <c r="F54" i="57"/>
  <c r="I39" i="57"/>
  <c r="I38" i="57"/>
  <c r="M24" i="26"/>
  <c r="L24" i="26"/>
  <c r="G26" i="57"/>
  <c r="G32" i="57" s="1"/>
  <c r="F24" i="26"/>
  <c r="A24" i="26"/>
  <c r="C24" i="26"/>
  <c r="B24" i="26"/>
  <c r="I54" i="58"/>
  <c r="F54" i="58"/>
  <c r="I39" i="58"/>
  <c r="I38" i="58"/>
  <c r="M25" i="26"/>
  <c r="G26" i="58"/>
  <c r="G22" i="58"/>
  <c r="F25" i="26"/>
  <c r="A25" i="26"/>
  <c r="C25" i="26"/>
  <c r="B25" i="26"/>
  <c r="I54" i="59"/>
  <c r="F54" i="59"/>
  <c r="I39" i="59"/>
  <c r="I38" i="59"/>
  <c r="M26" i="26"/>
  <c r="G26" i="59"/>
  <c r="F26" i="26"/>
  <c r="A26" i="26"/>
  <c r="C26" i="26"/>
  <c r="B26" i="26"/>
  <c r="I54" i="60"/>
  <c r="F54" i="60"/>
  <c r="I39" i="60"/>
  <c r="I38" i="60"/>
  <c r="M27" i="26"/>
  <c r="G26" i="60"/>
  <c r="F27" i="26"/>
  <c r="A27" i="26"/>
  <c r="C27" i="26"/>
  <c r="B27" i="26"/>
  <c r="I54" i="61"/>
  <c r="F54" i="61"/>
  <c r="I39" i="61"/>
  <c r="I38" i="61"/>
  <c r="M28" i="26"/>
  <c r="F28" i="26"/>
  <c r="A28" i="26"/>
  <c r="C28" i="26"/>
  <c r="B28" i="26"/>
  <c r="H53" i="62"/>
  <c r="H51" i="62"/>
  <c r="I54" i="62"/>
  <c r="F54" i="62"/>
  <c r="I39" i="62"/>
  <c r="I38" i="62"/>
  <c r="M29" i="26"/>
  <c r="L29" i="26"/>
  <c r="G29" i="62"/>
  <c r="G26" i="62"/>
  <c r="G22" i="62"/>
  <c r="G29" i="26" s="1"/>
  <c r="A29" i="26"/>
  <c r="C29" i="26"/>
  <c r="B29" i="26"/>
  <c r="I39" i="63"/>
  <c r="I38" i="63"/>
  <c r="M30" i="26"/>
  <c r="L30" i="26"/>
  <c r="G22" i="63"/>
  <c r="G30" i="26" s="1"/>
  <c r="H24" i="63"/>
  <c r="F30" i="26"/>
  <c r="A30" i="26"/>
  <c r="C30" i="26"/>
  <c r="B30" i="26"/>
  <c r="H53" i="64"/>
  <c r="H51" i="64"/>
  <c r="I54" i="64"/>
  <c r="G54" i="64"/>
  <c r="E54" i="64"/>
  <c r="I39" i="64"/>
  <c r="I38" i="64"/>
  <c r="M31" i="26"/>
  <c r="L31" i="26"/>
  <c r="G22" i="64"/>
  <c r="G31" i="26" s="1"/>
  <c r="A31" i="26"/>
  <c r="C31" i="26"/>
  <c r="B31" i="26"/>
  <c r="I39" i="65"/>
  <c r="I38" i="65"/>
  <c r="M32" i="26"/>
  <c r="F32" i="26"/>
  <c r="A32" i="26"/>
  <c r="C32" i="26"/>
  <c r="B32" i="26"/>
  <c r="I54" i="66"/>
  <c r="G54" i="66"/>
  <c r="H50" i="66"/>
  <c r="E54" i="66"/>
  <c r="I39" i="66"/>
  <c r="I38" i="66"/>
  <c r="M33" i="26"/>
  <c r="L33" i="26"/>
  <c r="G26" i="66"/>
  <c r="G22" i="66"/>
  <c r="G33" i="26" s="1"/>
  <c r="A33" i="26"/>
  <c r="C33" i="26"/>
  <c r="B33" i="26"/>
  <c r="I39" i="67"/>
  <c r="I38" i="67"/>
  <c r="M34" i="26"/>
  <c r="L34" i="26"/>
  <c r="G22" i="67"/>
  <c r="G34" i="26" s="1"/>
  <c r="H24" i="67"/>
  <c r="F34" i="26"/>
  <c r="A34" i="26"/>
  <c r="C34" i="26"/>
  <c r="B34" i="26"/>
  <c r="I54" i="68"/>
  <c r="G54" i="68"/>
  <c r="E54" i="68"/>
  <c r="I39" i="68"/>
  <c r="I38" i="68"/>
  <c r="M35" i="26"/>
  <c r="L35" i="26"/>
  <c r="G22" i="68"/>
  <c r="G35" i="26" s="1"/>
  <c r="A35" i="26"/>
  <c r="C35" i="26"/>
  <c r="B35" i="26"/>
  <c r="I39" i="69"/>
  <c r="I38" i="69"/>
  <c r="M36" i="26"/>
  <c r="F36" i="26"/>
  <c r="A36" i="26"/>
  <c r="C36" i="26"/>
  <c r="B36" i="26"/>
  <c r="I54" i="70"/>
  <c r="G54" i="70"/>
  <c r="H50" i="70"/>
  <c r="E54" i="70"/>
  <c r="I39" i="70"/>
  <c r="I38" i="70"/>
  <c r="M37" i="26"/>
  <c r="L37" i="26"/>
  <c r="G29" i="70"/>
  <c r="G26" i="70"/>
  <c r="G22" i="70"/>
  <c r="G37" i="26" s="1"/>
  <c r="A37" i="26"/>
  <c r="C37" i="26"/>
  <c r="B37" i="26"/>
  <c r="I39" i="71"/>
  <c r="I38" i="71"/>
  <c r="M38" i="26"/>
  <c r="L38" i="26"/>
  <c r="G22" i="71"/>
  <c r="G38" i="26" s="1"/>
  <c r="H24" i="71"/>
  <c r="F38" i="26"/>
  <c r="A38" i="26"/>
  <c r="C38" i="26"/>
  <c r="B38" i="26"/>
  <c r="M39" i="26"/>
  <c r="L39" i="26"/>
  <c r="G39" i="26"/>
  <c r="A39" i="26"/>
  <c r="C39" i="26"/>
  <c r="B39" i="26"/>
  <c r="I54" i="73"/>
  <c r="G54" i="73"/>
  <c r="F54" i="73"/>
  <c r="E54" i="73"/>
  <c r="I39" i="73"/>
  <c r="I38" i="73"/>
  <c r="M40" i="26"/>
  <c r="L40" i="26"/>
  <c r="G22" i="73"/>
  <c r="G40" i="26" s="1"/>
  <c r="H24" i="73"/>
  <c r="A40" i="26"/>
  <c r="C40" i="26"/>
  <c r="B40" i="26"/>
  <c r="I54" i="74"/>
  <c r="G54" i="74"/>
  <c r="F54" i="74"/>
  <c r="E54" i="74"/>
  <c r="I39" i="74"/>
  <c r="I38" i="74"/>
  <c r="M41" i="26"/>
  <c r="L41" i="26"/>
  <c r="G22" i="74"/>
  <c r="G41" i="26" s="1"/>
  <c r="A41" i="26"/>
  <c r="C41" i="26"/>
  <c r="B41" i="26"/>
  <c r="I54" i="75"/>
  <c r="G54" i="75"/>
  <c r="F54" i="75"/>
  <c r="E54" i="75"/>
  <c r="I39" i="75"/>
  <c r="I38" i="75"/>
  <c r="M42" i="26"/>
  <c r="L42" i="26"/>
  <c r="G22" i="75"/>
  <c r="G42" i="26" s="1"/>
  <c r="H24" i="75"/>
  <c r="A42" i="26"/>
  <c r="C42" i="26"/>
  <c r="B42" i="26"/>
  <c r="I54" i="76"/>
  <c r="G54" i="76"/>
  <c r="F54" i="76"/>
  <c r="E54" i="76"/>
  <c r="I39" i="76"/>
  <c r="I38" i="76"/>
  <c r="M43" i="26"/>
  <c r="L43" i="26"/>
  <c r="G22" i="76"/>
  <c r="G43" i="26" s="1"/>
  <c r="A43" i="26"/>
  <c r="C43" i="26"/>
  <c r="B43" i="26"/>
  <c r="I54" i="77"/>
  <c r="G54" i="77"/>
  <c r="F54" i="77"/>
  <c r="E54" i="77"/>
  <c r="I39" i="77"/>
  <c r="I38" i="77"/>
  <c r="M44" i="26"/>
  <c r="L44" i="26"/>
  <c r="G22" i="77"/>
  <c r="G44" i="26" s="1"/>
  <c r="H24" i="77"/>
  <c r="A44" i="26"/>
  <c r="C44" i="26"/>
  <c r="B44" i="26"/>
  <c r="H53" i="78"/>
  <c r="H51" i="78"/>
  <c r="I54" i="78"/>
  <c r="G54" i="78"/>
  <c r="F54" i="78"/>
  <c r="E54" i="78"/>
  <c r="I39" i="78"/>
  <c r="I38" i="78"/>
  <c r="M45" i="26"/>
  <c r="G22" i="78"/>
  <c r="G45" i="26" s="1"/>
  <c r="A45" i="26"/>
  <c r="C45" i="26"/>
  <c r="B45" i="26"/>
  <c r="H52" i="79"/>
  <c r="H51" i="79"/>
  <c r="I54" i="79"/>
  <c r="G54" i="79"/>
  <c r="F54" i="79"/>
  <c r="H50" i="79"/>
  <c r="I39" i="79"/>
  <c r="I38" i="79"/>
  <c r="M46" i="26"/>
  <c r="F46" i="26"/>
  <c r="A46" i="26"/>
  <c r="C46" i="26"/>
  <c r="B46" i="26"/>
  <c r="I54" i="80"/>
  <c r="G54" i="80"/>
  <c r="F54" i="80"/>
  <c r="I39" i="80"/>
  <c r="I38" i="80"/>
  <c r="M47" i="26"/>
  <c r="G22" i="80"/>
  <c r="G47" i="26" s="1"/>
  <c r="A47" i="26"/>
  <c r="C47" i="26"/>
  <c r="B47" i="26"/>
  <c r="I54" i="81"/>
  <c r="G54" i="81"/>
  <c r="F54" i="81"/>
  <c r="I39" i="81"/>
  <c r="I38" i="81"/>
  <c r="L48" i="26"/>
  <c r="G26" i="81"/>
  <c r="G22" i="81"/>
  <c r="G48" i="26" s="1"/>
  <c r="A48" i="26"/>
  <c r="C48" i="26"/>
  <c r="B48" i="26"/>
  <c r="I54" i="82"/>
  <c r="G54" i="82"/>
  <c r="F54" i="82"/>
  <c r="I39" i="82"/>
  <c r="I38" i="82"/>
  <c r="M49" i="26"/>
  <c r="F49" i="26"/>
  <c r="A49" i="26"/>
  <c r="C49" i="26"/>
  <c r="B49" i="26"/>
  <c r="I54" i="83"/>
  <c r="G54" i="83"/>
  <c r="F54" i="83"/>
  <c r="I39" i="83"/>
  <c r="I38" i="83"/>
  <c r="M50" i="26"/>
  <c r="F50" i="26"/>
  <c r="A50" i="26"/>
  <c r="C50" i="26"/>
  <c r="B50" i="26"/>
  <c r="I39" i="27"/>
  <c r="I38" i="27"/>
  <c r="G26" i="36" l="1"/>
  <c r="G32" i="36" s="1"/>
  <c r="G29" i="33"/>
  <c r="G22" i="35"/>
  <c r="G24" i="35" s="1"/>
  <c r="G22" i="39"/>
  <c r="I54" i="30"/>
  <c r="H50" i="27"/>
  <c r="G29" i="38"/>
  <c r="I24" i="27"/>
  <c r="H51" i="27"/>
  <c r="G22" i="31"/>
  <c r="G24" i="31" s="1"/>
  <c r="H24" i="33"/>
  <c r="H52" i="35"/>
  <c r="H53" i="36"/>
  <c r="H24" i="38"/>
  <c r="H51" i="39"/>
  <c r="G24" i="39"/>
  <c r="H51" i="34"/>
  <c r="G26" i="27"/>
  <c r="G32" i="27" s="1"/>
  <c r="H53" i="27"/>
  <c r="H53" i="32"/>
  <c r="H24" i="27"/>
  <c r="G22" i="27"/>
  <c r="G24" i="27" s="1"/>
  <c r="G25" i="27" s="1"/>
  <c r="G29" i="27"/>
  <c r="I40" i="27"/>
  <c r="I41" i="27"/>
  <c r="H52" i="27"/>
  <c r="I24" i="29"/>
  <c r="H24" i="29"/>
  <c r="G22" i="29"/>
  <c r="G24" i="29" s="1"/>
  <c r="G26" i="29"/>
  <c r="G32" i="29" s="1"/>
  <c r="G29" i="29"/>
  <c r="H52" i="29"/>
  <c r="I24" i="30"/>
  <c r="G22" i="30"/>
  <c r="G24" i="30" s="1"/>
  <c r="G26" i="30"/>
  <c r="G32" i="30" s="1"/>
  <c r="G29" i="30"/>
  <c r="I41" i="30"/>
  <c r="H51" i="30"/>
  <c r="H52" i="30"/>
  <c r="H53" i="30"/>
  <c r="I24" i="31"/>
  <c r="H24" i="31"/>
  <c r="G26" i="31"/>
  <c r="G32" i="31" s="1"/>
  <c r="G29" i="31"/>
  <c r="I41" i="31"/>
  <c r="I24" i="32"/>
  <c r="G22" i="32"/>
  <c r="G24" i="32" s="1"/>
  <c r="G26" i="32"/>
  <c r="G32" i="32" s="1"/>
  <c r="G29" i="32"/>
  <c r="I41" i="32"/>
  <c r="I42" i="32"/>
  <c r="H51" i="32"/>
  <c r="H52" i="32"/>
  <c r="I24" i="33"/>
  <c r="G22" i="33"/>
  <c r="G24" i="33" s="1"/>
  <c r="G26" i="33"/>
  <c r="G32" i="33" s="1"/>
  <c r="I41" i="33"/>
  <c r="H52" i="33"/>
  <c r="G22" i="34"/>
  <c r="G24" i="34" s="1"/>
  <c r="G26" i="34"/>
  <c r="G32" i="34" s="1"/>
  <c r="G29" i="34"/>
  <c r="I41" i="34"/>
  <c r="H52" i="34"/>
  <c r="H53" i="34"/>
  <c r="I24" i="35"/>
  <c r="H24" i="35"/>
  <c r="G26" i="35"/>
  <c r="G32" i="35" s="1"/>
  <c r="G29" i="35"/>
  <c r="I41" i="35"/>
  <c r="I24" i="36"/>
  <c r="G22" i="36"/>
  <c r="G24" i="36" s="1"/>
  <c r="G25" i="36" s="1"/>
  <c r="G29" i="36"/>
  <c r="I37" i="36"/>
  <c r="I41" i="36"/>
  <c r="H51" i="36"/>
  <c r="H52" i="36"/>
  <c r="I24" i="37"/>
  <c r="G26" i="37"/>
  <c r="G32" i="37" s="1"/>
  <c r="I41" i="37"/>
  <c r="H51" i="37"/>
  <c r="I24" i="38"/>
  <c r="G22" i="38"/>
  <c r="G24" i="38" s="1"/>
  <c r="G26" i="38"/>
  <c r="G32" i="38" s="1"/>
  <c r="I37" i="38"/>
  <c r="I41" i="38"/>
  <c r="I42" i="38"/>
  <c r="H50" i="38"/>
  <c r="H51" i="38"/>
  <c r="H52" i="38"/>
  <c r="H53" i="38"/>
  <c r="I24" i="39"/>
  <c r="H24" i="39"/>
  <c r="G26" i="39"/>
  <c r="G32" i="39" s="1"/>
  <c r="G29" i="39"/>
  <c r="I41" i="39"/>
  <c r="H52" i="31"/>
  <c r="M48" i="26"/>
  <c r="G29" i="81"/>
  <c r="L49" i="26"/>
  <c r="G29" i="82"/>
  <c r="L46" i="26"/>
  <c r="G29" i="79"/>
  <c r="H50" i="82"/>
  <c r="H51" i="82"/>
  <c r="H52" i="82"/>
  <c r="H53" i="82"/>
  <c r="H51" i="76"/>
  <c r="H53" i="76"/>
  <c r="L36" i="26"/>
  <c r="G29" i="69"/>
  <c r="H51" i="68"/>
  <c r="H53" i="68"/>
  <c r="H50" i="59"/>
  <c r="H52" i="59"/>
  <c r="H24" i="58"/>
  <c r="H51" i="29"/>
  <c r="H53" i="29"/>
  <c r="H24" i="30"/>
  <c r="H51" i="31"/>
  <c r="H53" i="31"/>
  <c r="H24" i="32"/>
  <c r="H51" i="33"/>
  <c r="H53" i="33"/>
  <c r="H24" i="34"/>
  <c r="H51" i="35"/>
  <c r="H53" i="35"/>
  <c r="H24" i="36"/>
  <c r="H53" i="37"/>
  <c r="H50" i="39"/>
  <c r="H52" i="39"/>
  <c r="H53" i="39"/>
  <c r="G22" i="83"/>
  <c r="G50" i="26" s="1"/>
  <c r="G26" i="83"/>
  <c r="I50" i="26" s="1"/>
  <c r="G22" i="82"/>
  <c r="G49" i="26" s="1"/>
  <c r="G26" i="82"/>
  <c r="G32" i="82" s="1"/>
  <c r="H50" i="81"/>
  <c r="H51" i="81"/>
  <c r="H52" i="81"/>
  <c r="H53" i="81"/>
  <c r="H24" i="80"/>
  <c r="H51" i="74"/>
  <c r="H53" i="74"/>
  <c r="G29" i="66"/>
  <c r="I24" i="61"/>
  <c r="H52" i="57"/>
  <c r="L32" i="26"/>
  <c r="G29" i="65"/>
  <c r="H50" i="83"/>
  <c r="H52" i="83"/>
  <c r="H53" i="83"/>
  <c r="H24" i="82"/>
  <c r="L45" i="26"/>
  <c r="G29" i="78"/>
  <c r="H50" i="80"/>
  <c r="H51" i="80"/>
  <c r="H52" i="80"/>
  <c r="H53" i="80"/>
  <c r="H24" i="79"/>
  <c r="H51" i="77"/>
  <c r="H53" i="77"/>
  <c r="H24" i="76"/>
  <c r="H51" i="73"/>
  <c r="H53" i="73"/>
  <c r="H24" i="68"/>
  <c r="H24" i="64"/>
  <c r="H50" i="61"/>
  <c r="H52" i="61"/>
  <c r="H24" i="60"/>
  <c r="G22" i="57"/>
  <c r="G24" i="57" s="1"/>
  <c r="H53" i="57"/>
  <c r="H24" i="37"/>
  <c r="G22" i="37"/>
  <c r="G24" i="37" s="1"/>
  <c r="H52" i="37"/>
  <c r="G26" i="80"/>
  <c r="G32" i="80" s="1"/>
  <c r="G22" i="79"/>
  <c r="G46" i="26" s="1"/>
  <c r="G26" i="79"/>
  <c r="I46" i="26" s="1"/>
  <c r="H51" i="75"/>
  <c r="H53" i="75"/>
  <c r="H24" i="74"/>
  <c r="H51" i="71"/>
  <c r="H53" i="71"/>
  <c r="H24" i="70"/>
  <c r="G22" i="69"/>
  <c r="G36" i="26" s="1"/>
  <c r="G26" i="69"/>
  <c r="G32" i="69" s="1"/>
  <c r="H50" i="69"/>
  <c r="H52" i="69"/>
  <c r="I24" i="68"/>
  <c r="H51" i="67"/>
  <c r="H53" i="67"/>
  <c r="H24" i="66"/>
  <c r="G22" i="65"/>
  <c r="G32" i="26" s="1"/>
  <c r="G26" i="65"/>
  <c r="G32" i="65" s="1"/>
  <c r="H50" i="65"/>
  <c r="H52" i="65"/>
  <c r="I24" i="64"/>
  <c r="H51" i="63"/>
  <c r="H53" i="63"/>
  <c r="H24" i="62"/>
  <c r="G26" i="61"/>
  <c r="G32" i="61" s="1"/>
  <c r="G22" i="60"/>
  <c r="G27" i="26" s="1"/>
  <c r="H51" i="60"/>
  <c r="H53" i="60"/>
  <c r="I24" i="59"/>
  <c r="H50" i="58"/>
  <c r="H52" i="58"/>
  <c r="H24" i="57"/>
  <c r="G29" i="37"/>
  <c r="G32" i="59"/>
  <c r="I26" i="26"/>
  <c r="I24" i="83"/>
  <c r="G29" i="83"/>
  <c r="L50" i="26"/>
  <c r="G24" i="81"/>
  <c r="F48" i="26"/>
  <c r="I24" i="81"/>
  <c r="G32" i="81"/>
  <c r="I48" i="26"/>
  <c r="G24" i="80"/>
  <c r="F47" i="26"/>
  <c r="I24" i="80"/>
  <c r="I24" i="79"/>
  <c r="H53" i="79"/>
  <c r="H54" i="79" s="1"/>
  <c r="H24" i="78"/>
  <c r="G32" i="70"/>
  <c r="I37" i="26"/>
  <c r="F54" i="70"/>
  <c r="G24" i="68"/>
  <c r="F35" i="26"/>
  <c r="G32" i="66"/>
  <c r="I33" i="26"/>
  <c r="F54" i="66"/>
  <c r="G24" i="64"/>
  <c r="F31" i="26"/>
  <c r="G32" i="62"/>
  <c r="I29" i="26"/>
  <c r="G29" i="61"/>
  <c r="L28" i="26"/>
  <c r="G54" i="61"/>
  <c r="G32" i="60"/>
  <c r="I27" i="26"/>
  <c r="G29" i="59"/>
  <c r="L26" i="26"/>
  <c r="G54" i="59"/>
  <c r="G24" i="58"/>
  <c r="G25" i="26"/>
  <c r="G32" i="58"/>
  <c r="I25" i="26"/>
  <c r="H24" i="83"/>
  <c r="H51" i="83"/>
  <c r="I24" i="82"/>
  <c r="H24" i="81"/>
  <c r="G29" i="80"/>
  <c r="L47" i="26"/>
  <c r="G24" i="78"/>
  <c r="F45" i="26"/>
  <c r="I24" i="78"/>
  <c r="G26" i="78"/>
  <c r="H52" i="78"/>
  <c r="G24" i="77"/>
  <c r="F44" i="26"/>
  <c r="I24" i="77"/>
  <c r="G26" i="77"/>
  <c r="G29" i="77"/>
  <c r="H52" i="77"/>
  <c r="G24" i="76"/>
  <c r="F43" i="26"/>
  <c r="I24" i="76"/>
  <c r="G26" i="76"/>
  <c r="G29" i="76"/>
  <c r="H52" i="76"/>
  <c r="G24" i="75"/>
  <c r="F42" i="26"/>
  <c r="I24" i="75"/>
  <c r="G26" i="75"/>
  <c r="G29" i="75"/>
  <c r="H52" i="75"/>
  <c r="G24" i="74"/>
  <c r="F41" i="26"/>
  <c r="I24" i="74"/>
  <c r="G26" i="74"/>
  <c r="G29" i="74"/>
  <c r="H52" i="74"/>
  <c r="G24" i="73"/>
  <c r="F40" i="26"/>
  <c r="I24" i="73"/>
  <c r="G26" i="73"/>
  <c r="G29" i="73"/>
  <c r="H52" i="73"/>
  <c r="F39" i="26"/>
  <c r="G26" i="71"/>
  <c r="G29" i="71"/>
  <c r="H50" i="71"/>
  <c r="H52" i="71"/>
  <c r="G24" i="70"/>
  <c r="F37" i="26"/>
  <c r="I24" i="70"/>
  <c r="H51" i="70"/>
  <c r="H53" i="70"/>
  <c r="H24" i="69"/>
  <c r="H51" i="69"/>
  <c r="H53" i="69"/>
  <c r="G26" i="68"/>
  <c r="G29" i="68"/>
  <c r="H50" i="68"/>
  <c r="F54" i="68"/>
  <c r="G26" i="67"/>
  <c r="G29" i="67"/>
  <c r="H50" i="67"/>
  <c r="H52" i="67"/>
  <c r="G24" i="66"/>
  <c r="F33" i="26"/>
  <c r="I24" i="66"/>
  <c r="H51" i="66"/>
  <c r="H53" i="66"/>
  <c r="H24" i="65"/>
  <c r="H51" i="65"/>
  <c r="H53" i="65"/>
  <c r="G26" i="64"/>
  <c r="G29" i="64"/>
  <c r="H50" i="64"/>
  <c r="F54" i="64"/>
  <c r="G26" i="63"/>
  <c r="G29" i="63"/>
  <c r="H50" i="63"/>
  <c r="H52" i="63"/>
  <c r="G24" i="62"/>
  <c r="F29" i="26"/>
  <c r="I24" i="62"/>
  <c r="H50" i="62"/>
  <c r="H52" i="62"/>
  <c r="G54" i="62"/>
  <c r="H24" i="61"/>
  <c r="G22" i="61"/>
  <c r="H51" i="61"/>
  <c r="H53" i="61"/>
  <c r="I24" i="60"/>
  <c r="G29" i="60"/>
  <c r="L27" i="26"/>
  <c r="H50" i="60"/>
  <c r="H52" i="60"/>
  <c r="G54" i="60"/>
  <c r="H24" i="59"/>
  <c r="G22" i="59"/>
  <c r="H51" i="59"/>
  <c r="H53" i="59"/>
  <c r="I24" i="58"/>
  <c r="G29" i="58"/>
  <c r="G54" i="58"/>
  <c r="H51" i="57"/>
  <c r="L25" i="26"/>
  <c r="H51" i="58"/>
  <c r="H53" i="58"/>
  <c r="I24" i="57"/>
  <c r="G29" i="57"/>
  <c r="H50" i="57"/>
  <c r="G54" i="57"/>
  <c r="I24" i="26"/>
  <c r="E54" i="27"/>
  <c r="E54" i="83"/>
  <c r="E54" i="82"/>
  <c r="E54" i="81"/>
  <c r="E54" i="80"/>
  <c r="E54" i="79"/>
  <c r="G24" i="71"/>
  <c r="I24" i="71"/>
  <c r="E54" i="71"/>
  <c r="G54" i="71"/>
  <c r="I54" i="71"/>
  <c r="F54" i="71"/>
  <c r="I24" i="69"/>
  <c r="E54" i="69"/>
  <c r="G54" i="69"/>
  <c r="I54" i="69"/>
  <c r="F54" i="69"/>
  <c r="G24" i="67"/>
  <c r="I24" i="67"/>
  <c r="E54" i="67"/>
  <c r="G54" i="67"/>
  <c r="I54" i="67"/>
  <c r="F54" i="67"/>
  <c r="I24" i="65"/>
  <c r="E54" i="65"/>
  <c r="G54" i="65"/>
  <c r="I54" i="65"/>
  <c r="F54" i="65"/>
  <c r="G24" i="63"/>
  <c r="I24" i="63"/>
  <c r="E54" i="63"/>
  <c r="G54" i="63"/>
  <c r="I54" i="63"/>
  <c r="F54" i="63"/>
  <c r="H50" i="78"/>
  <c r="H50" i="77"/>
  <c r="H50" i="76"/>
  <c r="H50" i="75"/>
  <c r="H50" i="74"/>
  <c r="H50" i="73"/>
  <c r="H52" i="70"/>
  <c r="H52" i="68"/>
  <c r="H52" i="66"/>
  <c r="H52" i="64"/>
  <c r="E54" i="62"/>
  <c r="E54" i="61"/>
  <c r="E54" i="60"/>
  <c r="E54" i="59"/>
  <c r="E54" i="58"/>
  <c r="E54" i="57"/>
  <c r="E54" i="39"/>
  <c r="E54" i="38"/>
  <c r="E54" i="37"/>
  <c r="H50" i="37"/>
  <c r="G54" i="37"/>
  <c r="F54" i="37"/>
  <c r="H50" i="36"/>
  <c r="H50" i="35"/>
  <c r="H50" i="34"/>
  <c r="H50" i="33"/>
  <c r="H50" i="32"/>
  <c r="H50" i="31"/>
  <c r="H50" i="30"/>
  <c r="H50" i="29"/>
  <c r="G25" i="35" l="1"/>
  <c r="G25" i="31"/>
  <c r="G25" i="37"/>
  <c r="G25" i="33"/>
  <c r="I49" i="26"/>
  <c r="H54" i="27"/>
  <c r="G24" i="65"/>
  <c r="H32" i="26" s="1"/>
  <c r="G24" i="79"/>
  <c r="H46" i="26" s="1"/>
  <c r="G25" i="29"/>
  <c r="G32" i="83"/>
  <c r="G24" i="83"/>
  <c r="G25" i="83" s="1"/>
  <c r="G25" i="32"/>
  <c r="G25" i="38"/>
  <c r="H54" i="29"/>
  <c r="H54" i="31"/>
  <c r="H54" i="33"/>
  <c r="H54" i="35"/>
  <c r="H54" i="37"/>
  <c r="H54" i="83"/>
  <c r="I47" i="26"/>
  <c r="G25" i="34"/>
  <c r="H54" i="38"/>
  <c r="H54" i="30"/>
  <c r="H54" i="32"/>
  <c r="H54" i="34"/>
  <c r="H54" i="36"/>
  <c r="H54" i="64"/>
  <c r="G32" i="79"/>
  <c r="G24" i="60"/>
  <c r="G25" i="60" s="1"/>
  <c r="I32" i="26"/>
  <c r="G25" i="30"/>
  <c r="G25" i="39"/>
  <c r="H54" i="39"/>
  <c r="H54" i="78"/>
  <c r="H54" i="77"/>
  <c r="H54" i="75"/>
  <c r="H54" i="73"/>
  <c r="H54" i="70"/>
  <c r="I36" i="26"/>
  <c r="H54" i="66"/>
  <c r="H54" i="62"/>
  <c r="H54" i="61"/>
  <c r="H54" i="60"/>
  <c r="H54" i="59"/>
  <c r="H54" i="58"/>
  <c r="H54" i="57"/>
  <c r="H54" i="76"/>
  <c r="G24" i="82"/>
  <c r="H49" i="26" s="1"/>
  <c r="G24" i="26"/>
  <c r="I28" i="26"/>
  <c r="H54" i="81"/>
  <c r="H54" i="82"/>
  <c r="H54" i="68"/>
  <c r="H54" i="74"/>
  <c r="G24" i="69"/>
  <c r="H36" i="26" s="1"/>
  <c r="H54" i="63"/>
  <c r="H54" i="65"/>
  <c r="H54" i="67"/>
  <c r="H54" i="69"/>
  <c r="H54" i="80"/>
  <c r="H39" i="26"/>
  <c r="G25" i="73"/>
  <c r="H40" i="26"/>
  <c r="G25" i="74"/>
  <c r="H41" i="26"/>
  <c r="G25" i="75"/>
  <c r="H42" i="26"/>
  <c r="G25" i="76"/>
  <c r="H43" i="26"/>
  <c r="G25" i="77"/>
  <c r="H44" i="26"/>
  <c r="G32" i="78"/>
  <c r="I45" i="26"/>
  <c r="G25" i="63"/>
  <c r="H30" i="26"/>
  <c r="G25" i="67"/>
  <c r="H34" i="26"/>
  <c r="G25" i="71"/>
  <c r="H38" i="26"/>
  <c r="G25" i="57"/>
  <c r="H24" i="26"/>
  <c r="G24" i="59"/>
  <c r="G26" i="26"/>
  <c r="G24" i="61"/>
  <c r="G28" i="26"/>
  <c r="G25" i="62"/>
  <c r="H29" i="26"/>
  <c r="G32" i="63"/>
  <c r="I30" i="26"/>
  <c r="G32" i="64"/>
  <c r="I31" i="26"/>
  <c r="G25" i="66"/>
  <c r="H33" i="26"/>
  <c r="G32" i="67"/>
  <c r="I34" i="26"/>
  <c r="G32" i="68"/>
  <c r="I35" i="26"/>
  <c r="G25" i="70"/>
  <c r="H37" i="26"/>
  <c r="H54" i="71"/>
  <c r="G32" i="71"/>
  <c r="I38" i="26"/>
  <c r="I39" i="26"/>
  <c r="G32" i="73"/>
  <c r="I40" i="26"/>
  <c r="G32" i="74"/>
  <c r="I41" i="26"/>
  <c r="G32" i="75"/>
  <c r="I42" i="26"/>
  <c r="G32" i="76"/>
  <c r="I43" i="26"/>
  <c r="G32" i="77"/>
  <c r="I44" i="26"/>
  <c r="G25" i="78"/>
  <c r="H45" i="26"/>
  <c r="G25" i="58"/>
  <c r="H25" i="26"/>
  <c r="G25" i="64"/>
  <c r="H31" i="26"/>
  <c r="G25" i="68"/>
  <c r="H35" i="26"/>
  <c r="G25" i="80"/>
  <c r="H47" i="26"/>
  <c r="G25" i="81"/>
  <c r="H48" i="26"/>
  <c r="I42" i="25"/>
  <c r="I41" i="25"/>
  <c r="I40" i="25"/>
  <c r="I37" i="25"/>
  <c r="E11" i="26"/>
  <c r="E51" i="26" s="1"/>
  <c r="K48" i="26" l="1"/>
  <c r="J48" i="26"/>
  <c r="K35" i="26"/>
  <c r="J35" i="26"/>
  <c r="K45" i="26"/>
  <c r="J45" i="26"/>
  <c r="K33" i="26"/>
  <c r="J33" i="26"/>
  <c r="K24" i="26"/>
  <c r="J24" i="26"/>
  <c r="K49" i="26"/>
  <c r="J49" i="26"/>
  <c r="K46" i="26"/>
  <c r="J46" i="26"/>
  <c r="K47" i="26"/>
  <c r="J47" i="26"/>
  <c r="K25" i="26"/>
  <c r="J25" i="26"/>
  <c r="K37" i="26"/>
  <c r="J37" i="26"/>
  <c r="K29" i="26"/>
  <c r="J29" i="26"/>
  <c r="K38" i="26"/>
  <c r="J38" i="26"/>
  <c r="K34" i="26"/>
  <c r="J34" i="26"/>
  <c r="K30" i="26"/>
  <c r="J30" i="26"/>
  <c r="K44" i="26"/>
  <c r="J44" i="26"/>
  <c r="K43" i="26"/>
  <c r="J43" i="26"/>
  <c r="K42" i="26"/>
  <c r="J42" i="26"/>
  <c r="K41" i="26"/>
  <c r="J41" i="26"/>
  <c r="K40" i="26"/>
  <c r="J40" i="26"/>
  <c r="K36" i="26"/>
  <c r="J36" i="26"/>
  <c r="K32" i="26"/>
  <c r="J32" i="26"/>
  <c r="K39" i="26"/>
  <c r="J39" i="26"/>
  <c r="K31" i="26"/>
  <c r="J31" i="26"/>
  <c r="G25" i="65"/>
  <c r="H50" i="26"/>
  <c r="G25" i="79"/>
  <c r="G25" i="82"/>
  <c r="H27" i="26"/>
  <c r="G25" i="69"/>
  <c r="G25" i="61"/>
  <c r="H28" i="26"/>
  <c r="G25" i="59"/>
  <c r="H26" i="26"/>
  <c r="K28" i="26" l="1"/>
  <c r="J28" i="26"/>
  <c r="K26" i="26"/>
  <c r="J26" i="26"/>
  <c r="K50" i="26"/>
  <c r="J50" i="26"/>
  <c r="K27" i="26"/>
  <c r="J27" i="26"/>
  <c r="M14" i="26" l="1"/>
  <c r="L14" i="26"/>
  <c r="I14" i="26"/>
  <c r="F14" i="26"/>
  <c r="C14" i="26"/>
  <c r="B14" i="26"/>
  <c r="A14" i="26"/>
  <c r="M13" i="26"/>
  <c r="L13" i="26"/>
  <c r="I13" i="26"/>
  <c r="F13" i="26"/>
  <c r="C13" i="26"/>
  <c r="B13" i="26"/>
  <c r="A13" i="26"/>
  <c r="A12" i="26"/>
  <c r="B12" i="26"/>
  <c r="M12" i="26"/>
  <c r="L12" i="26"/>
  <c r="F12" i="26"/>
  <c r="C12" i="26"/>
  <c r="G13" i="26"/>
  <c r="G14" i="26"/>
  <c r="M15" i="26"/>
  <c r="I15" i="26"/>
  <c r="G15" i="26"/>
  <c r="A15" i="26"/>
  <c r="C15" i="26"/>
  <c r="B15" i="26"/>
  <c r="M16" i="26"/>
  <c r="A16" i="26"/>
  <c r="C16" i="26"/>
  <c r="B16" i="26"/>
  <c r="M17" i="26"/>
  <c r="L17" i="26"/>
  <c r="A17" i="26"/>
  <c r="C17" i="26"/>
  <c r="B17" i="26"/>
  <c r="M18" i="26"/>
  <c r="A18" i="26"/>
  <c r="C18" i="26"/>
  <c r="B18" i="26"/>
  <c r="M19" i="26"/>
  <c r="L19" i="26"/>
  <c r="A19" i="26"/>
  <c r="C19" i="26"/>
  <c r="B19" i="26"/>
  <c r="M20" i="26"/>
  <c r="L20" i="26"/>
  <c r="A20" i="26"/>
  <c r="C20" i="26"/>
  <c r="B20" i="26"/>
  <c r="M21" i="26"/>
  <c r="L21" i="26"/>
  <c r="A21" i="26"/>
  <c r="C21" i="26"/>
  <c r="B21" i="26"/>
  <c r="M22" i="26"/>
  <c r="L22" i="26"/>
  <c r="A22" i="26"/>
  <c r="C22" i="26"/>
  <c r="B22" i="26"/>
  <c r="A23" i="26"/>
  <c r="C23" i="26"/>
  <c r="B23" i="26"/>
  <c r="G12" i="26"/>
  <c r="H50" i="25"/>
  <c r="M11" i="26"/>
  <c r="L11" i="26"/>
  <c r="G26" i="25"/>
  <c r="I11" i="26" s="1"/>
  <c r="F11" i="26"/>
  <c r="A11" i="26"/>
  <c r="C11" i="26"/>
  <c r="M51" i="26" l="1"/>
  <c r="H53" i="25"/>
  <c r="F23" i="26"/>
  <c r="F22" i="26"/>
  <c r="F21" i="26"/>
  <c r="F20" i="26"/>
  <c r="F19" i="26"/>
  <c r="F18" i="26"/>
  <c r="G23" i="26"/>
  <c r="G22" i="26"/>
  <c r="G21" i="26"/>
  <c r="G20" i="26"/>
  <c r="G19" i="26"/>
  <c r="L18" i="26"/>
  <c r="F16" i="26"/>
  <c r="L16" i="26"/>
  <c r="G18" i="26"/>
  <c r="G17" i="26"/>
  <c r="G16" i="26"/>
  <c r="F15" i="26"/>
  <c r="L15" i="26"/>
  <c r="F17" i="26"/>
  <c r="H14" i="26"/>
  <c r="H13" i="26"/>
  <c r="K14" i="26" l="1"/>
  <c r="J14" i="26"/>
  <c r="K13" i="26"/>
  <c r="J13" i="26"/>
  <c r="L51" i="26"/>
  <c r="F51" i="26"/>
  <c r="I16" i="26"/>
  <c r="I17" i="26"/>
  <c r="H15" i="26"/>
  <c r="I19" i="26"/>
  <c r="I20" i="26"/>
  <c r="I21" i="26"/>
  <c r="I23" i="26"/>
  <c r="I12" i="26"/>
  <c r="I18" i="26"/>
  <c r="I22" i="26"/>
  <c r="H12" i="26"/>
  <c r="K12" i="26" l="1"/>
  <c r="J12" i="26"/>
  <c r="K15" i="26"/>
  <c r="J15" i="26"/>
  <c r="N52" i="26"/>
  <c r="I51" i="26"/>
  <c r="H16" i="26"/>
  <c r="H23" i="26"/>
  <c r="H21" i="26"/>
  <c r="H19" i="26"/>
  <c r="H22" i="26"/>
  <c r="H20" i="26"/>
  <c r="H18" i="26"/>
  <c r="H17" i="26"/>
  <c r="K17" i="26" l="1"/>
  <c r="J17" i="26"/>
  <c r="K20" i="26"/>
  <c r="J20" i="26"/>
  <c r="K19" i="26"/>
  <c r="J19" i="26"/>
  <c r="K18" i="26"/>
  <c r="J18" i="26"/>
  <c r="K22" i="26"/>
  <c r="J22" i="26"/>
  <c r="K21" i="26"/>
  <c r="J21" i="26"/>
  <c r="K16" i="26"/>
  <c r="J16" i="26"/>
  <c r="K23" i="26"/>
  <c r="J23" i="26"/>
  <c r="I39" i="25" l="1"/>
  <c r="G32" i="25" l="1"/>
  <c r="G29" i="25"/>
  <c r="I24" i="25"/>
  <c r="H24" i="25"/>
  <c r="I38" i="25"/>
  <c r="G54" i="25" l="1"/>
  <c r="F54" i="25"/>
  <c r="E54" i="25"/>
  <c r="H52" i="25"/>
  <c r="H51" i="25"/>
  <c r="G22" i="25"/>
  <c r="G11" i="26" s="1"/>
  <c r="G51" i="26" l="1"/>
  <c r="G24" i="25"/>
  <c r="H11" i="26" s="1"/>
  <c r="H54" i="25"/>
  <c r="I54" i="25"/>
  <c r="K11" i="26" l="1"/>
  <c r="J11" i="26"/>
  <c r="H61" i="26"/>
  <c r="H55" i="26"/>
  <c r="H56" i="26"/>
  <c r="H51" i="26"/>
  <c r="G25" i="25"/>
  <c r="H60" i="26" l="1"/>
  <c r="H59" i="26" s="1"/>
  <c r="H54" i="26"/>
  <c r="K51" i="26"/>
  <c r="J51" i="26"/>
  <c r="K52" i="26" l="1"/>
</calcChain>
</file>

<file path=xl/comments1.xml><?xml version="1.0" encoding="utf-8"?>
<comments xmlns="http://schemas.openxmlformats.org/spreadsheetml/2006/main">
  <authors>
    <author>Balabuch Petr</author>
  </authors>
  <commentLis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comments2.xml><?xml version="1.0" encoding="utf-8"?>
<comments xmlns="http://schemas.openxmlformats.org/spreadsheetml/2006/main">
  <authors>
    <author>Balabuch Petr</author>
  </authors>
  <commentList>
    <comment ref="I37" authorId="0">
      <text>
        <r>
          <rPr>
            <sz val="9"/>
            <color indexed="81"/>
            <rFont val="Tahoma"/>
            <family val="2"/>
            <charset val="238"/>
          </rPr>
          <t xml:space="preserve">V případě, že daný závazný ukazatel není pro přispěvkovou organizaci schválen, uvede se ve sloupci % plnění </t>
        </r>
        <r>
          <rPr>
            <b/>
            <sz val="9"/>
            <color indexed="81"/>
            <rFont val="Tahoma"/>
            <family val="2"/>
            <charset val="238"/>
          </rPr>
          <t>nerozp.</t>
        </r>
      </text>
    </comment>
    <comment ref="A43" authorId="0">
      <text>
        <r>
          <rPr>
            <sz val="9"/>
            <color indexed="81"/>
            <rFont val="Tahoma"/>
            <family val="2"/>
            <charset val="238"/>
          </rPr>
          <t>Zde se např. uvede z jakých zdrojů byly pokryty odpisy, které byly vynaloženy nad stanovený limit</t>
        </r>
      </text>
    </comment>
  </commentList>
</comments>
</file>

<file path=xl/sharedStrings.xml><?xml version="1.0" encoding="utf-8"?>
<sst xmlns="http://schemas.openxmlformats.org/spreadsheetml/2006/main" count="2661" uniqueCount="265">
  <si>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</si>
  <si>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</si>
  <si>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</si>
  <si>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</si>
  <si>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</si>
  <si>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</si>
  <si>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</si>
  <si>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</si>
  <si>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</si>
  <si>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</si>
  <si>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</si>
  <si>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</si>
  <si>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</si>
  <si>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</si>
  <si>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</si>
  <si>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>Doplňující údaje :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</si>
  <si>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</si>
  <si>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</si>
  <si>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</si>
  <si>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</si>
  <si>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</si>
  <si>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</si>
  <si>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</si>
  <si>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</si>
  <si>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</si>
  <si>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</si>
  <si>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</si>
  <si>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</si>
  <si>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</si>
  <si>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</si>
  <si>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</si>
  <si>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</si>
  <si>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</si>
  <si>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</si>
  <si>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Daň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</si>
  <si>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</si>
  <si>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</si>
  <si>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</si>
  <si>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</si>
  <si>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</si>
  <si>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</si>
  <si>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</si>
  <si>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</si>
  <si>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</si>
  <si>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</si>
  <si>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</si>
  <si>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</si>
  <si>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</si>
  <si>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</si>
  <si>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</si>
  <si>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</si>
  <si>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</si>
  <si>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</si>
  <si>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</si>
  <si>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</si>
  <si>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</si>
  <si>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</si>
  <si>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</si>
  <si>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Fornd odměn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</si>
  <si>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</si>
  <si>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</si>
  <si>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</si>
  <si>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</si>
  <si>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>b) Výsledek hospod. předcház. účet. období k 31.12.2015</t>
  </si>
  <si>
    <t xml:space="preserve">Pozn. </t>
  </si>
  <si>
    <t>Stav k 1.1.2015</t>
  </si>
  <si>
    <t>Odvody z fondu investic /odpisy/</t>
  </si>
  <si>
    <t>Odvody z fondu investic  /spolufin. akcí/</t>
  </si>
  <si>
    <t>Fond investic</t>
  </si>
  <si>
    <t>Průměrný přepočtený počet pracovníků</t>
  </si>
  <si>
    <t>Příspěvek na provoz /odpisy/</t>
  </si>
  <si>
    <t>Příspěvek na provoz /nájemné/</t>
  </si>
  <si>
    <t>Rezervní fond</t>
  </si>
  <si>
    <t>v Kč</t>
  </si>
  <si>
    <t>Kč</t>
  </si>
  <si>
    <t>Rekapitulace hospodaření /výsledek hospodaření/ za  rok  2015</t>
  </si>
  <si>
    <t>1000</t>
  </si>
  <si>
    <t>1001</t>
  </si>
  <si>
    <t>1010</t>
  </si>
  <si>
    <t>1014</t>
  </si>
  <si>
    <t>1015</t>
  </si>
  <si>
    <t>1032</t>
  </si>
  <si>
    <t>1033</t>
  </si>
  <si>
    <t>1034</t>
  </si>
  <si>
    <t>1100</t>
  </si>
  <si>
    <t>1101</t>
  </si>
  <si>
    <t>1102</t>
  </si>
  <si>
    <t>1103</t>
  </si>
  <si>
    <t>1104</t>
  </si>
  <si>
    <t>1105</t>
  </si>
  <si>
    <t>1120</t>
  </si>
  <si>
    <t>1121</t>
  </si>
  <si>
    <t>1122</t>
  </si>
  <si>
    <t>1123</t>
  </si>
  <si>
    <t>1150</t>
  </si>
  <si>
    <t>1160</t>
  </si>
  <si>
    <t>1200</t>
  </si>
  <si>
    <t>1201</t>
  </si>
  <si>
    <t>1202</t>
  </si>
  <si>
    <t>1204</t>
  </si>
  <si>
    <t>1205</t>
  </si>
  <si>
    <t>1206</t>
  </si>
  <si>
    <t>1208</t>
  </si>
  <si>
    <t>1300</t>
  </si>
  <si>
    <t>1301</t>
  </si>
  <si>
    <t>1302</t>
  </si>
  <si>
    <t>1303</t>
  </si>
  <si>
    <t>1304</t>
  </si>
  <si>
    <t>1350</t>
  </si>
  <si>
    <t>1351</t>
  </si>
  <si>
    <t>1352</t>
  </si>
  <si>
    <t>1400</t>
  </si>
  <si>
    <t>1420</t>
  </si>
  <si>
    <t>1450</t>
  </si>
  <si>
    <t>75007592</t>
  </si>
  <si>
    <t>66181500</t>
  </si>
  <si>
    <t>70631174</t>
  </si>
  <si>
    <t>00601683</t>
  </si>
  <si>
    <t>70863598</t>
  </si>
  <si>
    <t>00601691</t>
  </si>
  <si>
    <t>61989789</t>
  </si>
  <si>
    <t>61989762</t>
  </si>
  <si>
    <t>61989771</t>
  </si>
  <si>
    <t>00601772</t>
  </si>
  <si>
    <t>00848956</t>
  </si>
  <si>
    <t>00601781</t>
  </si>
  <si>
    <t>00601799</t>
  </si>
  <si>
    <t>00601764</t>
  </si>
  <si>
    <t>00601756</t>
  </si>
  <si>
    <t>00844012</t>
  </si>
  <si>
    <t>00601748</t>
  </si>
  <si>
    <t>00601730</t>
  </si>
  <si>
    <t>00602035</t>
  </si>
  <si>
    <t>00601721</t>
  </si>
  <si>
    <t>00600938</t>
  </si>
  <si>
    <t>00848875</t>
  </si>
  <si>
    <t>66935733</t>
  </si>
  <si>
    <t>00845337</t>
  </si>
  <si>
    <t>13643606</t>
  </si>
  <si>
    <t>00848778</t>
  </si>
  <si>
    <t>00577448</t>
  </si>
  <si>
    <t>00848794</t>
  </si>
  <si>
    <t>47654236</t>
  </si>
  <si>
    <t>00096725</t>
  </si>
  <si>
    <t>47654279</t>
  </si>
  <si>
    <t>47654325</t>
  </si>
  <si>
    <t>47654244</t>
  </si>
  <si>
    <t>00096792</t>
  </si>
  <si>
    <t>61989738</t>
  </si>
  <si>
    <t>47654392</t>
  </si>
  <si>
    <t>00849235</t>
  </si>
  <si>
    <t>72543850</t>
  </si>
  <si>
    <t>60338911</t>
  </si>
  <si>
    <t>Náměstí 150, 785 01  Libavá, Město Libavá</t>
  </si>
  <si>
    <t>Blanická 16, 772 00  Olomouc</t>
  </si>
  <si>
    <t>I. P. Pavlova 6, 775 20  Olomouc</t>
  </si>
  <si>
    <t>třída Svornosti 37/900, 779 00  Olomouc</t>
  </si>
  <si>
    <t>Svatoplukova 11, 779 00  Olomouc</t>
  </si>
  <si>
    <t>Olomoucká 76/2098, 785 01  Šternberk</t>
  </si>
  <si>
    <t>Šternberská 35, 783 91  Uničov</t>
  </si>
  <si>
    <t>Palackého 938, 784 01  Litovel</t>
  </si>
  <si>
    <t>Opletalova 189, 784 01  Litovel</t>
  </si>
  <si>
    <t>Čajkovského 9, 779 00  Olomouc</t>
  </si>
  <si>
    <t>tř. Jiřího z Poděbrad 13, 771 11  Olomouc</t>
  </si>
  <si>
    <t>Tomkova 45, 779 00  Olomouc</t>
  </si>
  <si>
    <t>Gymnazijní 257, 783 91  Uničov</t>
  </si>
  <si>
    <t>Božetěchova 3, 772 00  Olomouc</t>
  </si>
  <si>
    <t>tř. Spojenců 11, 779 00  Olomouc</t>
  </si>
  <si>
    <t>Komenského 677, 784 01  Litovel</t>
  </si>
  <si>
    <t>Jana Sigmunda 242, 783 49  Lutín</t>
  </si>
  <si>
    <t>Štursova 14, 779 00  Olomouc</t>
  </si>
  <si>
    <t>Kavaleristů 6, 772 00  Olomouc</t>
  </si>
  <si>
    <t>Komenského 719/6, 784 01  Litovel</t>
  </si>
  <si>
    <t>U Sportovní haly 1a/544, 772 00  Olomouc</t>
  </si>
  <si>
    <t>Základní škola a Mateřská škola Libavá, okres Olomouc, příspěvková organizace</t>
  </si>
  <si>
    <t>Mateřská škola Olomouc, Blanická 16</t>
  </si>
  <si>
    <t>Základní škola a Mateřská škola při Fakultní nemocnici Olomouc</t>
  </si>
  <si>
    <t>Základní škola a Mateřská škola logopedická Olomouc</t>
  </si>
  <si>
    <t>Střední škola a Základní škola prof. Z. Matějčka Olomouc, Svatoplukova 11</t>
  </si>
  <si>
    <t>Střední škola, Základní škola a Mateřská škola prof. V. Vejdovského Olomouc - Hejčín</t>
  </si>
  <si>
    <t>Základní škola Šternberk, Olomoucká 76</t>
  </si>
  <si>
    <t>Základní škola Uničov, Šternberská 35</t>
  </si>
  <si>
    <t>Základní škola, Dětský domov a Školní jídelna Litovel</t>
  </si>
  <si>
    <t>Gymnázium Jana Opletala, Litovel, Opletalova 189</t>
  </si>
  <si>
    <t>Gymnázium, Olomouc, Čajkovského 9</t>
  </si>
  <si>
    <t>Gymnázium, Olomouc - Hejčín, Tomkova 45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</si>
  <si>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</si>
  <si>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</si>
  <si>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</si>
  <si>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</si>
  <si>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</si>
  <si>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</si>
  <si>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</si>
  <si>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</si>
  <si>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</si>
  <si>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</si>
  <si>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</si>
  <si>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 87/53</t>
  </si>
  <si>
    <t>Střední odborná škola obchodu a služeb, Olomouc, Štursova 14</t>
  </si>
  <si>
    <t>Střední odborná škola lesnická a strojírenská Šternberk</t>
  </si>
  <si>
    <t>Základní umělecká škola, Uničov, Litovelská 190</t>
  </si>
  <si>
    <t>Dům dětí a mládeže Olomouc</t>
  </si>
  <si>
    <t>Dům dětí a mládeže Vila Tereza, Uničov</t>
  </si>
  <si>
    <t>Dětský domov a Školní jídelna, Olomouc, U Sportovní haly 1a</t>
  </si>
  <si>
    <t>Pedagogicko - psychologická poradna a Speciálně pedagogické centrum Olomouckého kraje, Olomouc, U Sportovní haly 1a</t>
  </si>
  <si>
    <t>Pöttingova 2, 779 11  Olomouc</t>
  </si>
  <si>
    <t>1012</t>
  </si>
  <si>
    <t>Slovanské gymnázium, tř. Jiřího z Poděbrad 13</t>
  </si>
  <si>
    <t>Horní náměstí 5, 785 01 Šternberk</t>
  </si>
  <si>
    <t>tř. 17 listopadu 49, 772 11  Olomouc</t>
  </si>
  <si>
    <t>Školní 164, 783 91 Uničov</t>
  </si>
  <si>
    <t>Střední škola zemědělská  a zahradnická Olomouc, U Hradiska 4</t>
  </si>
  <si>
    <t>77900 Olomouc, U Hradiska 4</t>
  </si>
  <si>
    <t>U Hradiska 29, 779 00 Olomouc</t>
  </si>
  <si>
    <t>Rooseveltova 79, 779 00 Olomouc</t>
  </si>
  <si>
    <t>Střední novosadská 87/53, 779 00 Olomouc</t>
  </si>
  <si>
    <t>Střední škola technická a obchodní, Olomouc, Kosinova 4</t>
  </si>
  <si>
    <t>Kosinova 872/4, 779 00 Olomouc</t>
  </si>
  <si>
    <t>Opavská 8, 785 01 Šternberk</t>
  </si>
  <si>
    <t>Základní umělecká škola Iši Krejčího Olomouc, Na Vozovce 32</t>
  </si>
  <si>
    <t>Na Vozovce 32, 779 00 Olomouc</t>
  </si>
  <si>
    <t>Základní umělecká škola "Žerotín" Olomouc, Kavaleristů 6</t>
  </si>
  <si>
    <t>Základní umělecká škola Miloslava Stibora, výtvarný obor, olomouc, Pionýrská 4</t>
  </si>
  <si>
    <t>Pionýrská 4, 779 00 olomouc</t>
  </si>
  <si>
    <t xml:space="preserve">Základní umělecká škola Litovel, Jungmannova 740 </t>
  </si>
  <si>
    <t>Jungmannova 740, Litovel 784 01</t>
  </si>
  <si>
    <t>Litovelská 190, 783 91 Uničov</t>
  </si>
  <si>
    <t>tř. 17. listopadu 1034/47, 771 74 Olomouc</t>
  </si>
  <si>
    <t>Dům dětí a mládeže Litovel</t>
  </si>
  <si>
    <t>Nádražní 530, Uničov  783 91</t>
  </si>
  <si>
    <t xml:space="preserve"> U Sportovní haly 1a/544, 772 00  Olomouc</t>
  </si>
  <si>
    <t>Školní jídelna Olomouc-Hejčín, příspěvková organizace</t>
  </si>
  <si>
    <t>Tomkova 314/45, 779 00  Olomouc</t>
  </si>
  <si>
    <t>Ing. Miroslava Březinová</t>
  </si>
  <si>
    <t>Příspěvkové organizace v oblasti školství (Olomouc)</t>
  </si>
  <si>
    <t xml:space="preserve"> -35 organizací se zlepšeným výsledkem hospodaření  v celkové výši  </t>
  </si>
  <si>
    <t xml:space="preserve"> - 2 organizace s vyrovnaným výsledkem hospodaření</t>
  </si>
  <si>
    <t xml:space="preserve"> - 34 organizací se zlepšeným výsledkem hospodaření  v celkové výši  </t>
  </si>
  <si>
    <t>Z celkového počtu 40 organizací v oblasti školství - Olomouc skončilo:</t>
  </si>
  <si>
    <r>
      <t xml:space="preserve"> -  </t>
    </r>
    <r>
      <rPr>
        <sz val="10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organizace se záporným výsledkem hospodaření v celkové výši </t>
    </r>
  </si>
  <si>
    <t xml:space="preserve"> - 4 organizace se záporným výsledkem hospodaření v celkové výši </t>
  </si>
  <si>
    <t>Příspěvkové organizace skončila ve ztrátě, která činí 46 719,75 Kč, ztráta bude pokryta  z rezervního fondu příspěvkové organizace.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</si>
  <si>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84 983,98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</si>
  <si>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36 664,57 Kč.</t>
  </si>
  <si>
    <t>Výše výsledku hospodaření za rok 2015 je ovlivněna transferovým podílem, což je pouze účetní zápis bez vazby na finanční prostředky. Po odečtení transferového podílu z výsledku hospodaření organizace skončila v záporném výsledku hospodaření ve výši  26 380,35 Kč. Ztráta bude pokryta z prostředků rezervního fondu (25 120,24 Kč) a ze zlepšeného výsledku hospodaření v následujících letech (1 260,11 Kč).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</si>
  <si>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264 239,44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</si>
  <si>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680 035,56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</si>
  <si>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68 247,37 Kč.</t>
  </si>
  <si>
    <t xml:space="preserve"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172 957,70 Kč. </t>
  </si>
  <si>
    <t xml:space="preserve"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61 942,92 Kč. 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</si>
  <si>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120 567,50 Kč.</t>
  </si>
  <si>
    <t>Výše výsledku hospodaření za rok 2015 je ovlivněna transferovým podílem, což je pouze účetní zápis bez vazby na finanční prostředky. Po odečtení transferového podílu z výsledku hospodaření organizace skončila v záporném výsledku hospodaření ve výši 162 783,85 Kč. Ztráta bude pokryta ze zlepšeného výsledku hospodaření v následujících letech.</t>
  </si>
  <si>
    <t>Výše výsledku hospodaření za rok 2015 je ovlivněna transferovým podílem, což je pouze účetní zápis bez vazby na finanční prostředky. Po odečtení transferového podílu z výsledku hospodaření, organizace skončila ve zlepšeném výsledku hospodaření, a to ve výši 89.076,29 Kč, který bude použit na úhradu neuhrazené ztráty minulých let, která je ve výši 296 236,90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</si>
  <si>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664 816,93 Kč.</t>
  </si>
  <si>
    <t xml:space="preserve"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31 305,34 Kč. </t>
  </si>
  <si>
    <t xml:space="preserve"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198 836,23 Kč. 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</si>
  <si>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286 180,58 Kč.</t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</si>
  <si>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660 949,29 Kč.</t>
  </si>
  <si>
    <r>
      <t xml:space="preserve"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52 572,83 Kč. </t>
    </r>
    <r>
      <rPr>
        <strike/>
        <sz val="10"/>
        <color rgb="FFFF0000"/>
        <rFont val="Arial"/>
        <family val="2"/>
        <charset val="238"/>
      </rPr>
      <t/>
    </r>
  </si>
  <si>
    <t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66 907,82 Kč. Výsledek hospodaření bude  použit na úhradu neuhrazené ztráty minulých let, která je ve výši 17 626,50 Kč a částka 49 281,32  bude rozdělena do fondů PO.</t>
  </si>
  <si>
    <t>Příspěvková organizace skončila ve ztrátě ve výši 112 660,07 Kč, která bude pokryta z rezervního fondu příspěvkové organizace.</t>
  </si>
  <si>
    <t>ORJ - 19</t>
  </si>
  <si>
    <r>
      <t>Výše výsledku hospodaření za rok 2015 je ovlivněna transferovým podílem, což je pouze účetní zápis bez vazby na finanční prostředky. Po odečtení transferového podílu z výsledku hospodaření organizace, skončila tato ve zlepšeném výsledku hospodaření a to ve výši 380 153,32 Kč bude  použit na úhradu neuhrazené ztráty minulých let,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která je ve výši 385</t>
    </r>
    <r>
      <rPr>
        <sz val="10"/>
        <color theme="0"/>
        <rFont val="Arial"/>
        <family val="2"/>
        <charset val="238"/>
      </rPr>
      <t>.</t>
    </r>
    <r>
      <rPr>
        <sz val="10"/>
        <rFont val="Arial"/>
        <family val="2"/>
        <charset val="238"/>
      </rPr>
      <t>930,43 Kč.</t>
    </r>
  </si>
  <si>
    <t xml:space="preserve">Tomkova 42, 779 00  Olomouc </t>
  </si>
  <si>
    <t xml:space="preserve">Výše výsledku hospodaření za rok 2015 je ovlivněna transferovým podílem, což je pouze účetní zápis bez vazby na finanční prostředky. Po odečtení transferového podílu z výsledku hospodaření organizace skončila ve zlepšeném výsledku hospodaření, a to ve výši 180 836,17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</si>
</sst>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;[Red]\-#,##0"/>
    <numFmt numFmtId="165" formatCode="#,##0\ &quot;Kčs&quot;;[Red]\-#,##0\ &quot;Kčs&quot;"/>
    <numFmt numFmtId="166" formatCode="#,##0.00\ &quot;Kčs&quot;;[Red]\-#,##0.00\ &quot;Kčs&quot;"/>
    <numFmt numFmtId="167" formatCode="_-* #,##0\ &quot;Kčs&quot;_-;\-* #,##0\ &quot;Kčs&quot;_-;_-* &quot;-&quot;\ &quot;Kčs&quot;_-;_-@_-"/>
    <numFmt numFmtId="168" formatCode="_-* #,##0\ _K_č_s_-;\-* #,##0\ _K_č_s_-;_-* &quot;-&quot;\ _K_č_s_-;_-@_-"/>
    <numFmt numFmtId="169" formatCode="_-* #,##0.00\ &quot;Kčs&quot;_-;\-* #,##0.00\ &quot;Kčs&quot;_-;_-* &quot;-&quot;??\ &quot;Kčs&quot;_-;_-@_-"/>
    <numFmt numFmtId="170" formatCode="_-* #,##0.00\ _K_č_s_-;\-* #,##0.00\ _K_č_s_-;_-* &quot;-&quot;??\ _K_č_s_-;_-@_-"/>
    <numFmt numFmtId="171" formatCode="#,##0.00;[Red]\-#,##0.00"/>
    <numFmt numFmtId="172" formatCode="_-* #,##0.00\ [$€-1]_-;\-* #,##0.00\ [$€-1]_-;_-* &quot;-&quot;??\ [$€-1]_-"/>
  </numFmts>
  <fonts count="7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11"/>
      <color rgb="FF808000"/>
      <name val="Comic Sans MS"/>
      <family val="4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trike/>
      <sz val="10"/>
      <name val="Arial"/>
      <family val="2"/>
      <charset val="238"/>
    </font>
    <font>
      <strike/>
      <sz val="8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/>
    <xf numFmtId="0" fontId="4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9" fillId="0" borderId="0"/>
    <xf numFmtId="0" fontId="39" fillId="0" borderId="0"/>
    <xf numFmtId="44" fontId="39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0" fillId="0" borderId="0"/>
    <xf numFmtId="0" fontId="40" fillId="0" borderId="0"/>
    <xf numFmtId="0" fontId="6" fillId="0" borderId="0"/>
    <xf numFmtId="0" fontId="6" fillId="0" borderId="0"/>
    <xf numFmtId="166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3" fillId="0" borderId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48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6" fillId="0" borderId="0"/>
    <xf numFmtId="0" fontId="4" fillId="0" borderId="0"/>
    <xf numFmtId="0" fontId="47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6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20" borderId="0" applyNumberFormat="0" applyBorder="0" applyAlignment="0" applyProtection="0"/>
    <xf numFmtId="0" fontId="51" fillId="4" borderId="0" applyNumberFormat="0" applyBorder="0" applyAlignment="0" applyProtection="0"/>
    <xf numFmtId="0" fontId="52" fillId="21" borderId="55" applyNumberFormat="0" applyAlignment="0" applyProtection="0"/>
    <xf numFmtId="0" fontId="53" fillId="0" borderId="0" applyNumberFormat="0" applyFill="0" applyBorder="0" applyAlignment="0" applyProtection="0"/>
    <xf numFmtId="0" fontId="54" fillId="5" borderId="0" applyNumberFormat="0" applyBorder="0" applyAlignment="0" applyProtection="0"/>
    <xf numFmtId="0" fontId="45" fillId="0" borderId="0"/>
    <xf numFmtId="0" fontId="55" fillId="0" borderId="56" applyNumberFormat="0" applyFill="0" applyAlignment="0" applyProtection="0"/>
    <xf numFmtId="0" fontId="56" fillId="0" borderId="57" applyNumberFormat="0" applyFill="0" applyAlignment="0" applyProtection="0"/>
    <xf numFmtId="0" fontId="57" fillId="0" borderId="58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59" applyNumberFormat="0" applyAlignment="0" applyProtection="0"/>
    <xf numFmtId="0" fontId="59" fillId="8" borderId="55" applyNumberFormat="0" applyAlignment="0" applyProtection="0"/>
    <xf numFmtId="0" fontId="60" fillId="0" borderId="60" applyNumberFormat="0" applyFill="0" applyAlignment="0" applyProtection="0"/>
    <xf numFmtId="0" fontId="61" fillId="23" borderId="0" applyNumberFormat="0" applyBorder="0" applyAlignment="0" applyProtection="0"/>
    <xf numFmtId="0" fontId="4" fillId="24" borderId="61" applyNumberFormat="0" applyFont="0" applyAlignment="0" applyProtection="0"/>
    <xf numFmtId="0" fontId="62" fillId="21" borderId="62" applyNumberFormat="0" applyAlignment="0" applyProtection="0"/>
    <xf numFmtId="0" fontId="63" fillId="0" borderId="0" applyNumberFormat="0" applyFill="0" applyBorder="0" applyAlignment="0" applyProtection="0"/>
    <xf numFmtId="0" fontId="64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268">
    <xf numFmtId="0" fontId="0" fillId="0" borderId="0" xfId="0"/>
    <xf numFmtId="0" fontId="6" fillId="2" borderId="0" xfId="0" applyFont="1" applyFill="1"/>
    <xf numFmtId="0" fontId="0" fillId="2" borderId="0" xfId="0" applyFill="1"/>
    <xf numFmtId="0" fontId="29" fillId="2" borderId="0" xfId="0" applyFont="1" applyFill="1" applyAlignment="1">
      <alignment horizontal="right"/>
    </xf>
    <xf numFmtId="0" fontId="0" fillId="2" borderId="0" xfId="0" applyFill="1" applyBorder="1"/>
    <xf numFmtId="0" fontId="44" fillId="2" borderId="0" xfId="0" applyFont="1" applyFill="1" applyBorder="1" applyAlignment="1">
      <alignment horizontal="right"/>
    </xf>
    <xf numFmtId="0" fontId="24" fillId="2" borderId="0" xfId="0" applyFont="1" applyFill="1" applyAlignment="1">
      <alignment horizontal="left"/>
    </xf>
    <xf numFmtId="0" fontId="28" fillId="2" borderId="0" xfId="0" applyFont="1" applyFill="1"/>
    <xf numFmtId="0" fontId="28" fillId="2" borderId="0" xfId="0" applyFont="1" applyFill="1" applyAlignment="1">
      <alignment horizontal="right"/>
    </xf>
    <xf numFmtId="0" fontId="4" fillId="2" borderId="0" xfId="0" applyFont="1" applyFill="1"/>
    <xf numFmtId="0" fontId="33" fillId="2" borderId="0" xfId="0" applyFont="1" applyFill="1"/>
    <xf numFmtId="4" fontId="0" fillId="2" borderId="0" xfId="0" applyNumberForma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0" fillId="2" borderId="4" xfId="0" applyFont="1" applyFill="1" applyBorder="1"/>
    <xf numFmtId="0" fontId="10" fillId="2" borderId="2" xfId="0" applyFont="1" applyFill="1" applyBorder="1"/>
    <xf numFmtId="0" fontId="10" fillId="2" borderId="45" xfId="0" applyFont="1" applyFill="1" applyBorder="1"/>
    <xf numFmtId="0" fontId="10" fillId="2" borderId="3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2" xfId="0" applyFont="1" applyFill="1" applyBorder="1"/>
    <xf numFmtId="0" fontId="9" fillId="2" borderId="0" xfId="0" applyFont="1" applyFill="1" applyBorder="1"/>
    <xf numFmtId="0" fontId="10" fillId="2" borderId="37" xfId="0" applyFont="1" applyFill="1" applyBorder="1"/>
    <xf numFmtId="0" fontId="31" fillId="2" borderId="21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37" fillId="2" borderId="26" xfId="0" applyFont="1" applyFill="1" applyBorder="1" applyAlignment="1">
      <alignment vertical="top" wrapText="1"/>
    </xf>
    <xf numFmtId="0" fontId="37" fillId="2" borderId="36" xfId="0" applyFont="1" applyFill="1" applyBorder="1" applyAlignment="1">
      <alignment vertical="top" wrapText="1" shrinkToFit="1"/>
    </xf>
    <xf numFmtId="0" fontId="37" fillId="2" borderId="36" xfId="0" applyFont="1" applyFill="1" applyBorder="1" applyAlignment="1">
      <alignment wrapText="1"/>
    </xf>
    <xf numFmtId="0" fontId="10" fillId="2" borderId="5" xfId="0" applyFont="1" applyFill="1" applyBorder="1"/>
    <xf numFmtId="0" fontId="9" fillId="2" borderId="8" xfId="0" applyFont="1" applyFill="1" applyBorder="1"/>
    <xf numFmtId="0" fontId="31" fillId="2" borderId="38" xfId="0" applyFont="1" applyFill="1" applyBorder="1"/>
    <xf numFmtId="0" fontId="31" fillId="2" borderId="6" xfId="0" applyFont="1" applyFill="1" applyBorder="1"/>
    <xf numFmtId="0" fontId="4" fillId="2" borderId="7" xfId="0" applyFont="1" applyFill="1" applyBorder="1"/>
    <xf numFmtId="0" fontId="4" fillId="2" borderId="43" xfId="0" applyFont="1" applyFill="1" applyBorder="1"/>
    <xf numFmtId="0" fontId="4" fillId="2" borderId="6" xfId="0" applyFont="1" applyFill="1" applyBorder="1"/>
    <xf numFmtId="0" fontId="5" fillId="2" borderId="3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  <xf numFmtId="0" fontId="28" fillId="2" borderId="48" xfId="0" applyNumberFormat="1" applyFont="1" applyFill="1" applyBorder="1" applyAlignment="1">
      <alignment vertical="center" wrapText="1"/>
    </xf>
    <xf numFmtId="4" fontId="5" fillId="2" borderId="54" xfId="0" applyNumberFormat="1" applyFont="1" applyFill="1" applyBorder="1"/>
    <xf numFmtId="4" fontId="5" fillId="2" borderId="13" xfId="0" applyNumberFormat="1" applyFont="1" applyFill="1" applyBorder="1"/>
    <xf numFmtId="4" fontId="5" fillId="2" borderId="49" xfId="0" applyNumberFormat="1" applyFont="1" applyFill="1" applyBorder="1"/>
    <xf numFmtId="4" fontId="5" fillId="2" borderId="17" xfId="0" applyNumberFormat="1" applyFont="1" applyFill="1" applyBorder="1" applyAlignment="1">
      <alignment horizontal="right"/>
    </xf>
    <xf numFmtId="4" fontId="5" fillId="2" borderId="16" xfId="0" applyNumberFormat="1" applyFont="1" applyFill="1" applyBorder="1"/>
    <xf numFmtId="4" fontId="5" fillId="2" borderId="49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vertical="center" wrapText="1"/>
    </xf>
    <xf numFmtId="4" fontId="5" fillId="2" borderId="15" xfId="0" applyNumberFormat="1" applyFont="1" applyFill="1" applyBorder="1"/>
    <xf numFmtId="4" fontId="5" fillId="2" borderId="44" xfId="0" applyNumberFormat="1" applyFont="1" applyFill="1" applyBorder="1"/>
    <xf numFmtId="4" fontId="5" fillId="2" borderId="53" xfId="0" applyNumberFormat="1" applyFont="1" applyFill="1" applyBorder="1"/>
    <xf numFmtId="4" fontId="5" fillId="2" borderId="17" xfId="0" applyNumberFormat="1" applyFont="1" applyFill="1" applyBorder="1"/>
    <xf numFmtId="4" fontId="5" fillId="2" borderId="53" xfId="0" applyNumberFormat="1" applyFont="1" applyFill="1" applyBorder="1" applyAlignment="1">
      <alignment horizontal="right"/>
    </xf>
    <xf numFmtId="4" fontId="67" fillId="2" borderId="53" xfId="0" applyNumberFormat="1" applyFont="1" applyFill="1" applyBorder="1" applyAlignment="1">
      <alignment horizontal="right"/>
    </xf>
    <xf numFmtId="0" fontId="16" fillId="2" borderId="10" xfId="0" applyFont="1" applyFill="1" applyBorder="1"/>
    <xf numFmtId="0" fontId="16" fillId="2" borderId="0" xfId="0" applyFont="1" applyFill="1" applyBorder="1"/>
    <xf numFmtId="0" fontId="31" fillId="2" borderId="0" xfId="0" applyFont="1" applyFill="1" applyBorder="1"/>
    <xf numFmtId="4" fontId="37" fillId="2" borderId="10" xfId="0" applyNumberFormat="1" applyFont="1" applyFill="1" applyBorder="1"/>
    <xf numFmtId="4" fontId="37" fillId="2" borderId="0" xfId="0" applyNumberFormat="1" applyFont="1" applyFill="1" applyBorder="1"/>
    <xf numFmtId="4" fontId="37" fillId="2" borderId="21" xfId="0" applyNumberFormat="1" applyFont="1" applyFill="1" applyBorder="1"/>
    <xf numFmtId="4" fontId="37" fillId="2" borderId="37" xfId="0" applyNumberFormat="1" applyFont="1" applyFill="1" applyBorder="1"/>
    <xf numFmtId="4" fontId="37" fillId="2" borderId="51" xfId="0" applyNumberFormat="1" applyFont="1" applyFill="1" applyBorder="1"/>
    <xf numFmtId="4" fontId="37" fillId="2" borderId="50" xfId="0" applyNumberFormat="1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28" fillId="2" borderId="8" xfId="0" applyFont="1" applyFill="1" applyBorder="1"/>
    <xf numFmtId="4" fontId="5" fillId="2" borderId="7" xfId="0" applyNumberFormat="1" applyFont="1" applyFill="1" applyBorder="1"/>
    <xf numFmtId="0" fontId="5" fillId="2" borderId="8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7" fillId="2" borderId="38" xfId="0" applyFont="1" applyFill="1" applyBorder="1" applyAlignment="1">
      <alignment horizontal="left"/>
    </xf>
    <xf numFmtId="4" fontId="37" fillId="2" borderId="8" xfId="0" applyNumberFormat="1" applyFont="1" applyFill="1" applyBorder="1"/>
    <xf numFmtId="2" fontId="37" fillId="2" borderId="46" xfId="0" applyNumberFormat="1" applyFont="1" applyFill="1" applyBorder="1"/>
    <xf numFmtId="2" fontId="5" fillId="2" borderId="47" xfId="0" applyNumberFormat="1" applyFont="1" applyFill="1" applyBorder="1"/>
    <xf numFmtId="4" fontId="37" fillId="2" borderId="6" xfId="0" applyNumberFormat="1" applyFont="1" applyFill="1" applyBorder="1"/>
    <xf numFmtId="0" fontId="4" fillId="2" borderId="0" xfId="0" applyFont="1" applyFill="1" applyBorder="1"/>
    <xf numFmtId="0" fontId="17" fillId="2" borderId="0" xfId="0" applyFont="1" applyFill="1" applyBorder="1"/>
    <xf numFmtId="0" fontId="28" fillId="2" borderId="0" xfId="0" applyFont="1" applyFill="1" applyBorder="1"/>
    <xf numFmtId="2" fontId="4" fillId="2" borderId="0" xfId="0" applyNumberFormat="1" applyFont="1" applyFill="1" applyBorder="1"/>
    <xf numFmtId="4" fontId="17" fillId="2" borderId="0" xfId="0" applyNumberFormat="1" applyFont="1" applyFill="1"/>
    <xf numFmtId="0" fontId="17" fillId="2" borderId="0" xfId="0" applyFont="1" applyFill="1"/>
    <xf numFmtId="4" fontId="5" fillId="2" borderId="0" xfId="0" applyNumberFormat="1" applyFont="1" applyFill="1"/>
    <xf numFmtId="4" fontId="0" fillId="2" borderId="0" xfId="0" applyNumberFormat="1" applyFill="1" applyBorder="1"/>
    <xf numFmtId="0" fontId="4" fillId="2" borderId="0" xfId="0" applyFont="1" applyFill="1" applyBorder="1" applyAlignment="1">
      <alignment vertical="top"/>
    </xf>
    <xf numFmtId="0" fontId="41" fillId="2" borderId="0" xfId="0" applyFont="1" applyFill="1" applyBorder="1"/>
    <xf numFmtId="0" fontId="41" fillId="2" borderId="0" xfId="0" applyFont="1" applyFill="1"/>
    <xf numFmtId="0" fontId="38" fillId="2" borderId="0" xfId="0" applyFont="1" applyFill="1" applyBorder="1"/>
    <xf numFmtId="2" fontId="4" fillId="2" borderId="0" xfId="0" applyNumberFormat="1" applyFont="1" applyFill="1"/>
    <xf numFmtId="0" fontId="21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7" fillId="2" borderId="0" xfId="0" applyFont="1" applyFill="1" applyAlignment="1" applyProtection="1">
      <protection hidden="1"/>
    </xf>
    <xf numFmtId="0" fontId="9" fillId="2" borderId="0" xfId="0" applyFont="1" applyFill="1" applyProtection="1">
      <protection hidden="1"/>
    </xf>
    <xf numFmtId="0" fontId="30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shrinkToFit="1"/>
      <protection hidden="1"/>
    </xf>
    <xf numFmtId="49" fontId="0" fillId="2" borderId="0" xfId="0" applyNumberFormat="1" applyFill="1" applyAlignment="1" applyProtection="1">
      <alignment horizontal="right" shrinkToFit="1"/>
      <protection hidden="1"/>
    </xf>
    <xf numFmtId="0" fontId="0" fillId="2" borderId="0" xfId="0" applyFill="1" applyAlignment="1" applyProtection="1">
      <alignment horizontal="left" shrinkToFit="1"/>
      <protection hidden="1"/>
    </xf>
    <xf numFmtId="0" fontId="10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right" shrinkToFit="1"/>
      <protection hidden="1"/>
    </xf>
    <xf numFmtId="0" fontId="4" fillId="2" borderId="0" xfId="0" applyFont="1" applyFill="1" applyBorder="1" applyAlignment="1" applyProtection="1">
      <alignment horizontal="center" shrinkToFit="1"/>
      <protection hidden="1"/>
    </xf>
    <xf numFmtId="0" fontId="17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12" fillId="2" borderId="0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4" fontId="4" fillId="2" borderId="0" xfId="0" applyNumberFormat="1" applyFont="1" applyFill="1" applyBorder="1" applyAlignment="1" applyProtection="1">
      <alignment shrinkToFit="1"/>
      <protection hidden="1"/>
    </xf>
    <xf numFmtId="4" fontId="4" fillId="2" borderId="0" xfId="0" applyNumberFormat="1" applyFont="1" applyFill="1" applyAlignment="1" applyProtection="1">
      <alignment shrinkToFit="1"/>
      <protection hidden="1"/>
    </xf>
    <xf numFmtId="4" fontId="9" fillId="2" borderId="0" xfId="0" applyNumberFormat="1" applyFont="1" applyFill="1" applyBorder="1" applyAlignment="1" applyProtection="1">
      <alignment shrinkToFit="1"/>
      <protection hidden="1"/>
    </xf>
    <xf numFmtId="0" fontId="19" fillId="2" borderId="0" xfId="0" applyFont="1" applyFill="1" applyBorder="1" applyProtection="1">
      <protection hidden="1"/>
    </xf>
    <xf numFmtId="0" fontId="18" fillId="2" borderId="0" xfId="0" applyFont="1" applyFill="1" applyBorder="1" applyProtection="1">
      <protection hidden="1"/>
    </xf>
    <xf numFmtId="4" fontId="9" fillId="2" borderId="0" xfId="0" applyNumberFormat="1" applyFont="1" applyFill="1" applyAlignment="1" applyProtection="1">
      <alignment shrinkToFit="1"/>
      <protection hidden="1"/>
    </xf>
    <xf numFmtId="4" fontId="10" fillId="2" borderId="0" xfId="0" applyNumberFormat="1" applyFont="1" applyFill="1" applyBorder="1" applyAlignment="1" applyProtection="1">
      <alignment shrinkToFit="1"/>
      <protection hidden="1"/>
    </xf>
    <xf numFmtId="0" fontId="4" fillId="2" borderId="0" xfId="0" applyFont="1" applyFill="1" applyAlignment="1" applyProtection="1">
      <alignment shrinkToFit="1"/>
      <protection hidden="1"/>
    </xf>
    <xf numFmtId="0" fontId="18" fillId="2" borderId="0" xfId="0" applyFont="1" applyFill="1" applyBorder="1" applyProtection="1"/>
    <xf numFmtId="0" fontId="18" fillId="2" borderId="0" xfId="0" applyFont="1" applyFill="1" applyBorder="1"/>
    <xf numFmtId="4" fontId="18" fillId="2" borderId="0" xfId="0" applyNumberFormat="1" applyFont="1" applyFill="1" applyBorder="1" applyAlignment="1" applyProtection="1">
      <alignment shrinkToFit="1"/>
      <protection hidden="1"/>
    </xf>
    <xf numFmtId="0" fontId="15" fillId="2" borderId="0" xfId="0" applyFont="1" applyFill="1" applyBorder="1" applyProtection="1"/>
    <xf numFmtId="4" fontId="18" fillId="2" borderId="0" xfId="0" applyNumberFormat="1" applyFont="1" applyFill="1" applyBorder="1"/>
    <xf numFmtId="0" fontId="5" fillId="2" borderId="0" xfId="0" applyFont="1" applyFill="1" applyBorder="1" applyProtection="1"/>
    <xf numFmtId="4" fontId="16" fillId="2" borderId="0" xfId="0" applyNumberFormat="1" applyFont="1" applyFill="1" applyBorder="1" applyAlignment="1" applyProtection="1">
      <alignment shrinkToFit="1"/>
      <protection hidden="1"/>
    </xf>
    <xf numFmtId="4" fontId="17" fillId="2" borderId="0" xfId="0" applyNumberFormat="1" applyFont="1" applyFill="1" applyBorder="1" applyAlignment="1" applyProtection="1">
      <alignment shrinkToFit="1"/>
      <protection hidden="1"/>
    </xf>
    <xf numFmtId="0" fontId="34" fillId="2" borderId="0" xfId="1" applyFont="1" applyFill="1" applyBorder="1" applyProtection="1"/>
    <xf numFmtId="0" fontId="11" fillId="2" borderId="0" xfId="1" applyFont="1" applyFill="1"/>
    <xf numFmtId="4" fontId="11" fillId="2" borderId="0" xfId="1" applyNumberFormat="1" applyFont="1" applyFill="1" applyBorder="1" applyAlignment="1" applyProtection="1">
      <alignment shrinkToFit="1"/>
      <protection hidden="1"/>
    </xf>
    <xf numFmtId="0" fontId="15" fillId="2" borderId="0" xfId="1" applyFont="1" applyFill="1" applyBorder="1"/>
    <xf numFmtId="0" fontId="4" fillId="2" borderId="0" xfId="1" applyFill="1"/>
    <xf numFmtId="0" fontId="11" fillId="2" borderId="0" xfId="1" applyFont="1" applyFill="1" applyProtection="1">
      <protection hidden="1"/>
    </xf>
    <xf numFmtId="4" fontId="11" fillId="2" borderId="0" xfId="1" applyNumberFormat="1" applyFont="1" applyFill="1" applyProtection="1">
      <protection hidden="1"/>
    </xf>
    <xf numFmtId="4" fontId="4" fillId="2" borderId="0" xfId="1" applyNumberFormat="1" applyFont="1" applyFill="1" applyProtection="1">
      <protection hidden="1"/>
    </xf>
    <xf numFmtId="0" fontId="4" fillId="2" borderId="0" xfId="1" applyFill="1" applyProtection="1">
      <protection hidden="1"/>
    </xf>
    <xf numFmtId="0" fontId="4" fillId="2" borderId="0" xfId="1" applyFont="1" applyFill="1" applyProtection="1">
      <protection hidden="1"/>
    </xf>
    <xf numFmtId="0" fontId="34" fillId="2" borderId="0" xfId="1" applyFont="1" applyFill="1" applyBorder="1" applyProtection="1">
      <protection hidden="1"/>
    </xf>
    <xf numFmtId="0" fontId="19" fillId="2" borderId="0" xfId="1" applyFont="1" applyFill="1" applyBorder="1" applyProtection="1">
      <protection hidden="1"/>
    </xf>
    <xf numFmtId="0" fontId="4" fillId="2" borderId="0" xfId="1" applyFont="1" applyFill="1" applyBorder="1" applyProtection="1">
      <protection hidden="1"/>
    </xf>
    <xf numFmtId="0" fontId="4" fillId="2" borderId="0" xfId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Protection="1">
      <protection locked="0"/>
    </xf>
    <xf numFmtId="0" fontId="4" fillId="2" borderId="0" xfId="1" applyFont="1" applyFill="1" applyBorder="1" applyProtection="1"/>
    <xf numFmtId="4" fontId="31" fillId="2" borderId="0" xfId="1" applyNumberFormat="1" applyFont="1" applyFill="1" applyBorder="1" applyAlignment="1" applyProtection="1">
      <alignment shrinkToFit="1"/>
      <protection hidden="1"/>
    </xf>
    <xf numFmtId="0" fontId="12" fillId="2" borderId="0" xfId="1" applyFont="1" applyFill="1" applyBorder="1" applyProtection="1"/>
    <xf numFmtId="0" fontId="35" fillId="2" borderId="0" xfId="1" applyFont="1" applyFill="1" applyBorder="1" applyProtection="1"/>
    <xf numFmtId="0" fontId="22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right"/>
    </xf>
    <xf numFmtId="0" fontId="28" fillId="2" borderId="0" xfId="1" applyFont="1" applyFill="1" applyBorder="1" applyProtection="1"/>
    <xf numFmtId="4" fontId="28" fillId="2" borderId="0" xfId="1" applyNumberFormat="1" applyFont="1" applyFill="1" applyBorder="1" applyAlignment="1" applyProtection="1">
      <alignment shrinkToFit="1"/>
      <protection hidden="1"/>
    </xf>
    <xf numFmtId="0" fontId="4" fillId="2" borderId="0" xfId="1" applyFont="1" applyFill="1"/>
    <xf numFmtId="0" fontId="11" fillId="2" borderId="0" xfId="1" applyFont="1" applyFill="1" applyBorder="1" applyProtection="1"/>
    <xf numFmtId="0" fontId="23" fillId="2" borderId="0" xfId="1" applyFont="1" applyFill="1" applyBorder="1" applyProtection="1"/>
    <xf numFmtId="0" fontId="31" fillId="2" borderId="0" xfId="1" applyFont="1" applyFill="1" applyBorder="1" applyAlignment="1" applyProtection="1"/>
    <xf numFmtId="0" fontId="4" fillId="2" borderId="0" xfId="0" applyFont="1" applyFill="1" applyAlignment="1" applyProtection="1">
      <alignment vertical="top" wrapText="1" shrinkToFit="1"/>
      <protection locked="0"/>
    </xf>
    <xf numFmtId="4" fontId="34" fillId="2" borderId="0" xfId="0" applyNumberFormat="1" applyFont="1" applyFill="1" applyAlignment="1" applyProtection="1">
      <alignment shrinkToFit="1"/>
      <protection hidden="1"/>
    </xf>
    <xf numFmtId="0" fontId="4" fillId="2" borderId="0" xfId="0" applyFont="1" applyFill="1" applyAlignment="1">
      <alignment vertical="top" wrapText="1" shrinkToFit="1"/>
    </xf>
    <xf numFmtId="0" fontId="20" fillId="2" borderId="0" xfId="0" applyFont="1" applyFill="1" applyBorder="1" applyProtection="1">
      <protection hidden="1"/>
    </xf>
    <xf numFmtId="4" fontId="25" fillId="2" borderId="0" xfId="0" applyNumberFormat="1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shrinkToFit="1"/>
      <protection hidden="1"/>
    </xf>
    <xf numFmtId="0" fontId="4" fillId="2" borderId="0" xfId="0" applyFont="1" applyFill="1" applyBorder="1" applyAlignment="1" applyProtection="1">
      <alignment horizontal="right" indent="4"/>
      <protection locked="0"/>
    </xf>
    <xf numFmtId="0" fontId="4" fillId="2" borderId="0" xfId="0" applyFont="1" applyFill="1" applyBorder="1" applyAlignment="1" applyProtection="1">
      <alignment horizontal="left" indent="2"/>
      <protection hidden="1"/>
    </xf>
    <xf numFmtId="0" fontId="22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10" fontId="4" fillId="2" borderId="0" xfId="0" applyNumberFormat="1" applyFont="1" applyFill="1" applyBorder="1" applyAlignment="1" applyProtection="1">
      <alignment horizontal="right" indent="4"/>
      <protection locked="0"/>
    </xf>
    <xf numFmtId="0" fontId="16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0" fillId="2" borderId="0" xfId="0" applyFill="1" applyBorder="1" applyProtection="1">
      <protection hidden="1"/>
    </xf>
    <xf numFmtId="4" fontId="10" fillId="2" borderId="0" xfId="0" applyNumberFormat="1" applyFont="1" applyFill="1" applyBorder="1" applyProtection="1">
      <protection hidden="1"/>
    </xf>
    <xf numFmtId="0" fontId="18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6" fillId="2" borderId="2" xfId="0" applyFont="1" applyFill="1" applyBorder="1" applyProtection="1">
      <protection hidden="1"/>
    </xf>
    <xf numFmtId="0" fontId="4" fillId="2" borderId="31" xfId="0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left"/>
      <protection hidden="1"/>
    </xf>
    <xf numFmtId="0" fontId="0" fillId="2" borderId="10" xfId="0" applyFill="1" applyBorder="1" applyProtection="1">
      <protection hidden="1"/>
    </xf>
    <xf numFmtId="0" fontId="4" fillId="2" borderId="32" xfId="0" applyFont="1" applyFill="1" applyBorder="1" applyProtection="1">
      <protection hidden="1"/>
    </xf>
    <xf numFmtId="0" fontId="4" fillId="2" borderId="23" xfId="0" applyFont="1" applyFill="1" applyBorder="1" applyProtection="1">
      <protection hidden="1"/>
    </xf>
    <xf numFmtId="14" fontId="4" fillId="2" borderId="23" xfId="0" applyNumberFormat="1" applyFont="1" applyFill="1" applyBorder="1" applyAlignment="1" applyProtection="1">
      <alignment horizontal="right"/>
      <protection hidden="1"/>
    </xf>
    <xf numFmtId="14" fontId="4" fillId="2" borderId="21" xfId="0" applyNumberFormat="1" applyFont="1" applyFill="1" applyBorder="1" applyAlignment="1" applyProtection="1">
      <alignment horizontal="right"/>
      <protection hidden="1"/>
    </xf>
    <xf numFmtId="0" fontId="4" fillId="2" borderId="23" xfId="0" applyFont="1" applyFill="1" applyBorder="1" applyAlignment="1" applyProtection="1">
      <alignment horizontal="center"/>
      <protection hidden="1"/>
    </xf>
    <xf numFmtId="0" fontId="4" fillId="2" borderId="2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4" fontId="0" fillId="2" borderId="33" xfId="0" applyNumberFormat="1" applyFill="1" applyBorder="1" applyAlignment="1" applyProtection="1">
      <alignment horizontal="right"/>
      <protection hidden="1"/>
    </xf>
    <xf numFmtId="4" fontId="0" fillId="2" borderId="28" xfId="0" applyNumberFormat="1" applyFill="1" applyBorder="1" applyAlignment="1" applyProtection="1">
      <alignment horizontal="right"/>
      <protection hidden="1"/>
    </xf>
    <xf numFmtId="4" fontId="0" fillId="2" borderId="13" xfId="0" applyNumberFormat="1" applyFill="1" applyBorder="1" applyProtection="1">
      <protection hidden="1"/>
    </xf>
    <xf numFmtId="4" fontId="0" fillId="2" borderId="14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0" fillId="2" borderId="34" xfId="0" applyNumberFormat="1" applyFill="1" applyBorder="1" applyProtection="1">
      <protection hidden="1"/>
    </xf>
    <xf numFmtId="4" fontId="0" fillId="2" borderId="29" xfId="0" applyNumberFormat="1" applyFill="1" applyBorder="1" applyAlignment="1" applyProtection="1">
      <alignment horizontal="right"/>
      <protection hidden="1"/>
    </xf>
    <xf numFmtId="4" fontId="0" fillId="2" borderId="17" xfId="0" applyNumberFormat="1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0" fontId="4" fillId="2" borderId="16" xfId="0" applyFont="1" applyFill="1" applyBorder="1" applyProtection="1">
      <protection hidden="1"/>
    </xf>
    <xf numFmtId="0" fontId="18" fillId="2" borderId="7" xfId="0" applyFont="1" applyFill="1" applyBorder="1" applyProtection="1">
      <protection hidden="1"/>
    </xf>
    <xf numFmtId="0" fontId="16" fillId="2" borderId="8" xfId="0" applyFont="1" applyFill="1" applyBorder="1" applyProtection="1">
      <protection hidden="1"/>
    </xf>
    <xf numFmtId="4" fontId="16" fillId="2" borderId="35" xfId="0" applyNumberFormat="1" applyFont="1" applyFill="1" applyBorder="1" applyProtection="1">
      <protection hidden="1"/>
    </xf>
    <xf numFmtId="4" fontId="16" fillId="2" borderId="30" xfId="0" applyNumberFormat="1" applyFont="1" applyFill="1" applyBorder="1" applyProtection="1">
      <protection hidden="1"/>
    </xf>
    <xf numFmtId="4" fontId="16" fillId="2" borderId="19" xfId="0" applyNumberFormat="1" applyFont="1" applyFill="1" applyBorder="1" applyProtection="1">
      <protection hidden="1"/>
    </xf>
    <xf numFmtId="4" fontId="16" fillId="2" borderId="20" xfId="0" applyNumberFormat="1" applyFont="1" applyFill="1" applyBorder="1" applyProtection="1">
      <protection hidden="1"/>
    </xf>
    <xf numFmtId="0" fontId="26" fillId="2" borderId="0" xfId="0" applyFont="1" applyFill="1" applyBorder="1" applyProtection="1">
      <protection hidden="1"/>
    </xf>
    <xf numFmtId="0" fontId="27" fillId="2" borderId="0" xfId="0" applyFont="1" applyFill="1" applyBorder="1" applyProtection="1">
      <protection hidden="1"/>
    </xf>
    <xf numFmtId="0" fontId="24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locked="0"/>
    </xf>
    <xf numFmtId="4" fontId="28" fillId="2" borderId="0" xfId="0" applyNumberFormat="1" applyFont="1" applyFill="1" applyProtection="1">
      <protection locked="0"/>
    </xf>
    <xf numFmtId="0" fontId="0" fillId="2" borderId="0" xfId="0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49" fontId="4" fillId="2" borderId="0" xfId="0" applyNumberFormat="1" applyFont="1" applyFill="1" applyProtection="1">
      <protection hidden="1"/>
    </xf>
    <xf numFmtId="0" fontId="5" fillId="2" borderId="44" xfId="0" applyNumberFormat="1" applyFont="1" applyFill="1" applyBorder="1" applyAlignment="1">
      <alignment horizontal="left" wrapText="1"/>
    </xf>
    <xf numFmtId="0" fontId="5" fillId="2" borderId="18" xfId="0" applyNumberFormat="1" applyFont="1" applyFill="1" applyBorder="1" applyAlignment="1">
      <alignment horizontal="left" wrapText="1"/>
    </xf>
    <xf numFmtId="0" fontId="5" fillId="2" borderId="48" xfId="0" applyNumberFormat="1" applyFont="1" applyFill="1" applyBorder="1" applyAlignment="1">
      <alignment horizontal="left" wrapText="1"/>
    </xf>
    <xf numFmtId="0" fontId="5" fillId="2" borderId="14" xfId="0" applyNumberFormat="1" applyFont="1" applyFill="1" applyBorder="1" applyAlignment="1">
      <alignment horizontal="left" wrapText="1"/>
    </xf>
    <xf numFmtId="0" fontId="32" fillId="2" borderId="0" xfId="0" applyFont="1" applyFill="1" applyAlignment="1"/>
    <xf numFmtId="0" fontId="4" fillId="2" borderId="0" xfId="0" applyFont="1" applyFill="1" applyAlignment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 vertical="center" shrinkToFit="1"/>
    </xf>
    <xf numFmtId="0" fontId="37" fillId="2" borderId="2" xfId="0" applyFont="1" applyFill="1" applyBorder="1" applyAlignment="1">
      <alignment horizontal="center" vertical="center" shrinkToFit="1"/>
    </xf>
    <xf numFmtId="0" fontId="37" fillId="2" borderId="3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left" vertical="top" wrapText="1"/>
    </xf>
    <xf numFmtId="0" fontId="37" fillId="2" borderId="7" xfId="0" applyFont="1" applyFill="1" applyBorder="1" applyAlignment="1">
      <alignment horizontal="left" vertical="top" wrapText="1"/>
    </xf>
    <xf numFmtId="0" fontId="5" fillId="2" borderId="42" xfId="0" applyFont="1" applyFill="1" applyBorder="1" applyAlignment="1">
      <alignment horizontal="left" vertical="top" wrapText="1" shrinkToFit="1"/>
    </xf>
    <xf numFmtId="0" fontId="5" fillId="2" borderId="43" xfId="0" applyFont="1" applyFill="1" applyBorder="1" applyAlignment="1">
      <alignment horizontal="left" vertical="top" wrapText="1" shrinkToFi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8" fillId="2" borderId="0" xfId="0" applyFont="1" applyFill="1" applyAlignment="1" applyProtection="1">
      <alignment horizontal="left" shrinkToFit="1"/>
      <protection hidden="1"/>
    </xf>
    <xf numFmtId="0" fontId="7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alignment horizontal="left" shrinkToFit="1"/>
      <protection hidden="1"/>
    </xf>
    <xf numFmtId="0" fontId="0" fillId="2" borderId="0" xfId="0" applyFill="1" applyAlignment="1" applyProtection="1">
      <alignment shrinkToFit="1"/>
      <protection hidden="1"/>
    </xf>
    <xf numFmtId="0" fontId="4" fillId="2" borderId="23" xfId="0" applyFont="1" applyFill="1" applyBorder="1" applyAlignment="1" applyProtection="1">
      <alignment vertical="justify"/>
      <protection hidden="1"/>
    </xf>
    <xf numFmtId="0" fontId="31" fillId="2" borderId="0" xfId="1" applyFont="1" applyFill="1" applyBorder="1" applyAlignment="1" applyProtection="1">
      <alignment horizontal="left"/>
      <protection hidden="1"/>
    </xf>
    <xf numFmtId="0" fontId="31" fillId="2" borderId="0" xfId="1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34" fillId="2" borderId="0" xfId="0" applyFont="1" applyFill="1" applyAlignment="1" applyProtection="1">
      <alignment horizontal="left" shrinkToFit="1"/>
      <protection hidden="1"/>
    </xf>
    <xf numFmtId="0" fontId="66" fillId="2" borderId="0" xfId="0" applyFont="1" applyFill="1" applyAlignment="1">
      <alignment horizontal="left" vertical="top" wrapText="1" shrinkToFit="1"/>
    </xf>
    <xf numFmtId="0" fontId="4" fillId="2" borderId="0" xfId="0" applyFont="1" applyFill="1" applyAlignment="1">
      <alignment horizontal="justify" vertical="top" wrapText="1" shrinkToFit="1"/>
    </xf>
    <xf numFmtId="0" fontId="4" fillId="2" borderId="0" xfId="0" applyFont="1" applyFill="1" applyAlignment="1">
      <alignment horizontal="justify" vertical="center" wrapText="1" shrinkToFit="1"/>
    </xf>
    <xf numFmtId="0" fontId="4" fillId="2" borderId="0" xfId="0" applyFont="1" applyFill="1" applyAlignment="1">
      <alignment horizontal="left" vertical="top" wrapText="1" shrinkToFit="1"/>
    </xf>
  </cellXfs>
  <cellStyles count="90">
    <cellStyle name="_Rozbor 2002" xfId="2"/>
    <cellStyle name="_Rozbor 2002_1" xfId="3"/>
    <cellStyle name="_Rozbor 2002_2" xfId="4"/>
    <cellStyle name="_Rozbor 2002_2 2" xfId="24"/>
    <cellStyle name="_Rozbor 2002_3" xfId="5"/>
    <cellStyle name="_Rozbor 2002_3_Rozbory hospodaření - 2013" xfId="6"/>
    <cellStyle name="_Rozbor 2002_4" xfId="7"/>
    <cellStyle name="_Rozbor 2002_5" xfId="8"/>
    <cellStyle name="_Rozbor 2002_5 2" xfId="25"/>
    <cellStyle name="_Rozbor 2002_6" xfId="9"/>
    <cellStyle name="_Rozbor 2002_6 2" xfId="26"/>
    <cellStyle name="_Rozbor 2002_7" xfId="10"/>
    <cellStyle name="_Rozbor 2002_7 2" xfId="27"/>
    <cellStyle name="_Rozbor 2002_8" xfId="11"/>
    <cellStyle name="_Rozbor 2002_8 2" xfId="28"/>
    <cellStyle name="_Rozbor 2002_9" xfId="12"/>
    <cellStyle name="_Rozbor 2002_9 2" xfId="29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Čárka 2" xfId="20"/>
    <cellStyle name="Čárka 2 2" xfId="30"/>
    <cellStyle name="Čárka 3" xfId="21"/>
    <cellStyle name="Euro" xfId="31"/>
    <cellStyle name="Explanatory Text" xfId="71"/>
    <cellStyle name="Good" xfId="72"/>
    <cellStyle name="Header" xfId="73"/>
    <cellStyle name="Heading 1" xfId="74"/>
    <cellStyle name="Heading 2" xfId="75"/>
    <cellStyle name="Heading 3" xfId="76"/>
    <cellStyle name="Heading 4" xfId="77"/>
    <cellStyle name="Check Cell" xfId="78"/>
    <cellStyle name="Input" xfId="79"/>
    <cellStyle name="Linked Cell" xfId="80"/>
    <cellStyle name="Neutral" xfId="81"/>
    <cellStyle name="Normální" xfId="0" builtinId="0"/>
    <cellStyle name="Normální 2" xfId="1"/>
    <cellStyle name="Normální 2 2" xfId="32"/>
    <cellStyle name="Normální 2 2 2" xfId="33"/>
    <cellStyle name="Normální 2 2 2 2" xfId="89"/>
    <cellStyle name="Normální 2 3" xfId="34"/>
    <cellStyle name="Normální 2 3 2" xfId="35"/>
    <cellStyle name="Normální 2 3 3" xfId="88"/>
    <cellStyle name="Normální 3" xfId="23"/>
    <cellStyle name="normální 3 2" xfId="36"/>
    <cellStyle name="Normální 3 3" xfId="37"/>
    <cellStyle name="Normální 3 4" xfId="38"/>
    <cellStyle name="Normální 4" xfId="39"/>
    <cellStyle name="Normální 5" xfId="40"/>
    <cellStyle name="Normální 6" xfId="41"/>
    <cellStyle name="Normální 7" xfId="42"/>
    <cellStyle name="Normální 8" xfId="43"/>
    <cellStyle name="Normální 9" xfId="87"/>
    <cellStyle name="Note" xfId="82"/>
    <cellStyle name="Output" xfId="83"/>
    <cellStyle name="Procenta 2" xfId="44"/>
    <cellStyle name="Styl 1" xfId="22"/>
    <cellStyle name="Title" xfId="84"/>
    <cellStyle name="Total" xfId="85"/>
    <cellStyle name="Warning Text" xfId="86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56"/>
  <sheetViews>
    <sheetView tabSelected="1" zoomScaleNormal="100" workbookViewId="0">
      <selection activeCell="Q14" sqref="Q14"/>
    </sheetView>
  </sheetViews>
  <sheetFormatPr defaultColWidth="9.140625" defaultRowHeight="12.75" x14ac:dyDescent="0.2"/>
  <cols>
    <col min="1" max="1" width="5.85546875" style="2" customWidth="1"/>
    <col min="2" max="2" width="42.7109375" style="7" customWidth="1"/>
    <col min="3" max="3" width="16.7109375" style="7" customWidth="1"/>
    <col min="4" max="4" width="11.28515625" style="7" customWidth="1"/>
    <col min="5" max="6" width="13.42578125" style="2" customWidth="1"/>
    <col min="7" max="11" width="10.7109375" style="2" customWidth="1"/>
    <col min="12" max="13" width="10.7109375" style="4" customWidth="1"/>
    <col min="14" max="14" width="12.28515625" style="4" customWidth="1"/>
    <col min="15" max="16384" width="9.140625" style="4"/>
  </cols>
  <sheetData>
    <row r="1" spans="1:14" ht="20.25" x14ac:dyDescent="0.3">
      <c r="A1" s="232" t="s">
        <v>234</v>
      </c>
      <c r="B1" s="233"/>
      <c r="C1" s="233"/>
      <c r="D1" s="233"/>
      <c r="K1" s="3"/>
      <c r="N1" s="5" t="s">
        <v>261</v>
      </c>
    </row>
    <row r="2" spans="1:14" ht="14.25" x14ac:dyDescent="0.2">
      <c r="A2" s="6" t="s">
        <v>39</v>
      </c>
      <c r="B2" s="2"/>
      <c r="D2" s="8"/>
    </row>
    <row r="3" spans="1:14" ht="14.25" x14ac:dyDescent="0.2">
      <c r="A3" s="6"/>
      <c r="B3" s="9" t="s">
        <v>233</v>
      </c>
      <c r="D3" s="8"/>
    </row>
    <row r="4" spans="1:14" x14ac:dyDescent="0.2">
      <c r="B4" s="2"/>
    </row>
    <row r="5" spans="1:14" ht="15.75" x14ac:dyDescent="0.25">
      <c r="A5" s="10" t="s">
        <v>75</v>
      </c>
      <c r="B5" s="2"/>
      <c r="G5" s="11"/>
      <c r="H5" s="11"/>
      <c r="I5" s="11"/>
    </row>
    <row r="6" spans="1:14" ht="13.5" thickBot="1" x14ac:dyDescent="0.25">
      <c r="K6" s="12"/>
      <c r="N6" s="13" t="s">
        <v>73</v>
      </c>
    </row>
    <row r="7" spans="1:14" ht="16.5" customHeight="1" thickTop="1" x14ac:dyDescent="0.2">
      <c r="A7" s="14" t="s">
        <v>3</v>
      </c>
      <c r="B7" s="15" t="s">
        <v>61</v>
      </c>
      <c r="C7" s="16" t="s">
        <v>33</v>
      </c>
      <c r="D7" s="17"/>
      <c r="E7" s="18" t="s">
        <v>13</v>
      </c>
      <c r="F7" s="19" t="s">
        <v>14</v>
      </c>
      <c r="G7" s="20" t="s">
        <v>34</v>
      </c>
      <c r="H7" s="234" t="s">
        <v>50</v>
      </c>
      <c r="I7" s="235"/>
      <c r="J7" s="235"/>
      <c r="K7" s="235"/>
      <c r="L7" s="236" t="s">
        <v>51</v>
      </c>
      <c r="M7" s="237"/>
      <c r="N7" s="238"/>
    </row>
    <row r="8" spans="1:14" ht="16.5" customHeight="1" x14ac:dyDescent="0.25">
      <c r="A8" s="21"/>
      <c r="B8" s="22"/>
      <c r="C8" s="23"/>
      <c r="D8" s="24"/>
      <c r="E8" s="25"/>
      <c r="F8" s="26"/>
      <c r="G8" s="27"/>
      <c r="H8" s="28"/>
      <c r="I8" s="29"/>
      <c r="J8" s="30"/>
      <c r="K8" s="30"/>
      <c r="L8" s="239" t="s">
        <v>52</v>
      </c>
      <c r="M8" s="240"/>
      <c r="N8" s="241"/>
    </row>
    <row r="9" spans="1:14" ht="33.75" customHeight="1" x14ac:dyDescent="0.25">
      <c r="A9" s="21"/>
      <c r="B9" s="22"/>
      <c r="C9" s="23"/>
      <c r="D9" s="24"/>
      <c r="E9" s="25"/>
      <c r="F9" s="26"/>
      <c r="G9" s="27"/>
      <c r="H9" s="242" t="s">
        <v>53</v>
      </c>
      <c r="I9" s="244" t="s">
        <v>54</v>
      </c>
      <c r="J9" s="246" t="s">
        <v>55</v>
      </c>
      <c r="K9" s="247"/>
      <c r="L9" s="248" t="s">
        <v>56</v>
      </c>
      <c r="M9" s="249"/>
      <c r="N9" s="250" t="s">
        <v>57</v>
      </c>
    </row>
    <row r="10" spans="1:14" ht="16.5" thickBot="1" x14ac:dyDescent="0.3">
      <c r="A10" s="31"/>
      <c r="B10" s="32"/>
      <c r="C10" s="33"/>
      <c r="D10" s="34"/>
      <c r="E10" s="35"/>
      <c r="F10" s="36"/>
      <c r="G10" s="37"/>
      <c r="H10" s="243"/>
      <c r="I10" s="245"/>
      <c r="J10" s="38" t="s">
        <v>35</v>
      </c>
      <c r="K10" s="38" t="s">
        <v>36</v>
      </c>
      <c r="L10" s="39" t="s">
        <v>58</v>
      </c>
      <c r="M10" s="40" t="s">
        <v>72</v>
      </c>
      <c r="N10" s="251"/>
    </row>
    <row r="11" spans="1:14" ht="21.95" customHeight="1" thickTop="1" x14ac:dyDescent="0.2">
      <c r="A11" s="41" t="str">
        <f>'1000'!H6</f>
        <v>1000</v>
      </c>
      <c r="B11" s="42" t="str">
        <f>'1000'!$E$2</f>
        <v>Základní škola a Mateřská škola Libavá, okres Olomouc, příspěvková organizace</v>
      </c>
      <c r="C11" s="230" t="str">
        <f>'1000'!$E$4</f>
        <v>Náměstí 150, 785 01  Libavá, Město Libavá</v>
      </c>
      <c r="D11" s="231"/>
      <c r="E11" s="43">
        <f>'1000'!$G$16</f>
        <v>8714849.5199999996</v>
      </c>
      <c r="F11" s="44">
        <f>'1000'!$G$18</f>
        <v>8721384.6600000001</v>
      </c>
      <c r="G11" s="45">
        <f>'1000'!$G$22</f>
        <v>0</v>
      </c>
      <c r="H11" s="43">
        <f>'1000'!$G$24</f>
        <v>6535.140000000596</v>
      </c>
      <c r="I11" s="44">
        <f>'1000'!$G$26</f>
        <v>0</v>
      </c>
      <c r="J11" s="46">
        <f>IF((H11&lt;0),0,(IF((H11-I11)&lt;0,0,(H11-I11))))</f>
        <v>6535.140000000596</v>
      </c>
      <c r="K11" s="47">
        <f>IF((H11&lt;0),(H11-I11),(IF((H11-I11)&lt;0,(H11-I11),0)))</f>
        <v>0</v>
      </c>
      <c r="L11" s="43">
        <f>'1000'!$G$30</f>
        <v>1000</v>
      </c>
      <c r="M11" s="44">
        <f>'1000'!$G$31</f>
        <v>5535.140000000596</v>
      </c>
      <c r="N11" s="48">
        <v>0</v>
      </c>
    </row>
    <row r="12" spans="1:14" ht="21.95" customHeight="1" x14ac:dyDescent="0.2">
      <c r="A12" s="49" t="str">
        <f>'1001'!$H$6</f>
        <v>1001</v>
      </c>
      <c r="B12" s="50" t="str">
        <f>'1001'!$E$2</f>
        <v>Mateřská škola Olomouc, Blanická 16</v>
      </c>
      <c r="C12" s="228" t="str">
        <f>'1001'!$E$4</f>
        <v>Blanická 16, 772 00  Olomouc</v>
      </c>
      <c r="D12" s="229"/>
      <c r="E12" s="51">
        <f>'1001'!$G$16</f>
        <v>3605203.2</v>
      </c>
      <c r="F12" s="52">
        <f>'1001'!$G$18</f>
        <v>3606912.4</v>
      </c>
      <c r="G12" s="53">
        <f>'1001'!$G$22</f>
        <v>0</v>
      </c>
      <c r="H12" s="51">
        <f>'1001'!$G$24</f>
        <v>1709.1999999997206</v>
      </c>
      <c r="I12" s="54">
        <f>'1001'!$G$26</f>
        <v>0</v>
      </c>
      <c r="J12" s="46">
        <f>IF((H12&lt;0),0,(IF((H12-I12)&lt;0,0,(H12-I12))))</f>
        <v>1709.1999999997206</v>
      </c>
      <c r="K12" s="47">
        <f>IF((H12&lt;0),(H12-I12),(IF((H12-I12)&lt;0,(H12-I12),0)))</f>
        <v>0</v>
      </c>
      <c r="L12" s="51">
        <f>'1001'!$G$30</f>
        <v>0</v>
      </c>
      <c r="M12" s="52">
        <f>'1001'!$G$31</f>
        <v>1709.2</v>
      </c>
      <c r="N12" s="55">
        <v>0</v>
      </c>
    </row>
    <row r="13" spans="1:14" ht="21.95" customHeight="1" x14ac:dyDescent="0.2">
      <c r="A13" s="49" t="str">
        <f>'1010'!$H$6</f>
        <v>1010</v>
      </c>
      <c r="B13" s="50" t="str">
        <f>'1010'!$E$2</f>
        <v>Základní škola a Mateřská škola při Fakultní nemocnici Olomouc</v>
      </c>
      <c r="C13" s="228" t="str">
        <f>'1010'!$E$4</f>
        <v>I. P. Pavlova 6, 775 20  Olomouc</v>
      </c>
      <c r="D13" s="229"/>
      <c r="E13" s="51">
        <f>'1010'!$G$16</f>
        <v>6826948.2299999995</v>
      </c>
      <c r="F13" s="52">
        <f>'1010'!$G$18</f>
        <v>6780228.4800000004</v>
      </c>
      <c r="G13" s="53">
        <f>'1010'!$G$22</f>
        <v>0</v>
      </c>
      <c r="H13" s="51">
        <f>'1010'!$G$24</f>
        <v>-46719.749999999069</v>
      </c>
      <c r="I13" s="54">
        <f>'1010'!$G$26</f>
        <v>0</v>
      </c>
      <c r="J13" s="46">
        <f>IF((H13&lt;0),0,(IF((H13-I13)&lt;0,0,(H13-I13))))</f>
        <v>0</v>
      </c>
      <c r="K13" s="47">
        <f>IF((H13&lt;0),(H13-I13),(IF((H13-I13)&lt;0,(H13-I13),0)))</f>
        <v>-46719.749999999069</v>
      </c>
      <c r="L13" s="51">
        <f>'1010'!$G$30</f>
        <v>0</v>
      </c>
      <c r="M13" s="52">
        <f>'1010'!$G$31</f>
        <v>0</v>
      </c>
      <c r="N13" s="56"/>
    </row>
    <row r="14" spans="1:14" ht="21.95" customHeight="1" x14ac:dyDescent="0.2">
      <c r="A14" s="49" t="str">
        <f>'1012'!$H$6</f>
        <v>1012</v>
      </c>
      <c r="B14" s="50" t="str">
        <f>'1012'!$E$2</f>
        <v>Základní škola a Mateřská škola logopedická Olomouc</v>
      </c>
      <c r="C14" s="228" t="str">
        <f>'1012'!$E$4</f>
        <v>třída Svornosti 37/900, 779 00  Olomouc</v>
      </c>
      <c r="D14" s="229"/>
      <c r="E14" s="51">
        <f>'1012'!$G$16</f>
        <v>37774274.969999999</v>
      </c>
      <c r="F14" s="52">
        <f>'1012'!$G$18</f>
        <v>37934563.990000002</v>
      </c>
      <c r="G14" s="53">
        <f>'1012'!$G$22</f>
        <v>0</v>
      </c>
      <c r="H14" s="51">
        <f>'1012'!$G$24</f>
        <v>160289.02000000328</v>
      </c>
      <c r="I14" s="54">
        <f>'1012'!$G$26</f>
        <v>75305.039999999994</v>
      </c>
      <c r="J14" s="46">
        <f t="shared" ref="J14:J19" si="0">IF((H14&lt;0),0,(IF((H14-I14)&lt;0,0,(H14-I14))))</f>
        <v>84983.980000003285</v>
      </c>
      <c r="K14" s="47">
        <f t="shared" ref="K14:K19" si="1">IF((H14&lt;0),(H14-I14),(IF((H14-I14)&lt;0,(H14-I14),0)))</f>
        <v>0</v>
      </c>
      <c r="L14" s="51">
        <f>'1012'!$G$30</f>
        <v>3000</v>
      </c>
      <c r="M14" s="52">
        <f>'1012'!$G$31</f>
        <v>81983.98</v>
      </c>
      <c r="N14" s="55">
        <v>0</v>
      </c>
    </row>
    <row r="15" spans="1:14" ht="21.95" customHeight="1" x14ac:dyDescent="0.2">
      <c r="A15" s="49" t="str">
        <f>'1014'!$H$6</f>
        <v>1014</v>
      </c>
      <c r="B15" s="50" t="str">
        <f>'1014'!$E$2</f>
        <v>Střední škola a Základní škola prof. Z. Matějčka Olomouc, Svatoplukova 11</v>
      </c>
      <c r="C15" s="228" t="str">
        <f>'1014'!$E$4</f>
        <v>Svatoplukova 11, 779 00  Olomouc</v>
      </c>
      <c r="D15" s="229"/>
      <c r="E15" s="51">
        <f>'1014'!$G$16</f>
        <v>23046830.019999996</v>
      </c>
      <c r="F15" s="52">
        <f>'1014'!$G$18</f>
        <v>23090166.59</v>
      </c>
      <c r="G15" s="53">
        <f>'1014'!$G$22</f>
        <v>0</v>
      </c>
      <c r="H15" s="51">
        <f>'1014'!$G$24</f>
        <v>43336.570000004023</v>
      </c>
      <c r="I15" s="54">
        <f>'1014'!$G$26</f>
        <v>6672</v>
      </c>
      <c r="J15" s="46">
        <f t="shared" si="0"/>
        <v>36664.570000004023</v>
      </c>
      <c r="K15" s="47">
        <f t="shared" si="1"/>
        <v>0</v>
      </c>
      <c r="L15" s="51">
        <f>'1014'!$G$30</f>
        <v>7332</v>
      </c>
      <c r="M15" s="52">
        <f>'1014'!$G$31</f>
        <v>29332.57</v>
      </c>
      <c r="N15" s="55">
        <v>0</v>
      </c>
    </row>
    <row r="16" spans="1:14" ht="21.95" customHeight="1" x14ac:dyDescent="0.2">
      <c r="A16" s="49" t="str">
        <f>'1015'!$H$6</f>
        <v>1015</v>
      </c>
      <c r="B16" s="50" t="str">
        <f>'1015'!$E$2</f>
        <v>Střední škola, Základní škola a Mateřská škola prof. V. Vejdovského Olomouc - Hejčín</v>
      </c>
      <c r="C16" s="228" t="str">
        <f>'1015'!$E$4</f>
        <v xml:space="preserve">Tomkova 42, 779 00  Olomouc </v>
      </c>
      <c r="D16" s="229"/>
      <c r="E16" s="51">
        <f>'1015'!$G$16</f>
        <v>44998358.68</v>
      </c>
      <c r="F16" s="52">
        <f>'1015'!$G$18</f>
        <v>45003905</v>
      </c>
      <c r="G16" s="53">
        <f>'1015'!$G$22</f>
        <v>0</v>
      </c>
      <c r="H16" s="51">
        <f>'1015'!$G$24</f>
        <v>5546.320000000298</v>
      </c>
      <c r="I16" s="54">
        <f>'1015'!$G$26</f>
        <v>0</v>
      </c>
      <c r="J16" s="46">
        <f t="shared" si="0"/>
        <v>5546.320000000298</v>
      </c>
      <c r="K16" s="47">
        <f t="shared" si="1"/>
        <v>0</v>
      </c>
      <c r="L16" s="51">
        <f>'1015'!$G$30</f>
        <v>1000</v>
      </c>
      <c r="M16" s="52">
        <f>'1015'!$G$31</f>
        <v>4546.32</v>
      </c>
      <c r="N16" s="55">
        <v>0</v>
      </c>
    </row>
    <row r="17" spans="1:14" ht="21.95" customHeight="1" x14ac:dyDescent="0.2">
      <c r="A17" s="49" t="str">
        <f>'1032'!$H$6</f>
        <v>1032</v>
      </c>
      <c r="B17" s="50" t="str">
        <f>'1032'!$E$2</f>
        <v>Základní škola Šternberk, Olomoucká 76</v>
      </c>
      <c r="C17" s="228" t="str">
        <f>'1032'!$E$4</f>
        <v>Olomoucká 76/2098, 785 01  Šternberk</v>
      </c>
      <c r="D17" s="229"/>
      <c r="E17" s="51">
        <f>'1032'!$G$16</f>
        <v>8360124.0199999996</v>
      </c>
      <c r="F17" s="52">
        <f>'1032'!$G$18</f>
        <v>8420083.0999999996</v>
      </c>
      <c r="G17" s="53">
        <f>'1032'!$G$22</f>
        <v>0</v>
      </c>
      <c r="H17" s="51">
        <f>'1032'!$G$24</f>
        <v>59959.080000000075</v>
      </c>
      <c r="I17" s="54">
        <f>'1032'!$G$26</f>
        <v>0</v>
      </c>
      <c r="J17" s="46">
        <f t="shared" si="0"/>
        <v>59959.080000000075</v>
      </c>
      <c r="K17" s="47">
        <f t="shared" si="1"/>
        <v>0</v>
      </c>
      <c r="L17" s="51">
        <f>'1032'!$G$30</f>
        <v>0</v>
      </c>
      <c r="M17" s="52">
        <f>'1032'!$G$31</f>
        <v>59959.08</v>
      </c>
      <c r="N17" s="55">
        <v>0</v>
      </c>
    </row>
    <row r="18" spans="1:14" ht="21.95" customHeight="1" x14ac:dyDescent="0.2">
      <c r="A18" s="49" t="str">
        <f>'1033'!$H$6</f>
        <v>1033</v>
      </c>
      <c r="B18" s="50" t="str">
        <f>'1033'!$E$2</f>
        <v>Základní škola Uničov, Šternberská 35</v>
      </c>
      <c r="C18" s="228" t="str">
        <f>'1033'!$E$4</f>
        <v>Šternberská 35, 783 91  Uničov</v>
      </c>
      <c r="D18" s="229"/>
      <c r="E18" s="51">
        <f>'1033'!$G$16</f>
        <v>6336807.4400000004</v>
      </c>
      <c r="F18" s="52">
        <f>'1033'!$G$18</f>
        <v>6451242.5300000003</v>
      </c>
      <c r="G18" s="53">
        <f>'1033'!$G$22</f>
        <v>0</v>
      </c>
      <c r="H18" s="51">
        <f>'1033'!$G$24</f>
        <v>114435.08999999985</v>
      </c>
      <c r="I18" s="54">
        <f>'1033'!$G$26</f>
        <v>0</v>
      </c>
      <c r="J18" s="46">
        <f t="shared" si="0"/>
        <v>114435.08999999985</v>
      </c>
      <c r="K18" s="47">
        <f t="shared" si="1"/>
        <v>0</v>
      </c>
      <c r="L18" s="51">
        <f>'1033'!$G$30</f>
        <v>15000</v>
      </c>
      <c r="M18" s="52">
        <f>'1033'!$G$31</f>
        <v>99435.089999999851</v>
      </c>
      <c r="N18" s="55">
        <v>0</v>
      </c>
    </row>
    <row r="19" spans="1:14" ht="21.95" customHeight="1" x14ac:dyDescent="0.2">
      <c r="A19" s="49" t="str">
        <f>'1034'!$H$6</f>
        <v>1034</v>
      </c>
      <c r="B19" s="50" t="str">
        <f>'1034'!$E$2</f>
        <v>Základní škola, Dětský domov a Školní jídelna Litovel</v>
      </c>
      <c r="C19" s="228" t="str">
        <f>'1034'!$E$4</f>
        <v>Palackého 938, 784 01  Litovel</v>
      </c>
      <c r="D19" s="229"/>
      <c r="E19" s="51">
        <f>'1034'!$G$16</f>
        <v>11800893.25</v>
      </c>
      <c r="F19" s="52">
        <f>'1034'!$G$18</f>
        <v>11823829.199999999</v>
      </c>
      <c r="G19" s="53">
        <f>'1034'!$G$22</f>
        <v>0</v>
      </c>
      <c r="H19" s="51">
        <f>'1034'!$G$24</f>
        <v>22935.949999999255</v>
      </c>
      <c r="I19" s="54">
        <f>'1034'!$G$26</f>
        <v>0</v>
      </c>
      <c r="J19" s="46">
        <f t="shared" si="0"/>
        <v>22935.949999999255</v>
      </c>
      <c r="K19" s="47">
        <f t="shared" si="1"/>
        <v>0</v>
      </c>
      <c r="L19" s="51">
        <f>'1034'!$G$30</f>
        <v>7000</v>
      </c>
      <c r="M19" s="52">
        <f>'1034'!$G$31</f>
        <v>15935.949999999255</v>
      </c>
      <c r="N19" s="55">
        <v>0</v>
      </c>
    </row>
    <row r="20" spans="1:14" ht="21.95" customHeight="1" x14ac:dyDescent="0.2">
      <c r="A20" s="49" t="str">
        <f>'1100'!$H$6</f>
        <v>1100</v>
      </c>
      <c r="B20" s="50" t="str">
        <f>'1100'!$E$2</f>
        <v>Gymnázium Jana Opletala, Litovel, Opletalova 189</v>
      </c>
      <c r="C20" s="228" t="str">
        <f>'1100'!$E$4</f>
        <v>Opletalova 189, 784 01  Litovel</v>
      </c>
      <c r="D20" s="229"/>
      <c r="E20" s="51">
        <f>'1100'!$G$16</f>
        <v>17583375.280000001</v>
      </c>
      <c r="F20" s="52">
        <f>'1100'!$G$18</f>
        <v>17567364.93</v>
      </c>
      <c r="G20" s="53">
        <f>'1100'!$G$22</f>
        <v>0</v>
      </c>
      <c r="H20" s="51">
        <f>'1100'!$G$24</f>
        <v>-16010.35000000149</v>
      </c>
      <c r="I20" s="54">
        <f>'1100'!$G$26</f>
        <v>10370</v>
      </c>
      <c r="J20" s="46">
        <f>IF((H20&lt;0),0,(IF((H20-I20)&lt;0,0,(H20-I20))))</f>
        <v>0</v>
      </c>
      <c r="K20" s="47">
        <f>IF((H20&lt;0),(H20-I20),(IF((H20-I20)&lt;0,(H20-I20),0)))</f>
        <v>-26380.35000000149</v>
      </c>
      <c r="L20" s="51">
        <f>'1100'!$G$30</f>
        <v>0</v>
      </c>
      <c r="M20" s="52">
        <f>'1100'!$G$31</f>
        <v>0</v>
      </c>
      <c r="N20" s="56"/>
    </row>
    <row r="21" spans="1:14" ht="21.95" customHeight="1" x14ac:dyDescent="0.2">
      <c r="A21" s="49" t="str">
        <f>'1101'!$H$6</f>
        <v>1101</v>
      </c>
      <c r="B21" s="50" t="str">
        <f>'1101'!$E$2</f>
        <v>Gymnázium, Olomouc, Čajkovského 9</v>
      </c>
      <c r="C21" s="228" t="str">
        <f>'1101'!$E$4</f>
        <v>Čajkovského 9, 779 00  Olomouc</v>
      </c>
      <c r="D21" s="229"/>
      <c r="E21" s="51">
        <f>'1101'!$G$16</f>
        <v>38112579.740000002</v>
      </c>
      <c r="F21" s="52">
        <f>'1101'!$G$18</f>
        <v>38391716.18</v>
      </c>
      <c r="G21" s="53">
        <f>'1101'!$G$22</f>
        <v>0</v>
      </c>
      <c r="H21" s="51">
        <f>'1101'!$G$24</f>
        <v>279136.43999999762</v>
      </c>
      <c r="I21" s="54">
        <f>'1101'!$G$26</f>
        <v>14897</v>
      </c>
      <c r="J21" s="46">
        <f t="shared" ref="J21:J22" si="2">IF((H21&lt;0),0,(IF((H21-I21)&lt;0,0,(H21-I21))))</f>
        <v>264239.43999999762</v>
      </c>
      <c r="K21" s="47">
        <f t="shared" ref="K21:K22" si="3">IF((H21&lt;0),(H21-I21),(IF((H21-I21)&lt;0,(H21-I21),0)))</f>
        <v>0</v>
      </c>
      <c r="L21" s="51">
        <f>'1101'!$G$30</f>
        <v>25000</v>
      </c>
      <c r="M21" s="52">
        <f>'1101'!$G$31</f>
        <v>239239.43999999762</v>
      </c>
      <c r="N21" s="55">
        <v>0</v>
      </c>
    </row>
    <row r="22" spans="1:14" ht="21.95" customHeight="1" x14ac:dyDescent="0.2">
      <c r="A22" s="49" t="str">
        <f>'1102'!$H$6</f>
        <v>1102</v>
      </c>
      <c r="B22" s="50" t="str">
        <f>'1102'!$E$2</f>
        <v>Slovanské gymnázium, tř. Jiřího z Poděbrad 13</v>
      </c>
      <c r="C22" s="228" t="str">
        <f>'1102'!$E$4</f>
        <v>tř. Jiřího z Poděbrad 13, 771 11  Olomouc</v>
      </c>
      <c r="D22" s="229"/>
      <c r="E22" s="51">
        <f>'1102'!$G$16</f>
        <v>57272406.730000004</v>
      </c>
      <c r="F22" s="52">
        <f>'1102'!$G$18</f>
        <v>58153112.290000007</v>
      </c>
      <c r="G22" s="53">
        <f>'1102'!$G$22</f>
        <v>172950</v>
      </c>
      <c r="H22" s="51">
        <f>'1102'!$G$24</f>
        <v>707755.56000000238</v>
      </c>
      <c r="I22" s="54">
        <f>'1102'!$G$26</f>
        <v>27720</v>
      </c>
      <c r="J22" s="46">
        <f t="shared" si="2"/>
        <v>680035.56000000238</v>
      </c>
      <c r="K22" s="47">
        <f t="shared" si="3"/>
        <v>0</v>
      </c>
      <c r="L22" s="51">
        <f>'1102'!$G$30</f>
        <v>40000</v>
      </c>
      <c r="M22" s="52">
        <f>'1102'!$G$31</f>
        <v>640035.56000000238</v>
      </c>
      <c r="N22" s="55">
        <v>0</v>
      </c>
    </row>
    <row r="23" spans="1:14" ht="21.95" customHeight="1" x14ac:dyDescent="0.2">
      <c r="A23" s="49" t="str">
        <f>'1103'!$H$6</f>
        <v>1103</v>
      </c>
      <c r="B23" s="50" t="str">
        <f>'1103'!$E$2</f>
        <v>Gymnázium, Olomouc - Hejčín, Tomkova 45</v>
      </c>
      <c r="C23" s="228" t="str">
        <f>'1103'!$E$4</f>
        <v>Tomkova 45, 779 00  Olomouc</v>
      </c>
      <c r="D23" s="229"/>
      <c r="E23" s="51">
        <f>'1103'!$G$16</f>
        <v>59930730.030000001</v>
      </c>
      <c r="F23" s="52">
        <f>'1103'!$G$18</f>
        <v>60341887.349999994</v>
      </c>
      <c r="G23" s="53">
        <f>'1103'!$G$22</f>
        <v>28520</v>
      </c>
      <c r="H23" s="51">
        <f>'1103'!$G$24</f>
        <v>382637.31999999285</v>
      </c>
      <c r="I23" s="54">
        <f>'1103'!$G$26</f>
        <v>2484</v>
      </c>
      <c r="J23" s="46">
        <f>IF((H23&lt;0),0,(IF((H23-I23)&lt;0,0,(H23-I23))))</f>
        <v>380153.31999999285</v>
      </c>
      <c r="K23" s="47">
        <f>IF((H23&lt;0),(H23-I23),(IF((H23-I23)&lt;0,(H23-I23),0)))</f>
        <v>0</v>
      </c>
      <c r="L23" s="51">
        <f>'1103'!$G$30</f>
        <v>0</v>
      </c>
      <c r="M23" s="52">
        <f>'1103'!$G$31</f>
        <v>0</v>
      </c>
      <c r="N23" s="55">
        <v>380153.32</v>
      </c>
    </row>
    <row r="24" spans="1:14" ht="21.95" customHeight="1" x14ac:dyDescent="0.2">
      <c r="A24" s="49" t="str">
        <f>'1104'!$H$6</f>
        <v>1104</v>
      </c>
      <c r="B24" s="50" t="str">
        <f>'1104'!$E$2</f>
        <v>Gymnázium, Šternberk, Horní náměstí 5</v>
      </c>
      <c r="C24" s="228" t="str">
        <f>'1104'!$E$4</f>
        <v>Horní náměstí 5, 785 01 Šternberk</v>
      </c>
      <c r="D24" s="229"/>
      <c r="E24" s="51">
        <f>'1104'!$G$16</f>
        <v>23175778.309999999</v>
      </c>
      <c r="F24" s="52">
        <f>'1104'!$G$18</f>
        <v>23365989.68</v>
      </c>
      <c r="G24" s="53">
        <f>'1104'!$G$22</f>
        <v>0</v>
      </c>
      <c r="H24" s="51">
        <f>'1104'!$G$24</f>
        <v>190211.37000000104</v>
      </c>
      <c r="I24" s="54">
        <f>'1104'!$G$26</f>
        <v>121964</v>
      </c>
      <c r="J24" s="46">
        <f t="shared" ref="J24:J28" si="4">IF((H24&lt;0),0,(IF((H24-I24)&lt;0,0,(H24-I24))))</f>
        <v>68247.370000001043</v>
      </c>
      <c r="K24" s="47">
        <f t="shared" ref="K24:K28" si="5">IF((H24&lt;0),(H24-I24),(IF((H24-I24)&lt;0,(H24-I24),0)))</f>
        <v>0</v>
      </c>
      <c r="L24" s="51">
        <f>'1104'!$G$30</f>
        <v>13144</v>
      </c>
      <c r="M24" s="52">
        <f>'1104'!$G$31</f>
        <v>55103.370000001043</v>
      </c>
      <c r="N24" s="55">
        <v>0</v>
      </c>
    </row>
    <row r="25" spans="1:14" ht="21.95" customHeight="1" x14ac:dyDescent="0.2">
      <c r="A25" s="49" t="str">
        <f>'1105'!$H$6</f>
        <v>1105</v>
      </c>
      <c r="B25" s="50" t="str">
        <f>'1105'!$E$2</f>
        <v>Gymnázium, Uničov, Gymnazijní 257</v>
      </c>
      <c r="C25" s="228" t="str">
        <f>'1105'!$E$4</f>
        <v>Gymnazijní 257, 783 91  Uničov</v>
      </c>
      <c r="D25" s="229"/>
      <c r="E25" s="51">
        <f>'1105'!$G$16</f>
        <v>15749574.229999999</v>
      </c>
      <c r="F25" s="52">
        <f>'1105'!$G$18</f>
        <v>16024383.930000002</v>
      </c>
      <c r="G25" s="53">
        <f>'1105'!$G$22</f>
        <v>0</v>
      </c>
      <c r="H25" s="51">
        <f>'1105'!$G$24</f>
        <v>274809.70000000298</v>
      </c>
      <c r="I25" s="54">
        <f>'1105'!$G$26</f>
        <v>101852</v>
      </c>
      <c r="J25" s="46">
        <f t="shared" si="4"/>
        <v>172957.70000000298</v>
      </c>
      <c r="K25" s="47">
        <f t="shared" si="5"/>
        <v>0</v>
      </c>
      <c r="L25" s="51">
        <f>'1105'!$G$30</f>
        <v>15000</v>
      </c>
      <c r="M25" s="52">
        <f>'1105'!$G$31</f>
        <v>157957.70000000298</v>
      </c>
      <c r="N25" s="55">
        <v>0</v>
      </c>
    </row>
    <row r="26" spans="1:14" ht="21.95" customHeight="1" x14ac:dyDescent="0.2">
      <c r="A26" s="49" t="str">
        <f>'1120'!$H$6</f>
        <v>1120</v>
      </c>
      <c r="B26" s="50" t="str">
        <f>'1120'!$E$2</f>
        <v>Vyšší odborná škola a Střední průmyslová škola elektrotechnická, Olomouc, Božetěchova 3</v>
      </c>
      <c r="C26" s="228" t="str">
        <f>'1120'!$E$4</f>
        <v>Božetěchova 3, 772 00  Olomouc</v>
      </c>
      <c r="D26" s="229"/>
      <c r="E26" s="51">
        <f>'1120'!$G$16</f>
        <v>27237011.73</v>
      </c>
      <c r="F26" s="52">
        <f>'1120'!$G$18</f>
        <v>27448472.649999999</v>
      </c>
      <c r="G26" s="53">
        <f>'1120'!$G$22</f>
        <v>0</v>
      </c>
      <c r="H26" s="51">
        <f>'1120'!$G$24</f>
        <v>211460.91999999806</v>
      </c>
      <c r="I26" s="54">
        <f>'1120'!$G$26</f>
        <v>149518</v>
      </c>
      <c r="J26" s="46">
        <f t="shared" si="4"/>
        <v>61942.919999998063</v>
      </c>
      <c r="K26" s="47">
        <f t="shared" si="5"/>
        <v>0</v>
      </c>
      <c r="L26" s="51">
        <f>'1120'!$G$30</f>
        <v>10075</v>
      </c>
      <c r="M26" s="52">
        <f>'1120'!$G$31</f>
        <v>51867.919999998063</v>
      </c>
      <c r="N26" s="55">
        <v>0</v>
      </c>
    </row>
    <row r="27" spans="1:14" ht="21.95" customHeight="1" x14ac:dyDescent="0.2">
      <c r="A27" s="49" t="str">
        <f>'1121'!$H$6</f>
        <v>1121</v>
      </c>
      <c r="B27" s="50" t="str">
        <f>'1121'!$E$2</f>
        <v>Střední průmyslová škola strojnická, Olomouc, tř. 17. listopadu 49</v>
      </c>
      <c r="C27" s="228" t="str">
        <f>'1121'!$E$4</f>
        <v>tř. 17 listopadu 49, 772 11  Olomouc</v>
      </c>
      <c r="D27" s="229"/>
      <c r="E27" s="51">
        <f>'1121'!$G$16</f>
        <v>20462801.849999998</v>
      </c>
      <c r="F27" s="52">
        <f>'1121'!$G$18</f>
        <v>21123064.02</v>
      </c>
      <c r="G27" s="53">
        <f>'1121'!$G$22</f>
        <v>36860</v>
      </c>
      <c r="H27" s="51">
        <f>'1121'!$G$24</f>
        <v>623402.17000000179</v>
      </c>
      <c r="I27" s="54">
        <f>'1121'!$G$26</f>
        <v>442566</v>
      </c>
      <c r="J27" s="46">
        <f t="shared" si="4"/>
        <v>180836.17000000179</v>
      </c>
      <c r="K27" s="47">
        <f t="shared" si="5"/>
        <v>0</v>
      </c>
      <c r="L27" s="51">
        <f>'1121'!$G$30</f>
        <v>20600</v>
      </c>
      <c r="M27" s="52">
        <f>'1121'!$G$31</f>
        <v>160236.17000000179</v>
      </c>
      <c r="N27" s="55">
        <v>0</v>
      </c>
    </row>
    <row r="28" spans="1:14" ht="21.95" customHeight="1" x14ac:dyDescent="0.2">
      <c r="A28" s="49" t="str">
        <f>'1122'!$H$6</f>
        <v>1122</v>
      </c>
      <c r="B28" s="50" t="str">
        <f>'1122'!$E$2</f>
        <v>Střední průmyslová škola a Střední odborné učiliště Uničov</v>
      </c>
      <c r="C28" s="228" t="str">
        <f>'1122'!$E$4</f>
        <v>Školní 164, 783 91 Uničov</v>
      </c>
      <c r="D28" s="229"/>
      <c r="E28" s="51">
        <f>'1122'!$G$16</f>
        <v>42056396.649999999</v>
      </c>
      <c r="F28" s="52">
        <f>'1122'!$G$18</f>
        <v>42882940.399999999</v>
      </c>
      <c r="G28" s="53">
        <f>'1122'!$G$22</f>
        <v>52780</v>
      </c>
      <c r="H28" s="51">
        <f>'1122'!$G$24</f>
        <v>773763.75</v>
      </c>
      <c r="I28" s="54">
        <f>'1122'!$G$26</f>
        <v>653196.25</v>
      </c>
      <c r="J28" s="46">
        <f t="shared" si="4"/>
        <v>120567.5</v>
      </c>
      <c r="K28" s="47">
        <f t="shared" si="5"/>
        <v>0</v>
      </c>
      <c r="L28" s="51">
        <f>'1122'!$G$30</f>
        <v>15000.87</v>
      </c>
      <c r="M28" s="52">
        <f>'1122'!$G$31</f>
        <v>105566.63</v>
      </c>
      <c r="N28" s="55">
        <v>0</v>
      </c>
    </row>
    <row r="29" spans="1:14" ht="21.95" customHeight="1" x14ac:dyDescent="0.2">
      <c r="A29" s="49" t="str">
        <f>'1123'!$H$6</f>
        <v>1123</v>
      </c>
      <c r="B29" s="50" t="str">
        <f>'1123'!$E$2</f>
        <v>Střední škola zemědělská  a zahradnická Olomouc, U Hradiska 4</v>
      </c>
      <c r="C29" s="228" t="str">
        <f>'1123'!$E$4</f>
        <v>77900 Olomouc, U Hradiska 4</v>
      </c>
      <c r="D29" s="229"/>
      <c r="E29" s="51">
        <f>'1123'!$G$16</f>
        <v>42532064.160000004</v>
      </c>
      <c r="F29" s="52">
        <f>'1123'!$G$18</f>
        <v>42681201.309999995</v>
      </c>
      <c r="G29" s="53">
        <f>'1123'!$G$22</f>
        <v>0</v>
      </c>
      <c r="H29" s="51">
        <f>'1123'!$G$24</f>
        <v>149137.14999999106</v>
      </c>
      <c r="I29" s="54">
        <f>'1123'!$G$26</f>
        <v>311921</v>
      </c>
      <c r="J29" s="46">
        <f>IF((H29&lt;0),0,(IF((H29-I29)&lt;0,0,(H29-I29))))</f>
        <v>0</v>
      </c>
      <c r="K29" s="47">
        <f>IF((H29&lt;0),(H29-I29),(IF((H29-I29)&lt;0,(H29-I29),0)))</f>
        <v>-162783.85000000894</v>
      </c>
      <c r="L29" s="51">
        <f>'1123'!$G$30</f>
        <v>0</v>
      </c>
      <c r="M29" s="52">
        <f>'1123'!$G$31</f>
        <v>0</v>
      </c>
      <c r="N29" s="55">
        <v>0</v>
      </c>
    </row>
    <row r="30" spans="1:14" ht="21.95" customHeight="1" x14ac:dyDescent="0.2">
      <c r="A30" s="49" t="str">
        <f>'1150'!$H$6</f>
        <v>1150</v>
      </c>
      <c r="B30" s="50" t="str">
        <f>'1150'!$E$2</f>
        <v>Obchodní akademie, Olomouc, tř. Spojenců 11</v>
      </c>
      <c r="C30" s="228" t="str">
        <f>'1150'!$E$4</f>
        <v>tř. Spojenců 11, 779 00  Olomouc</v>
      </c>
      <c r="D30" s="229"/>
      <c r="E30" s="51">
        <f>'1150'!$G$16</f>
        <v>22914726.099999998</v>
      </c>
      <c r="F30" s="52">
        <f>'1150'!$G$18</f>
        <v>22916585.169999998</v>
      </c>
      <c r="G30" s="53">
        <f>'1150'!$G$22</f>
        <v>0</v>
      </c>
      <c r="H30" s="51">
        <f>'1150'!$G$24</f>
        <v>1859.070000000298</v>
      </c>
      <c r="I30" s="54">
        <f>'1150'!$G$26</f>
        <v>0</v>
      </c>
      <c r="J30" s="46">
        <f t="shared" ref="J30" si="6">IF((H30&lt;0),0,(IF((H30-I30)&lt;0,0,(H30-I30))))</f>
        <v>1859.070000000298</v>
      </c>
      <c r="K30" s="47">
        <f t="shared" ref="K30" si="7">IF((H30&lt;0),(H30-I30),(IF((H30-I30)&lt;0,(H30-I30),0)))</f>
        <v>0</v>
      </c>
      <c r="L30" s="51">
        <f>'1150'!$G$30</f>
        <v>0</v>
      </c>
      <c r="M30" s="52">
        <f>'1150'!$G$31</f>
        <v>1859.07</v>
      </c>
      <c r="N30" s="55">
        <v>0</v>
      </c>
    </row>
    <row r="31" spans="1:14" ht="21.95" customHeight="1" x14ac:dyDescent="0.2">
      <c r="A31" s="49" t="str">
        <f>'1160'!$H$6</f>
        <v>1160</v>
      </c>
      <c r="B31" s="50" t="str">
        <f>'1160'!$E$2</f>
        <v>Střední zdravotnická škola a Vyšší odborná škola zdravotnická Emanuela Pöttinga a Jazyková škola s právem státní jazykové zkoušky Olomouc</v>
      </c>
      <c r="C31" s="228" t="str">
        <f>'1160'!$E$4</f>
        <v>Pöttingova 2, 779 11  Olomouc</v>
      </c>
      <c r="D31" s="229"/>
      <c r="E31" s="51">
        <f>'1160'!$G$16</f>
        <v>63643469.699999996</v>
      </c>
      <c r="F31" s="52">
        <f>'1160'!$G$18</f>
        <v>63755895.99000001</v>
      </c>
      <c r="G31" s="53">
        <f>'1160'!$G$22</f>
        <v>-40750</v>
      </c>
      <c r="H31" s="51">
        <f>'1160'!$G$24</f>
        <v>153176.29000001401</v>
      </c>
      <c r="I31" s="54">
        <f>'1160'!$G$26</f>
        <v>64100</v>
      </c>
      <c r="J31" s="46">
        <f>IF((H31&lt;0),0,(IF((H31-I31)&lt;0,0,(H31-I31))))</f>
        <v>89076.290000014007</v>
      </c>
      <c r="K31" s="47">
        <f>IF((H31&lt;0),(H31-I31),(IF((H31-I31)&lt;0,(H31-I31),0)))</f>
        <v>0</v>
      </c>
      <c r="L31" s="51">
        <f>'1160'!$G$30</f>
        <v>0</v>
      </c>
      <c r="M31" s="52">
        <f>'1160'!$G$31</f>
        <v>0</v>
      </c>
      <c r="N31" s="55">
        <v>89076.29</v>
      </c>
    </row>
    <row r="32" spans="1:14" ht="21.95" customHeight="1" x14ac:dyDescent="0.2">
      <c r="A32" s="49" t="str">
        <f>'1200'!$H$6</f>
        <v>1200</v>
      </c>
      <c r="B32" s="50" t="str">
        <f>'1200'!$E$2</f>
        <v>Střední odborná škola Litovel, Komenského 677</v>
      </c>
      <c r="C32" s="228" t="str">
        <f>'1200'!$E$4</f>
        <v>Komenského 677, 784 01  Litovel</v>
      </c>
      <c r="D32" s="229"/>
      <c r="E32" s="51">
        <f>'1200'!$G$16</f>
        <v>20740115.169999998</v>
      </c>
      <c r="F32" s="52">
        <f>'1200'!$G$18</f>
        <v>21545778.099999998</v>
      </c>
      <c r="G32" s="53">
        <f>'1200'!$G$22</f>
        <v>21380</v>
      </c>
      <c r="H32" s="51">
        <f>'1200'!$G$24</f>
        <v>784282.9299999997</v>
      </c>
      <c r="I32" s="54">
        <f>'1200'!$G$26</f>
        <v>119466</v>
      </c>
      <c r="J32" s="46">
        <f t="shared" ref="J32:J38" si="8">IF((H32&lt;0),0,(IF((H32-I32)&lt;0,0,(H32-I32))))</f>
        <v>664816.9299999997</v>
      </c>
      <c r="K32" s="47">
        <f t="shared" ref="K32:K38" si="9">IF((H32&lt;0),(H32-I32),(IF((H32-I32)&lt;0,(H32-I32),0)))</f>
        <v>0</v>
      </c>
      <c r="L32" s="51">
        <f>'1200'!$G$30</f>
        <v>40000</v>
      </c>
      <c r="M32" s="52">
        <f>'1200'!$G$31</f>
        <v>624816.9299999997</v>
      </c>
      <c r="N32" s="55">
        <v>0</v>
      </c>
    </row>
    <row r="33" spans="1:14" ht="21.95" customHeight="1" x14ac:dyDescent="0.2">
      <c r="A33" s="49" t="str">
        <f>'1201'!$H$6</f>
        <v>1201</v>
      </c>
      <c r="B33" s="50" t="str">
        <f>'1201'!$E$2</f>
        <v>Sigmundova střední škola strojírenská, Lutín</v>
      </c>
      <c r="C33" s="228" t="str">
        <f>'1201'!$E$4</f>
        <v>Jana Sigmunda 242, 783 49  Lutín</v>
      </c>
      <c r="D33" s="229"/>
      <c r="E33" s="51">
        <f>'1201'!$G$16</f>
        <v>33550656.149999999</v>
      </c>
      <c r="F33" s="52">
        <f>'1201'!$G$18</f>
        <v>34862749.490000002</v>
      </c>
      <c r="G33" s="53">
        <f>'1201'!$G$22</f>
        <v>5510</v>
      </c>
      <c r="H33" s="51">
        <f>'1201'!$G$24</f>
        <v>1306583.3400000036</v>
      </c>
      <c r="I33" s="54">
        <f>'1201'!$G$26</f>
        <v>1275278</v>
      </c>
      <c r="J33" s="46">
        <f t="shared" si="8"/>
        <v>31305.340000003576</v>
      </c>
      <c r="K33" s="47">
        <f t="shared" si="9"/>
        <v>0</v>
      </c>
      <c r="L33" s="51">
        <f>'1201'!$G$30</f>
        <v>6261</v>
      </c>
      <c r="M33" s="52">
        <f>'1201'!$G$31</f>
        <v>25044.34</v>
      </c>
      <c r="N33" s="55">
        <v>0</v>
      </c>
    </row>
    <row r="34" spans="1:14" ht="21.95" customHeight="1" x14ac:dyDescent="0.2">
      <c r="A34" s="49" t="str">
        <f>'1202'!$H$6</f>
        <v>1202</v>
      </c>
      <c r="B34" s="50" t="str">
        <f>'1202'!$E$2</f>
        <v>Střední škola logistiky a chemie, Olomouc, U Hradiska 29</v>
      </c>
      <c r="C34" s="228" t="str">
        <f>'1202'!$E$4</f>
        <v>U Hradiska 29, 779 00 Olomouc</v>
      </c>
      <c r="D34" s="229"/>
      <c r="E34" s="51">
        <f>'1202'!$G$16</f>
        <v>32539900.130000003</v>
      </c>
      <c r="F34" s="52">
        <f>'1202'!$G$18</f>
        <v>32761861.359999999</v>
      </c>
      <c r="G34" s="53">
        <f>'1202'!$G$22</f>
        <v>0</v>
      </c>
      <c r="H34" s="51">
        <f>'1202'!$G$24</f>
        <v>221961.22999999672</v>
      </c>
      <c r="I34" s="54">
        <f>'1202'!$G$26</f>
        <v>23125</v>
      </c>
      <c r="J34" s="46">
        <f t="shared" si="8"/>
        <v>198836.22999999672</v>
      </c>
      <c r="K34" s="47">
        <f t="shared" si="9"/>
        <v>0</v>
      </c>
      <c r="L34" s="51">
        <f>'1202'!$G$30</f>
        <v>25000</v>
      </c>
      <c r="M34" s="52">
        <f>'1202'!$G$31</f>
        <v>173836.22999999672</v>
      </c>
      <c r="N34" s="55">
        <v>0</v>
      </c>
    </row>
    <row r="35" spans="1:14" ht="21.95" customHeight="1" x14ac:dyDescent="0.2">
      <c r="A35" s="49" t="str">
        <f>'1204'!$H$6</f>
        <v>1204</v>
      </c>
      <c r="B35" s="50" t="str">
        <f>'1204'!$E$2</f>
        <v>Střední škola polytechnická, Olomouc, Rooseveltova 79</v>
      </c>
      <c r="C35" s="228" t="str">
        <f>'1204'!$E$4</f>
        <v>Rooseveltova 79, 779 00 Olomouc</v>
      </c>
      <c r="D35" s="229"/>
      <c r="E35" s="51">
        <f>'1204'!$G$16</f>
        <v>70174343.420000002</v>
      </c>
      <c r="F35" s="52">
        <f>'1204'!$G$18</f>
        <v>71398682.270000011</v>
      </c>
      <c r="G35" s="53">
        <f>'1204'!$G$22</f>
        <v>97850</v>
      </c>
      <c r="H35" s="51">
        <f>'1204'!$G$24</f>
        <v>1126488.8500000089</v>
      </c>
      <c r="I35" s="54">
        <f>'1204'!$G$26</f>
        <v>840308</v>
      </c>
      <c r="J35" s="46">
        <f t="shared" si="8"/>
        <v>286180.85000000894</v>
      </c>
      <c r="K35" s="47">
        <f t="shared" si="9"/>
        <v>0</v>
      </c>
      <c r="L35" s="51">
        <f>'1204'!$G$30</f>
        <v>40000</v>
      </c>
      <c r="M35" s="52">
        <f>'1204'!$G$31</f>
        <v>246180.85000000894</v>
      </c>
      <c r="N35" s="55">
        <v>0</v>
      </c>
    </row>
    <row r="36" spans="1:14" ht="21.95" customHeight="1" x14ac:dyDescent="0.2">
      <c r="A36" s="49" t="str">
        <f>'1205'!$H$6</f>
        <v>1205</v>
      </c>
      <c r="B36" s="50" t="str">
        <f>'1205'!$E$2</f>
        <v>Střední škola polygrafická, Olomouc, Střední novosadská 87/53</v>
      </c>
      <c r="C36" s="228" t="str">
        <f>'1205'!$E$4</f>
        <v>Střední novosadská 87/53, 779 00 Olomouc</v>
      </c>
      <c r="D36" s="229"/>
      <c r="E36" s="51">
        <f>'1205'!$G$16</f>
        <v>25586881.170000002</v>
      </c>
      <c r="F36" s="52">
        <f>'1205'!$G$18</f>
        <v>27590740.460000001</v>
      </c>
      <c r="G36" s="53">
        <f>'1205'!$G$22</f>
        <v>28500</v>
      </c>
      <c r="H36" s="51">
        <f>'1205'!$G$24</f>
        <v>1975359.2899999991</v>
      </c>
      <c r="I36" s="54">
        <f>'1205'!$G$26</f>
        <v>1314410</v>
      </c>
      <c r="J36" s="46">
        <f t="shared" si="8"/>
        <v>660949.28999999911</v>
      </c>
      <c r="K36" s="47">
        <f t="shared" si="9"/>
        <v>0</v>
      </c>
      <c r="L36" s="51">
        <f>'1205'!$G$30</f>
        <v>40000</v>
      </c>
      <c r="M36" s="52">
        <f>'1205'!$G$31</f>
        <v>620949.28999999911</v>
      </c>
      <c r="N36" s="55">
        <v>0</v>
      </c>
    </row>
    <row r="37" spans="1:14" ht="21.95" customHeight="1" x14ac:dyDescent="0.2">
      <c r="A37" s="49" t="str">
        <f>'1206'!$H$6</f>
        <v>1206</v>
      </c>
      <c r="B37" s="50" t="str">
        <f>'1206'!$E$2</f>
        <v>Střední odborná škola obchodu a služeb, Olomouc, Štursova 14</v>
      </c>
      <c r="C37" s="228" t="str">
        <f>'1206'!$E$4</f>
        <v>Štursova 14, 779 00  Olomouc</v>
      </c>
      <c r="D37" s="229"/>
      <c r="E37" s="51">
        <f>'1206'!$G$16</f>
        <v>36520016.670000002</v>
      </c>
      <c r="F37" s="52">
        <f>'1206'!$G$18</f>
        <v>36522769.280000001</v>
      </c>
      <c r="G37" s="53">
        <f>'1206'!$G$22</f>
        <v>0</v>
      </c>
      <c r="H37" s="51">
        <f>'1206'!$G$24</f>
        <v>2752.609999999404</v>
      </c>
      <c r="I37" s="54">
        <f>'1206'!$G$26</f>
        <v>0</v>
      </c>
      <c r="J37" s="46">
        <f t="shared" si="8"/>
        <v>2752.609999999404</v>
      </c>
      <c r="K37" s="47">
        <f t="shared" si="9"/>
        <v>0</v>
      </c>
      <c r="L37" s="51">
        <f>'1206'!$G$30</f>
        <v>1000.88</v>
      </c>
      <c r="M37" s="52">
        <f>'1206'!$G$31</f>
        <v>1751.7299999994038</v>
      </c>
      <c r="N37" s="55">
        <v>0</v>
      </c>
    </row>
    <row r="38" spans="1:14" ht="21.95" customHeight="1" x14ac:dyDescent="0.2">
      <c r="A38" s="49">
        <f>'1207'!$H$6</f>
        <v>1207</v>
      </c>
      <c r="B38" s="50" t="str">
        <f>'1207'!$E$2</f>
        <v>Střední škola technická a obchodní, Olomouc, Kosinova 4</v>
      </c>
      <c r="C38" s="228" t="str">
        <f>'1207'!$E$4</f>
        <v>Kosinova 872/4, 779 00 Olomouc</v>
      </c>
      <c r="D38" s="229"/>
      <c r="E38" s="51">
        <f>'1207'!$G$16</f>
        <v>36661851.949999996</v>
      </c>
      <c r="F38" s="52">
        <f>'1207'!$G$18</f>
        <v>36838144.780000001</v>
      </c>
      <c r="G38" s="53">
        <f>'1207'!$G$22</f>
        <v>43320</v>
      </c>
      <c r="H38" s="51">
        <f>'1207'!$G$24</f>
        <v>132972.83000000566</v>
      </c>
      <c r="I38" s="54">
        <f>'1207'!$G$26</f>
        <v>80400</v>
      </c>
      <c r="J38" s="46">
        <f t="shared" si="8"/>
        <v>52572.830000005662</v>
      </c>
      <c r="K38" s="47">
        <f t="shared" si="9"/>
        <v>0</v>
      </c>
      <c r="L38" s="51">
        <f>'1207'!$G$30</f>
        <v>10000</v>
      </c>
      <c r="M38" s="52">
        <f>'1207'!$G$31</f>
        <v>42572.83</v>
      </c>
      <c r="N38" s="55">
        <v>0</v>
      </c>
    </row>
    <row r="39" spans="1:14" ht="21.95" customHeight="1" x14ac:dyDescent="0.2">
      <c r="A39" s="49" t="str">
        <f>'1208'!$H$6</f>
        <v>1208</v>
      </c>
      <c r="B39" s="50" t="str">
        <f>'1208'!$E$2</f>
        <v>Střední odborná škola lesnická a strojírenská Šternberk</v>
      </c>
      <c r="C39" s="228" t="str">
        <f>'1208'!$E$4</f>
        <v>Opavská 8, 785 01 Šternberk</v>
      </c>
      <c r="D39" s="229"/>
      <c r="E39" s="51">
        <f>'1208'!$G$16</f>
        <v>34213888.520000003</v>
      </c>
      <c r="F39" s="52">
        <f>'1208'!$G$18</f>
        <v>34467906.340000004</v>
      </c>
      <c r="G39" s="53">
        <f>'1208'!$G$22</f>
        <v>105000</v>
      </c>
      <c r="H39" s="51">
        <f>'1208'!$G$24</f>
        <v>149017.8200000003</v>
      </c>
      <c r="I39" s="54">
        <f>'1208'!$G$26</f>
        <v>82110</v>
      </c>
      <c r="J39" s="46">
        <f>IF((H39&lt;0),0,(IF((H39-I39)&lt;0,0,(H39-I39))))</f>
        <v>66907.820000000298</v>
      </c>
      <c r="K39" s="47">
        <f>IF((H39&lt;0),(H39-I39),(IF((H39-I39)&lt;0,(H39-I39),0)))</f>
        <v>0</v>
      </c>
      <c r="L39" s="51">
        <f>'1208'!$G$30</f>
        <v>9700</v>
      </c>
      <c r="M39" s="52">
        <f>'1208'!$G$31</f>
        <v>39581.32</v>
      </c>
      <c r="N39" s="55">
        <v>17626.5</v>
      </c>
    </row>
    <row r="40" spans="1:14" ht="21.95" customHeight="1" x14ac:dyDescent="0.2">
      <c r="A40" s="49" t="str">
        <f>'1300'!$H$6</f>
        <v>1300</v>
      </c>
      <c r="B40" s="50" t="str">
        <f>'1300'!$E$2</f>
        <v>Základní umělecká škola Iši Krejčího Olomouc, Na Vozovce 32</v>
      </c>
      <c r="C40" s="228" t="str">
        <f>'1300'!$E$4</f>
        <v>Na Vozovce 32, 779 00 Olomouc</v>
      </c>
      <c r="D40" s="229"/>
      <c r="E40" s="51">
        <f>'1300'!$G$16</f>
        <v>15967302.060000001</v>
      </c>
      <c r="F40" s="52">
        <f>'1300'!$G$18</f>
        <v>16108841.309999999</v>
      </c>
      <c r="G40" s="53">
        <f>'1300'!$G$22</f>
        <v>0</v>
      </c>
      <c r="H40" s="51">
        <f>'1300'!$G$24</f>
        <v>141539.24999999814</v>
      </c>
      <c r="I40" s="54">
        <f>'1300'!$G$26</f>
        <v>0</v>
      </c>
      <c r="J40" s="46">
        <f t="shared" ref="J40:J49" si="10">IF((H40&lt;0),0,(IF((H40-I40)&lt;0,0,(H40-I40))))</f>
        <v>141539.24999999814</v>
      </c>
      <c r="K40" s="47">
        <f t="shared" ref="K40:K49" si="11">IF((H40&lt;0),(H40-I40),(IF((H40-I40)&lt;0,(H40-I40),0)))</f>
        <v>0</v>
      </c>
      <c r="L40" s="51">
        <f>'1300'!$G$30</f>
        <v>10000</v>
      </c>
      <c r="M40" s="52">
        <f>'1300'!$G$31</f>
        <v>131539.25</v>
      </c>
      <c r="N40" s="55">
        <v>0</v>
      </c>
    </row>
    <row r="41" spans="1:14" ht="21.95" customHeight="1" x14ac:dyDescent="0.2">
      <c r="A41" s="49" t="str">
        <f>'1301'!$H$6</f>
        <v>1301</v>
      </c>
      <c r="B41" s="50" t="str">
        <f>'1301'!$E$2</f>
        <v>Základní umělecká škola "Žerotín" Olomouc, Kavaleristů 6</v>
      </c>
      <c r="C41" s="228" t="str">
        <f>'1301'!$E$4</f>
        <v>Kavaleristů 6, 772 00  Olomouc</v>
      </c>
      <c r="D41" s="229"/>
      <c r="E41" s="51">
        <f>'1301'!$G$16</f>
        <v>33491714.920000002</v>
      </c>
      <c r="F41" s="52">
        <f>'1301'!$G$18</f>
        <v>33491714.919999998</v>
      </c>
      <c r="G41" s="53">
        <f>'1301'!$G$22</f>
        <v>0</v>
      </c>
      <c r="H41" s="51">
        <f>'1301'!$G$24</f>
        <v>-3.7252902984619141E-9</v>
      </c>
      <c r="I41" s="54">
        <f>'1301'!$G$26</f>
        <v>0</v>
      </c>
      <c r="J41" s="46">
        <f t="shared" si="10"/>
        <v>0</v>
      </c>
      <c r="K41" s="47">
        <f t="shared" si="11"/>
        <v>-3.7252902984619141E-9</v>
      </c>
      <c r="L41" s="51">
        <f>'1301'!$G$30</f>
        <v>0</v>
      </c>
      <c r="M41" s="52">
        <f>'1301'!$G$31</f>
        <v>0</v>
      </c>
      <c r="N41" s="55">
        <v>0</v>
      </c>
    </row>
    <row r="42" spans="1:14" ht="21.95" customHeight="1" x14ac:dyDescent="0.2">
      <c r="A42" s="49" t="str">
        <f>'1302'!$H$6</f>
        <v>1302</v>
      </c>
      <c r="B42" s="50" t="str">
        <f>'1302'!$E$2</f>
        <v>Základní umělecká škola Miloslava Stibora, výtvarný obor, olomouc, Pionýrská 4</v>
      </c>
      <c r="C42" s="228" t="str">
        <f>'1302'!$E$4</f>
        <v>Pionýrská 4, 779 00 olomouc</v>
      </c>
      <c r="D42" s="229"/>
      <c r="E42" s="51">
        <f>'1302'!$G$16</f>
        <v>5709213.2599999998</v>
      </c>
      <c r="F42" s="52">
        <f>'1302'!$G$18</f>
        <v>5993456</v>
      </c>
      <c r="G42" s="53">
        <f>'1302'!$G$22</f>
        <v>0</v>
      </c>
      <c r="H42" s="51">
        <f>'1302'!$G$24</f>
        <v>284242.74000000022</v>
      </c>
      <c r="I42" s="54">
        <f>'1302'!$G$26</f>
        <v>0</v>
      </c>
      <c r="J42" s="46">
        <f t="shared" si="10"/>
        <v>284242.74000000022</v>
      </c>
      <c r="K42" s="47">
        <f t="shared" si="11"/>
        <v>0</v>
      </c>
      <c r="L42" s="51">
        <f>'1302'!$G$30</f>
        <v>35000</v>
      </c>
      <c r="M42" s="52">
        <f>'1302'!$G$31</f>
        <v>249242.74000000022</v>
      </c>
      <c r="N42" s="55">
        <v>0</v>
      </c>
    </row>
    <row r="43" spans="1:14" ht="21.95" customHeight="1" x14ac:dyDescent="0.2">
      <c r="A43" s="49" t="str">
        <f>'1303'!$H$6</f>
        <v>1303</v>
      </c>
      <c r="B43" s="50" t="str">
        <f>'1303'!$E$2</f>
        <v xml:space="preserve">Základní umělecká škola Litovel, Jungmannova 740 </v>
      </c>
      <c r="C43" s="228" t="str">
        <f>'1303'!$E$4</f>
        <v>Jungmannova 740, Litovel 784 01</v>
      </c>
      <c r="D43" s="229"/>
      <c r="E43" s="51">
        <f>'1303'!$G$16</f>
        <v>8743002.959999999</v>
      </c>
      <c r="F43" s="52">
        <f>'1303'!$G$18</f>
        <v>8815950</v>
      </c>
      <c r="G43" s="53">
        <f>'1303'!$G$22</f>
        <v>0</v>
      </c>
      <c r="H43" s="51">
        <f>'1303'!$G$24</f>
        <v>72947.040000000969</v>
      </c>
      <c r="I43" s="54">
        <f>'1303'!$G$26</f>
        <v>0</v>
      </c>
      <c r="J43" s="46">
        <f t="shared" si="10"/>
        <v>72947.040000000969</v>
      </c>
      <c r="K43" s="47">
        <f t="shared" si="11"/>
        <v>0</v>
      </c>
      <c r="L43" s="51">
        <f>'1303'!$G$30</f>
        <v>1000</v>
      </c>
      <c r="M43" s="52">
        <f>'1303'!$G$31</f>
        <v>71947.040000000969</v>
      </c>
      <c r="N43" s="55">
        <v>0</v>
      </c>
    </row>
    <row r="44" spans="1:14" ht="21.95" customHeight="1" x14ac:dyDescent="0.2">
      <c r="A44" s="49" t="str">
        <f>'1304'!$H$6</f>
        <v>1304</v>
      </c>
      <c r="B44" s="50" t="str">
        <f>'1304'!$E$2</f>
        <v>Základní umělecká škola, Uničov, Litovelská 190</v>
      </c>
      <c r="C44" s="228" t="str">
        <f>'1304'!$E$4</f>
        <v>Litovelská 190, 783 91 Uničov</v>
      </c>
      <c r="D44" s="229"/>
      <c r="E44" s="51">
        <f>'1304'!$G$16</f>
        <v>13615752.780000001</v>
      </c>
      <c r="F44" s="52">
        <f>'1304'!$G$18</f>
        <v>13655159.26</v>
      </c>
      <c r="G44" s="53">
        <f>'1304'!$G$22</f>
        <v>0</v>
      </c>
      <c r="H44" s="51">
        <f>'1304'!$G$24</f>
        <v>39406.479999998584</v>
      </c>
      <c r="I44" s="54">
        <f>'1304'!$G$26</f>
        <v>0</v>
      </c>
      <c r="J44" s="46">
        <f t="shared" si="10"/>
        <v>39406.479999998584</v>
      </c>
      <c r="K44" s="47">
        <f t="shared" si="11"/>
        <v>0</v>
      </c>
      <c r="L44" s="51">
        <f>'1304'!$G$30</f>
        <v>0</v>
      </c>
      <c r="M44" s="52">
        <f>'1304'!$G$31</f>
        <v>39406.480000000003</v>
      </c>
      <c r="N44" s="55">
        <v>0</v>
      </c>
    </row>
    <row r="45" spans="1:14" ht="21.95" customHeight="1" x14ac:dyDescent="0.2">
      <c r="A45" s="49" t="str">
        <f>'1350'!$H$6</f>
        <v>1350</v>
      </c>
      <c r="B45" s="50" t="str">
        <f>'1350'!$E$2</f>
        <v>Dům dětí a mládeže Olomouc</v>
      </c>
      <c r="C45" s="228" t="str">
        <f>'1350'!$E$4</f>
        <v>tř. 17. listopadu 1034/47, 771 74 Olomouc</v>
      </c>
      <c r="D45" s="229"/>
      <c r="E45" s="51">
        <f>'1350'!$G$16</f>
        <v>20701772.219999999</v>
      </c>
      <c r="F45" s="52">
        <f>'1350'!$G$18</f>
        <v>20838046.440000001</v>
      </c>
      <c r="G45" s="53">
        <f>'1350'!$G$22</f>
        <v>0</v>
      </c>
      <c r="H45" s="51">
        <f>'1350'!$G$24</f>
        <v>136274.22000000253</v>
      </c>
      <c r="I45" s="54">
        <f>'1350'!$G$26</f>
        <v>0</v>
      </c>
      <c r="J45" s="46">
        <f t="shared" si="10"/>
        <v>136274.22000000253</v>
      </c>
      <c r="K45" s="47">
        <f t="shared" si="11"/>
        <v>0</v>
      </c>
      <c r="L45" s="51">
        <f>'1350'!$G$30</f>
        <v>20000</v>
      </c>
      <c r="M45" s="52">
        <f>'1350'!$G$31</f>
        <v>116274.22000000253</v>
      </c>
      <c r="N45" s="55">
        <v>0</v>
      </c>
    </row>
    <row r="46" spans="1:14" ht="21.95" customHeight="1" x14ac:dyDescent="0.2">
      <c r="A46" s="49" t="str">
        <f>'1351'!$H$6</f>
        <v>1351</v>
      </c>
      <c r="B46" s="50" t="str">
        <f>'1351'!$E$2</f>
        <v>Dům dětí a mládeže Litovel</v>
      </c>
      <c r="C46" s="228" t="str">
        <f>'1351'!$E$4</f>
        <v>Komenského 719/6, 784 01  Litovel</v>
      </c>
      <c r="D46" s="229"/>
      <c r="E46" s="51">
        <f>'1351'!$G$16</f>
        <v>5870044.2999999998</v>
      </c>
      <c r="F46" s="52">
        <f>'1351'!$G$18</f>
        <v>6096618</v>
      </c>
      <c r="G46" s="53">
        <f>'1351'!$G$22</f>
        <v>0</v>
      </c>
      <c r="H46" s="51">
        <f>'1351'!$G$24</f>
        <v>226573.70000000019</v>
      </c>
      <c r="I46" s="54">
        <f>'1351'!$G$26</f>
        <v>0</v>
      </c>
      <c r="J46" s="46">
        <f t="shared" si="10"/>
        <v>226573.70000000019</v>
      </c>
      <c r="K46" s="47">
        <f t="shared" si="11"/>
        <v>0</v>
      </c>
      <c r="L46" s="51">
        <f>'1351'!$G$30</f>
        <v>20000</v>
      </c>
      <c r="M46" s="52">
        <f>'1351'!$G$31</f>
        <v>206573.70000000019</v>
      </c>
      <c r="N46" s="55">
        <v>0</v>
      </c>
    </row>
    <row r="47" spans="1:14" ht="21.95" customHeight="1" x14ac:dyDescent="0.2">
      <c r="A47" s="49" t="str">
        <f>'1352'!$H$6</f>
        <v>1352</v>
      </c>
      <c r="B47" s="50" t="str">
        <f>'1352'!$E$2</f>
        <v>Dům dětí a mládeže Vila Tereza, Uničov</v>
      </c>
      <c r="C47" s="228" t="str">
        <f>'1352'!$E$4</f>
        <v>Nádražní 530, Uničov  783 91</v>
      </c>
      <c r="D47" s="229"/>
      <c r="E47" s="51">
        <f>'1352'!$G$16</f>
        <v>6013095.1399999997</v>
      </c>
      <c r="F47" s="52">
        <f>'1352'!$G$18</f>
        <v>6035464.8100000005</v>
      </c>
      <c r="G47" s="53">
        <f>'1352'!$G$22</f>
        <v>0</v>
      </c>
      <c r="H47" s="51">
        <f>'1352'!$G$24</f>
        <v>22369.670000000857</v>
      </c>
      <c r="I47" s="54">
        <f>'1352'!$G$26</f>
        <v>0</v>
      </c>
      <c r="J47" s="46">
        <f t="shared" si="10"/>
        <v>22369.670000000857</v>
      </c>
      <c r="K47" s="47">
        <f t="shared" si="11"/>
        <v>0</v>
      </c>
      <c r="L47" s="51">
        <f>'1352'!$G$30</f>
        <v>10000</v>
      </c>
      <c r="M47" s="52">
        <f>'1352'!$G$31</f>
        <v>12369.670000000857</v>
      </c>
      <c r="N47" s="55">
        <v>0</v>
      </c>
    </row>
    <row r="48" spans="1:14" ht="21.95" customHeight="1" x14ac:dyDescent="0.2">
      <c r="A48" s="49" t="str">
        <f>'1400'!$H$6</f>
        <v>1400</v>
      </c>
      <c r="B48" s="50" t="str">
        <f>'1400'!$E$2</f>
        <v>Dětský domov a Školní jídelna, Olomouc, U Sportovní haly 1a</v>
      </c>
      <c r="C48" s="228" t="str">
        <f>'1400'!$E$4</f>
        <v xml:space="preserve"> U Sportovní haly 1a/544, 772 00  Olomouc</v>
      </c>
      <c r="D48" s="229"/>
      <c r="E48" s="51">
        <f>'1400'!$G$16</f>
        <v>19244853.980000004</v>
      </c>
      <c r="F48" s="52">
        <f>'1400'!$G$18</f>
        <v>19244853.98</v>
      </c>
      <c r="G48" s="53">
        <f>'1400'!$G$22</f>
        <v>0</v>
      </c>
      <c r="H48" s="51">
        <f>'1400'!$G$24</f>
        <v>-3.7252902984619141E-9</v>
      </c>
      <c r="I48" s="54">
        <f>'1400'!$G$26</f>
        <v>0</v>
      </c>
      <c r="J48" s="46">
        <f t="shared" si="10"/>
        <v>0</v>
      </c>
      <c r="K48" s="47">
        <f t="shared" si="11"/>
        <v>-3.7252902984619141E-9</v>
      </c>
      <c r="L48" s="51">
        <f>'1400'!$G$30</f>
        <v>0</v>
      </c>
      <c r="M48" s="52">
        <f>'1400'!$G$31</f>
        <v>0</v>
      </c>
      <c r="N48" s="55">
        <v>0</v>
      </c>
    </row>
    <row r="49" spans="1:14" ht="21.95" customHeight="1" x14ac:dyDescent="0.2">
      <c r="A49" s="49" t="str">
        <f>'1420'!$H$6</f>
        <v>1420</v>
      </c>
      <c r="B49" s="50" t="str">
        <f>'1420'!$E$2</f>
        <v>Školní jídelna Olomouc-Hejčín, příspěvková organizace</v>
      </c>
      <c r="C49" s="228" t="str">
        <f>'1420'!$E$4</f>
        <v>Tomkova 314/45, 779 00  Olomouc</v>
      </c>
      <c r="D49" s="229"/>
      <c r="E49" s="51">
        <f>'1420'!$G$16</f>
        <v>24001449.510000005</v>
      </c>
      <c r="F49" s="52">
        <f>'1420'!$G$18</f>
        <v>24124346.199999996</v>
      </c>
      <c r="G49" s="53">
        <f>'1420'!$G$22</f>
        <v>21280</v>
      </c>
      <c r="H49" s="51">
        <f>'1420'!$G$24</f>
        <v>101616.68999999017</v>
      </c>
      <c r="I49" s="54">
        <f>'1420'!$G$26</f>
        <v>0</v>
      </c>
      <c r="J49" s="46">
        <f t="shared" si="10"/>
        <v>101616.68999999017</v>
      </c>
      <c r="K49" s="47">
        <f t="shared" si="11"/>
        <v>0</v>
      </c>
      <c r="L49" s="51">
        <f>'1420'!$G$30</f>
        <v>21000</v>
      </c>
      <c r="M49" s="52">
        <f>'1420'!$G$31</f>
        <v>80616.69</v>
      </c>
      <c r="N49" s="55">
        <v>0</v>
      </c>
    </row>
    <row r="50" spans="1:14" ht="21.95" customHeight="1" x14ac:dyDescent="0.2">
      <c r="A50" s="49" t="str">
        <f>'1450'!$H$6</f>
        <v>1450</v>
      </c>
      <c r="B50" s="50" t="str">
        <f>'1450'!$E$2</f>
        <v>Pedagogicko - psychologická poradna a Speciálně pedagogické centrum Olomouckého kraje, Olomouc, U Sportovní haly 1a</v>
      </c>
      <c r="C50" s="228" t="str">
        <f>'1450'!$E$4</f>
        <v>U Sportovní haly 1a/544, 772 00  Olomouc</v>
      </c>
      <c r="D50" s="229"/>
      <c r="E50" s="51">
        <f>'1450'!$G$16</f>
        <v>36173694.169999994</v>
      </c>
      <c r="F50" s="52">
        <f>'1450'!$G$18</f>
        <v>36061034.100000001</v>
      </c>
      <c r="G50" s="53">
        <f>'1450'!$G$22</f>
        <v>0</v>
      </c>
      <c r="H50" s="51">
        <f>'1450'!$G$24</f>
        <v>-112660.06999999285</v>
      </c>
      <c r="I50" s="54">
        <f>'1450'!$G$26</f>
        <v>0</v>
      </c>
      <c r="J50" s="46">
        <f>IF((H50&lt;0),0,(IF((H50-I50)&lt;0,0,(H50-I50))))</f>
        <v>0</v>
      </c>
      <c r="K50" s="47">
        <f>IF((H50&lt;0),(H50-I50),(IF((H50-I50)&lt;0,(H50-I50),0)))</f>
        <v>-112660.06999999285</v>
      </c>
      <c r="L50" s="51">
        <f>'1450'!$G$30</f>
        <v>0</v>
      </c>
      <c r="M50" s="52">
        <f>'1450'!$G$31</f>
        <v>0</v>
      </c>
      <c r="N50" s="55">
        <v>0</v>
      </c>
    </row>
    <row r="51" spans="1:14" ht="15" x14ac:dyDescent="0.25">
      <c r="A51" s="57" t="s">
        <v>59</v>
      </c>
      <c r="B51" s="58"/>
      <c r="C51" s="59"/>
      <c r="D51" s="59"/>
      <c r="E51" s="60">
        <f>SUM(E11:E50)</f>
        <v>1061654752.3199998</v>
      </c>
      <c r="F51" s="61">
        <f t="shared" ref="F51:N51" si="12">SUM(F11:F50)</f>
        <v>1072939046.95</v>
      </c>
      <c r="G51" s="62">
        <f t="shared" si="12"/>
        <v>573200</v>
      </c>
      <c r="H51" s="60">
        <f t="shared" si="12"/>
        <v>10711094.630000014</v>
      </c>
      <c r="I51" s="61">
        <f t="shared" si="12"/>
        <v>5717662.29</v>
      </c>
      <c r="J51" s="63">
        <f t="shared" si="12"/>
        <v>5341976.3600000236</v>
      </c>
      <c r="K51" s="62">
        <f t="shared" si="12"/>
        <v>-348544.0200000098</v>
      </c>
      <c r="L51" s="60">
        <f t="shared" si="12"/>
        <v>462113.75</v>
      </c>
      <c r="M51" s="64">
        <f t="shared" si="12"/>
        <v>4393006.5000000121</v>
      </c>
      <c r="N51" s="65">
        <f t="shared" si="12"/>
        <v>486856.11</v>
      </c>
    </row>
    <row r="52" spans="1:14" ht="15.75" customHeight="1" thickBot="1" x14ac:dyDescent="0.25">
      <c r="A52" s="66"/>
      <c r="B52" s="67"/>
      <c r="C52" s="68"/>
      <c r="D52" s="68"/>
      <c r="E52" s="69"/>
      <c r="F52" s="70"/>
      <c r="G52" s="71"/>
      <c r="H52" s="72"/>
      <c r="I52" s="70"/>
      <c r="J52" s="73" t="s">
        <v>37</v>
      </c>
      <c r="K52" s="74">
        <f>J51+K51</f>
        <v>4993432.3400000138</v>
      </c>
      <c r="L52" s="75" t="s">
        <v>60</v>
      </c>
      <c r="M52" s="76"/>
      <c r="N52" s="77">
        <f>SUM(L51:N51)</f>
        <v>5341976.3600000124</v>
      </c>
    </row>
    <row r="53" spans="1:14" ht="15" hidden="1" thickTop="1" x14ac:dyDescent="0.2">
      <c r="A53" s="78"/>
      <c r="B53" s="79"/>
      <c r="C53" s="80"/>
      <c r="D53" s="80"/>
      <c r="E53" s="13"/>
      <c r="F53" s="78"/>
      <c r="G53" s="81"/>
      <c r="H53" s="81"/>
      <c r="I53" s="81"/>
      <c r="J53" s="81"/>
    </row>
    <row r="54" spans="1:14" ht="15" thickTop="1" x14ac:dyDescent="0.2">
      <c r="A54" s="79" t="s">
        <v>238</v>
      </c>
      <c r="B54" s="79"/>
      <c r="C54" s="79"/>
      <c r="D54" s="79"/>
      <c r="E54" s="82"/>
      <c r="F54" s="83"/>
      <c r="G54" s="83"/>
      <c r="H54" s="84">
        <f>H55+H56</f>
        <v>10711094.630000014</v>
      </c>
      <c r="I54" s="9" t="s">
        <v>74</v>
      </c>
      <c r="J54" s="83"/>
      <c r="K54" s="9"/>
      <c r="L54" s="78"/>
      <c r="N54" s="85"/>
    </row>
    <row r="55" spans="1:14" ht="14.25" customHeight="1" x14ac:dyDescent="0.2">
      <c r="A55" s="79"/>
      <c r="B55" s="86"/>
      <c r="C55" s="86" t="s">
        <v>235</v>
      </c>
      <c r="D55" s="86"/>
      <c r="E55" s="86"/>
      <c r="F55" s="86"/>
      <c r="G55" s="86"/>
      <c r="H55" s="84">
        <f>SUMIF(H11:H50,"&gt;0")</f>
        <v>10886484.800000016</v>
      </c>
      <c r="I55" s="86" t="s">
        <v>74</v>
      </c>
      <c r="J55" s="83"/>
      <c r="K55" s="9"/>
      <c r="L55" s="78"/>
    </row>
    <row r="56" spans="1:14" ht="14.25" customHeight="1" x14ac:dyDescent="0.2">
      <c r="A56" s="79"/>
      <c r="B56" s="86"/>
      <c r="C56" s="7" t="s">
        <v>239</v>
      </c>
      <c r="D56" s="87"/>
      <c r="E56" s="88"/>
      <c r="F56" s="88"/>
      <c r="G56" s="88"/>
      <c r="H56" s="84">
        <f>SUMIF(H11:H50,"&lt;0")</f>
        <v>-175390.17000000086</v>
      </c>
      <c r="I56" s="86" t="s">
        <v>74</v>
      </c>
      <c r="J56" s="83"/>
      <c r="K56" s="9"/>
      <c r="L56" s="78"/>
    </row>
    <row r="57" spans="1:14" ht="14.25" customHeight="1" x14ac:dyDescent="0.2">
      <c r="A57" s="79"/>
      <c r="B57" s="86"/>
      <c r="C57" s="78" t="s">
        <v>236</v>
      </c>
      <c r="D57" s="87"/>
      <c r="E57" s="88"/>
      <c r="F57" s="88"/>
      <c r="G57" s="88"/>
      <c r="H57" s="86"/>
      <c r="I57" s="86"/>
      <c r="J57" s="83"/>
      <c r="K57" s="9"/>
      <c r="L57" s="78"/>
    </row>
    <row r="58" spans="1:14" ht="14.25" x14ac:dyDescent="0.2">
      <c r="A58" s="79"/>
      <c r="B58" s="86"/>
      <c r="C58" s="86"/>
      <c r="D58" s="86"/>
      <c r="E58" s="86"/>
      <c r="F58" s="86"/>
      <c r="G58" s="86"/>
      <c r="H58" s="86"/>
      <c r="I58" s="86"/>
      <c r="J58" s="83"/>
      <c r="K58" s="9"/>
      <c r="L58" s="78"/>
      <c r="M58" s="85"/>
    </row>
    <row r="59" spans="1:14" ht="14.25" x14ac:dyDescent="0.2">
      <c r="A59" s="79" t="s">
        <v>62</v>
      </c>
      <c r="B59" s="86"/>
      <c r="C59" s="86"/>
      <c r="D59" s="86"/>
      <c r="E59" s="86"/>
      <c r="F59" s="86"/>
      <c r="G59" s="86"/>
      <c r="H59" s="84">
        <f>H60+H61</f>
        <v>4993432.3400000138</v>
      </c>
      <c r="I59" s="9" t="s">
        <v>74</v>
      </c>
      <c r="J59" s="83"/>
      <c r="K59" s="9"/>
      <c r="L59" s="78"/>
    </row>
    <row r="60" spans="1:14" ht="14.25" x14ac:dyDescent="0.2">
      <c r="A60" s="83"/>
      <c r="B60" s="83"/>
      <c r="C60" s="78" t="s">
        <v>237</v>
      </c>
      <c r="D60" s="89"/>
      <c r="E60" s="83"/>
      <c r="F60" s="83"/>
      <c r="G60" s="83"/>
      <c r="H60" s="84">
        <f>SUMIF(J11:J50,"&gt;0")</f>
        <v>5341976.3600000236</v>
      </c>
      <c r="I60" s="9" t="s">
        <v>74</v>
      </c>
      <c r="J60" s="83"/>
    </row>
    <row r="61" spans="1:14" s="2" customFormat="1" ht="14.25" x14ac:dyDescent="0.2">
      <c r="A61" s="83"/>
      <c r="B61" s="83"/>
      <c r="C61" s="9" t="s">
        <v>240</v>
      </c>
      <c r="D61" s="9"/>
      <c r="E61" s="9"/>
      <c r="F61" s="9"/>
      <c r="G61" s="9"/>
      <c r="H61" s="84">
        <f>SUMIF(K11:K50,"&lt;0")</f>
        <v>-348544.0200000098</v>
      </c>
      <c r="I61" s="9" t="s">
        <v>74</v>
      </c>
      <c r="J61" s="83"/>
      <c r="L61" s="4"/>
      <c r="M61" s="4"/>
      <c r="N61" s="4"/>
    </row>
    <row r="62" spans="1:14" x14ac:dyDescent="0.2">
      <c r="C62" s="78" t="s">
        <v>236</v>
      </c>
      <c r="D62" s="90"/>
      <c r="E62" s="9"/>
      <c r="F62" s="9"/>
      <c r="G62" s="9"/>
    </row>
    <row r="63" spans="1:14" s="2" customFormat="1" ht="15" x14ac:dyDescent="0.2">
      <c r="A63" s="1"/>
      <c r="B63" s="1"/>
      <c r="C63" s="7"/>
      <c r="D63" s="7"/>
      <c r="L63" s="4"/>
      <c r="M63" s="4"/>
      <c r="N63" s="4"/>
    </row>
    <row r="64" spans="1:14" s="2" customFormat="1" ht="15" x14ac:dyDescent="0.2">
      <c r="A64" s="1"/>
      <c r="B64" s="1"/>
      <c r="C64" s="7"/>
      <c r="D64" s="7"/>
      <c r="L64" s="4"/>
      <c r="M64" s="4"/>
      <c r="N64" s="4"/>
    </row>
    <row r="65" spans="1:14" s="7" customFormat="1" ht="15" x14ac:dyDescent="0.2">
      <c r="A65" s="1"/>
      <c r="B65" s="1"/>
      <c r="E65" s="2"/>
      <c r="F65" s="2"/>
      <c r="G65" s="2"/>
      <c r="H65" s="2"/>
      <c r="I65" s="2"/>
      <c r="J65" s="2"/>
      <c r="K65" s="2"/>
      <c r="L65" s="4"/>
      <c r="M65" s="4"/>
      <c r="N65" s="4"/>
    </row>
    <row r="66" spans="1:14" s="7" customFormat="1" ht="15" x14ac:dyDescent="0.2">
      <c r="A66" s="1"/>
      <c r="B66" s="1"/>
      <c r="E66" s="2"/>
      <c r="F66" s="2"/>
      <c r="G66" s="2"/>
      <c r="H66" s="2"/>
      <c r="I66" s="2"/>
      <c r="J66" s="2"/>
      <c r="K66" s="2"/>
      <c r="L66" s="4"/>
      <c r="M66" s="4"/>
      <c r="N66" s="4"/>
    </row>
    <row r="67" spans="1:14" s="7" customFormat="1" ht="15" x14ac:dyDescent="0.2">
      <c r="A67" s="1"/>
      <c r="B67" s="1"/>
      <c r="E67" s="2"/>
      <c r="F67" s="2"/>
      <c r="G67" s="2"/>
      <c r="H67" s="2"/>
      <c r="I67" s="2"/>
      <c r="J67" s="2"/>
      <c r="K67" s="2"/>
      <c r="L67" s="4"/>
      <c r="M67" s="4"/>
      <c r="N67" s="4"/>
    </row>
    <row r="68" spans="1:14" s="7" customFormat="1" ht="15" x14ac:dyDescent="0.2">
      <c r="A68" s="1"/>
      <c r="B68" s="1"/>
      <c r="E68" s="2"/>
      <c r="F68" s="2"/>
      <c r="G68" s="2"/>
      <c r="H68" s="2"/>
      <c r="I68" s="2"/>
      <c r="J68" s="2"/>
      <c r="K68" s="2"/>
      <c r="L68" s="4"/>
      <c r="M68" s="4"/>
      <c r="N68" s="4"/>
    </row>
    <row r="69" spans="1:14" s="7" customFormat="1" ht="15" x14ac:dyDescent="0.2">
      <c r="A69" s="1"/>
      <c r="B69" s="1"/>
      <c r="E69" s="2"/>
      <c r="F69" s="2"/>
      <c r="G69" s="2"/>
      <c r="H69" s="2"/>
      <c r="I69" s="2"/>
      <c r="J69" s="2"/>
      <c r="K69" s="2"/>
      <c r="L69" s="4"/>
      <c r="M69" s="4"/>
      <c r="N69" s="4"/>
    </row>
    <row r="70" spans="1:14" s="7" customFormat="1" ht="15" x14ac:dyDescent="0.2">
      <c r="A70" s="1"/>
      <c r="B70" s="1"/>
      <c r="E70" s="2"/>
      <c r="F70" s="2"/>
      <c r="G70" s="2"/>
      <c r="H70" s="2"/>
      <c r="I70" s="2"/>
      <c r="J70" s="2"/>
      <c r="K70" s="2"/>
      <c r="L70" s="4"/>
      <c r="M70" s="4"/>
      <c r="N70" s="4"/>
    </row>
    <row r="71" spans="1:14" s="7" customFormat="1" ht="15" x14ac:dyDescent="0.2">
      <c r="A71" s="1"/>
      <c r="B71" s="1"/>
      <c r="E71" s="2"/>
      <c r="F71" s="2"/>
      <c r="G71" s="2"/>
      <c r="H71" s="2"/>
      <c r="I71" s="2"/>
      <c r="J71" s="2"/>
      <c r="K71" s="2"/>
      <c r="L71" s="4"/>
      <c r="M71" s="4"/>
      <c r="N71" s="4"/>
    </row>
    <row r="72" spans="1:14" s="7" customFormat="1" ht="15" x14ac:dyDescent="0.2">
      <c r="A72" s="1"/>
      <c r="B72" s="1"/>
      <c r="E72" s="2"/>
      <c r="F72" s="2"/>
      <c r="G72" s="2"/>
      <c r="H72" s="2"/>
      <c r="I72" s="2"/>
      <c r="J72" s="2"/>
      <c r="K72" s="2"/>
      <c r="L72" s="4"/>
      <c r="M72" s="4"/>
      <c r="N72" s="4"/>
    </row>
    <row r="73" spans="1:14" s="7" customFormat="1" ht="15" x14ac:dyDescent="0.2">
      <c r="A73" s="1"/>
      <c r="B73" s="1"/>
      <c r="E73" s="2"/>
      <c r="F73" s="2"/>
      <c r="G73" s="2"/>
      <c r="H73" s="2"/>
      <c r="I73" s="2"/>
      <c r="J73" s="2"/>
      <c r="K73" s="2"/>
      <c r="L73" s="4"/>
      <c r="M73" s="4"/>
      <c r="N73" s="4"/>
    </row>
    <row r="74" spans="1:14" s="7" customFormat="1" ht="15" x14ac:dyDescent="0.2">
      <c r="A74" s="1"/>
      <c r="B74" s="1"/>
      <c r="E74" s="2"/>
      <c r="F74" s="2"/>
      <c r="G74" s="2"/>
      <c r="H74" s="2"/>
      <c r="I74" s="2"/>
      <c r="J74" s="2"/>
      <c r="K74" s="2"/>
      <c r="L74" s="4"/>
      <c r="M74" s="4"/>
      <c r="N74" s="4"/>
    </row>
    <row r="75" spans="1:14" s="7" customFormat="1" ht="15" x14ac:dyDescent="0.2">
      <c r="A75" s="1"/>
      <c r="B75" s="1"/>
      <c r="E75" s="2"/>
      <c r="F75" s="2"/>
      <c r="G75" s="2"/>
      <c r="H75" s="2"/>
      <c r="I75" s="2"/>
      <c r="J75" s="2"/>
      <c r="K75" s="2"/>
      <c r="L75" s="4"/>
      <c r="M75" s="4"/>
      <c r="N75" s="4"/>
    </row>
    <row r="76" spans="1:14" s="7" customFormat="1" ht="15" x14ac:dyDescent="0.2">
      <c r="A76" s="1"/>
      <c r="B76" s="1"/>
      <c r="E76" s="2"/>
      <c r="F76" s="2"/>
      <c r="G76" s="2"/>
      <c r="H76" s="2"/>
      <c r="I76" s="2"/>
      <c r="J76" s="2"/>
      <c r="K76" s="2"/>
      <c r="L76" s="4"/>
      <c r="M76" s="4"/>
      <c r="N76" s="4"/>
    </row>
    <row r="77" spans="1:14" s="7" customFormat="1" ht="15" x14ac:dyDescent="0.2">
      <c r="A77" s="1"/>
      <c r="B77" s="1"/>
      <c r="E77" s="2"/>
      <c r="F77" s="2"/>
      <c r="G77" s="2"/>
      <c r="H77" s="2"/>
      <c r="I77" s="2"/>
      <c r="J77" s="2"/>
      <c r="K77" s="2"/>
      <c r="L77" s="4"/>
      <c r="M77" s="4"/>
      <c r="N77" s="4"/>
    </row>
    <row r="78" spans="1:14" s="7" customFormat="1" ht="15" x14ac:dyDescent="0.2">
      <c r="A78" s="1"/>
      <c r="B78" s="1"/>
      <c r="E78" s="2"/>
      <c r="F78" s="2"/>
      <c r="G78" s="2"/>
      <c r="H78" s="2"/>
      <c r="I78" s="2"/>
      <c r="J78" s="2"/>
      <c r="K78" s="2"/>
      <c r="L78" s="4"/>
      <c r="M78" s="4"/>
      <c r="N78" s="4"/>
    </row>
    <row r="79" spans="1:14" s="7" customFormat="1" ht="15" x14ac:dyDescent="0.2">
      <c r="A79" s="1"/>
      <c r="B79" s="1"/>
      <c r="E79" s="2"/>
      <c r="F79" s="2"/>
      <c r="G79" s="2"/>
      <c r="H79" s="2"/>
      <c r="I79" s="2"/>
      <c r="J79" s="2"/>
      <c r="K79" s="2"/>
      <c r="L79" s="4"/>
      <c r="M79" s="4"/>
      <c r="N79" s="4"/>
    </row>
    <row r="80" spans="1:14" s="7" customFormat="1" ht="15" x14ac:dyDescent="0.2">
      <c r="A80" s="1"/>
      <c r="B80" s="1"/>
      <c r="E80" s="2"/>
      <c r="F80" s="2"/>
      <c r="G80" s="2"/>
      <c r="H80" s="2"/>
      <c r="I80" s="2"/>
      <c r="J80" s="2"/>
      <c r="K80" s="2"/>
      <c r="L80" s="4"/>
      <c r="M80" s="4"/>
      <c r="N80" s="4"/>
    </row>
    <row r="81" spans="1:14" s="7" customFormat="1" ht="15" x14ac:dyDescent="0.2">
      <c r="A81" s="1"/>
      <c r="B81" s="1"/>
      <c r="E81" s="2"/>
      <c r="F81" s="2"/>
      <c r="G81" s="2"/>
      <c r="H81" s="2"/>
      <c r="I81" s="2"/>
      <c r="J81" s="2"/>
      <c r="K81" s="2"/>
      <c r="L81" s="4"/>
      <c r="M81" s="4"/>
      <c r="N81" s="4"/>
    </row>
    <row r="82" spans="1:14" s="7" customFormat="1" ht="15" x14ac:dyDescent="0.2">
      <c r="A82" s="1"/>
      <c r="B82" s="1"/>
      <c r="E82" s="2"/>
      <c r="F82" s="2"/>
      <c r="G82" s="2"/>
      <c r="H82" s="2"/>
      <c r="I82" s="2"/>
      <c r="J82" s="2"/>
      <c r="K82" s="2"/>
      <c r="L82" s="4"/>
      <c r="M82" s="4"/>
      <c r="N82" s="4"/>
    </row>
    <row r="83" spans="1:14" s="7" customFormat="1" ht="15" x14ac:dyDescent="0.2">
      <c r="A83" s="1"/>
      <c r="B83" s="1"/>
      <c r="E83" s="2"/>
      <c r="F83" s="2"/>
      <c r="G83" s="2"/>
      <c r="H83" s="2"/>
      <c r="I83" s="2"/>
      <c r="J83" s="2"/>
      <c r="K83" s="2"/>
      <c r="L83" s="4"/>
      <c r="M83" s="4"/>
      <c r="N83" s="4"/>
    </row>
    <row r="84" spans="1:14" s="7" customFormat="1" ht="15" x14ac:dyDescent="0.2">
      <c r="A84" s="1"/>
      <c r="B84" s="1"/>
      <c r="E84" s="2"/>
      <c r="F84" s="2"/>
      <c r="G84" s="2"/>
      <c r="H84" s="2"/>
      <c r="I84" s="2"/>
      <c r="J84" s="2"/>
      <c r="K84" s="2"/>
      <c r="L84" s="4"/>
      <c r="M84" s="4"/>
      <c r="N84" s="4"/>
    </row>
    <row r="85" spans="1:14" s="7" customFormat="1" ht="15" x14ac:dyDescent="0.2">
      <c r="A85" s="1"/>
      <c r="B85" s="1"/>
      <c r="E85" s="2"/>
      <c r="F85" s="2"/>
      <c r="G85" s="2"/>
      <c r="H85" s="2"/>
      <c r="I85" s="2"/>
      <c r="J85" s="2"/>
      <c r="K85" s="2"/>
      <c r="L85" s="4"/>
      <c r="M85" s="4"/>
      <c r="N85" s="4"/>
    </row>
    <row r="86" spans="1:14" s="7" customFormat="1" ht="15" x14ac:dyDescent="0.2">
      <c r="A86" s="1"/>
      <c r="B86" s="1"/>
      <c r="E86" s="2"/>
      <c r="F86" s="2"/>
      <c r="G86" s="2"/>
      <c r="H86" s="2"/>
      <c r="I86" s="2"/>
      <c r="J86" s="2"/>
      <c r="K86" s="2"/>
      <c r="L86" s="4"/>
      <c r="M86" s="4"/>
      <c r="N86" s="4"/>
    </row>
    <row r="87" spans="1:14" s="7" customFormat="1" ht="15" x14ac:dyDescent="0.2">
      <c r="A87" s="1"/>
      <c r="B87" s="1"/>
      <c r="E87" s="2"/>
      <c r="F87" s="2"/>
      <c r="G87" s="2"/>
      <c r="H87" s="2"/>
      <c r="I87" s="2"/>
      <c r="J87" s="2"/>
      <c r="K87" s="2"/>
      <c r="L87" s="4"/>
      <c r="M87" s="4"/>
      <c r="N87" s="4"/>
    </row>
    <row r="88" spans="1:14" s="7" customFormat="1" ht="15" x14ac:dyDescent="0.2">
      <c r="A88" s="1"/>
      <c r="B88" s="1"/>
      <c r="E88" s="2"/>
      <c r="F88" s="2"/>
      <c r="G88" s="2"/>
      <c r="H88" s="2"/>
      <c r="I88" s="2"/>
      <c r="J88" s="2"/>
      <c r="K88" s="2"/>
      <c r="L88" s="4"/>
      <c r="M88" s="4"/>
      <c r="N88" s="4"/>
    </row>
    <row r="89" spans="1:14" s="7" customFormat="1" ht="15" x14ac:dyDescent="0.2">
      <c r="A89" s="1"/>
      <c r="B89" s="1"/>
      <c r="E89" s="2"/>
      <c r="F89" s="2"/>
      <c r="G89" s="2"/>
      <c r="H89" s="2"/>
      <c r="I89" s="2"/>
      <c r="J89" s="2"/>
      <c r="K89" s="2"/>
      <c r="L89" s="4"/>
      <c r="M89" s="4"/>
      <c r="N89" s="4"/>
    </row>
    <row r="90" spans="1:14" s="7" customFormat="1" ht="15" x14ac:dyDescent="0.2">
      <c r="A90" s="1"/>
      <c r="B90" s="1"/>
      <c r="E90" s="2"/>
      <c r="F90" s="2"/>
      <c r="G90" s="2"/>
      <c r="H90" s="2"/>
      <c r="I90" s="2"/>
      <c r="J90" s="2"/>
      <c r="K90" s="2"/>
      <c r="L90" s="4"/>
      <c r="M90" s="4"/>
      <c r="N90" s="4"/>
    </row>
    <row r="91" spans="1:14" s="7" customFormat="1" ht="15" x14ac:dyDescent="0.2">
      <c r="A91" s="1"/>
      <c r="B91" s="1"/>
      <c r="E91" s="2"/>
      <c r="F91" s="2"/>
      <c r="G91" s="2"/>
      <c r="H91" s="2"/>
      <c r="I91" s="2"/>
      <c r="J91" s="2"/>
      <c r="K91" s="2"/>
      <c r="L91" s="4"/>
      <c r="M91" s="4"/>
      <c r="N91" s="4"/>
    </row>
    <row r="92" spans="1:14" s="7" customFormat="1" ht="15" x14ac:dyDescent="0.2">
      <c r="A92" s="1"/>
      <c r="B92" s="1"/>
      <c r="E92" s="2"/>
      <c r="F92" s="2"/>
      <c r="G92" s="2"/>
      <c r="H92" s="2"/>
      <c r="I92" s="2"/>
      <c r="J92" s="2"/>
      <c r="K92" s="2"/>
      <c r="L92" s="4"/>
      <c r="M92" s="4"/>
      <c r="N92" s="4"/>
    </row>
    <row r="93" spans="1:14" s="7" customFormat="1" ht="15" x14ac:dyDescent="0.2">
      <c r="A93" s="1"/>
      <c r="B93" s="1"/>
      <c r="E93" s="2"/>
      <c r="F93" s="2"/>
      <c r="G93" s="2"/>
      <c r="H93" s="2"/>
      <c r="I93" s="2"/>
      <c r="J93" s="2"/>
      <c r="K93" s="2"/>
      <c r="L93" s="4"/>
      <c r="M93" s="4"/>
      <c r="N93" s="4"/>
    </row>
    <row r="94" spans="1:14" s="7" customFormat="1" ht="15" x14ac:dyDescent="0.2">
      <c r="A94" s="1"/>
      <c r="B94" s="1"/>
      <c r="E94" s="2"/>
      <c r="F94" s="2"/>
      <c r="G94" s="2"/>
      <c r="H94" s="2"/>
      <c r="I94" s="2"/>
      <c r="J94" s="2"/>
      <c r="K94" s="2"/>
      <c r="L94" s="4"/>
      <c r="M94" s="4"/>
      <c r="N94" s="4"/>
    </row>
    <row r="95" spans="1:14" s="7" customFormat="1" ht="15" x14ac:dyDescent="0.2">
      <c r="A95" s="1"/>
      <c r="B95" s="1"/>
      <c r="E95" s="2"/>
      <c r="F95" s="2"/>
      <c r="G95" s="2"/>
      <c r="H95" s="2"/>
      <c r="I95" s="2"/>
      <c r="J95" s="2"/>
      <c r="K95" s="2"/>
      <c r="L95" s="4"/>
      <c r="M95" s="4"/>
      <c r="N95" s="4"/>
    </row>
    <row r="96" spans="1:14" s="7" customFormat="1" ht="15" x14ac:dyDescent="0.2">
      <c r="A96" s="1"/>
      <c r="B96" s="1"/>
      <c r="E96" s="2"/>
      <c r="F96" s="2"/>
      <c r="G96" s="2"/>
      <c r="H96" s="2"/>
      <c r="I96" s="2"/>
      <c r="J96" s="2"/>
      <c r="K96" s="2"/>
      <c r="L96" s="4"/>
      <c r="M96" s="4"/>
      <c r="N96" s="4"/>
    </row>
    <row r="97" spans="1:14" s="7" customFormat="1" ht="15" x14ac:dyDescent="0.2">
      <c r="A97" s="1"/>
      <c r="B97" s="1"/>
      <c r="E97" s="2"/>
      <c r="F97" s="2"/>
      <c r="G97" s="2"/>
      <c r="H97" s="2"/>
      <c r="I97" s="2"/>
      <c r="J97" s="2"/>
      <c r="K97" s="2"/>
      <c r="L97" s="4"/>
      <c r="M97" s="4"/>
      <c r="N97" s="4"/>
    </row>
    <row r="98" spans="1:14" s="7" customFormat="1" ht="15" x14ac:dyDescent="0.2">
      <c r="A98" s="1"/>
      <c r="B98" s="1"/>
      <c r="E98" s="2"/>
      <c r="F98" s="2"/>
      <c r="G98" s="2"/>
      <c r="H98" s="2"/>
      <c r="I98" s="2"/>
      <c r="J98" s="2"/>
      <c r="K98" s="2"/>
      <c r="L98" s="4"/>
      <c r="M98" s="4"/>
      <c r="N98" s="4"/>
    </row>
    <row r="99" spans="1:14" s="7" customFormat="1" ht="15" x14ac:dyDescent="0.2">
      <c r="A99" s="1"/>
      <c r="B99" s="1"/>
      <c r="E99" s="2"/>
      <c r="F99" s="2"/>
      <c r="G99" s="2"/>
      <c r="H99" s="2"/>
      <c r="I99" s="2"/>
      <c r="J99" s="2"/>
      <c r="K99" s="2"/>
      <c r="L99" s="4"/>
      <c r="M99" s="4"/>
      <c r="N99" s="4"/>
    </row>
    <row r="100" spans="1:14" s="7" customFormat="1" ht="15" x14ac:dyDescent="0.2">
      <c r="A100" s="1"/>
      <c r="B100" s="1"/>
      <c r="E100" s="2"/>
      <c r="F100" s="2"/>
      <c r="G100" s="2"/>
      <c r="H100" s="2"/>
      <c r="I100" s="2"/>
      <c r="J100" s="2"/>
      <c r="K100" s="2"/>
      <c r="L100" s="4"/>
      <c r="M100" s="4"/>
      <c r="N100" s="4"/>
    </row>
    <row r="101" spans="1:14" s="7" customFormat="1" ht="15" x14ac:dyDescent="0.2">
      <c r="A101" s="1"/>
      <c r="B101" s="1"/>
      <c r="E101" s="2"/>
      <c r="F101" s="2"/>
      <c r="G101" s="2"/>
      <c r="H101" s="2"/>
      <c r="I101" s="2"/>
      <c r="J101" s="2"/>
      <c r="K101" s="2"/>
      <c r="L101" s="4"/>
      <c r="M101" s="4"/>
      <c r="N101" s="4"/>
    </row>
    <row r="102" spans="1:14" s="7" customFormat="1" ht="15" x14ac:dyDescent="0.2">
      <c r="A102" s="1"/>
      <c r="B102" s="1"/>
      <c r="E102" s="2"/>
      <c r="F102" s="2"/>
      <c r="G102" s="2"/>
      <c r="H102" s="2"/>
      <c r="I102" s="2"/>
      <c r="J102" s="2"/>
      <c r="K102" s="2"/>
      <c r="L102" s="4"/>
      <c r="M102" s="4"/>
      <c r="N102" s="4"/>
    </row>
    <row r="103" spans="1:14" s="7" customFormat="1" ht="15" x14ac:dyDescent="0.2">
      <c r="A103" s="1"/>
      <c r="B103" s="1"/>
      <c r="E103" s="2"/>
      <c r="F103" s="2"/>
      <c r="G103" s="2"/>
      <c r="H103" s="2"/>
      <c r="I103" s="2"/>
      <c r="J103" s="2"/>
      <c r="K103" s="2"/>
      <c r="L103" s="4"/>
      <c r="M103" s="4"/>
      <c r="N103" s="4"/>
    </row>
    <row r="104" spans="1:14" s="7" customFormat="1" ht="15" x14ac:dyDescent="0.2">
      <c r="A104" s="1"/>
      <c r="B104" s="1"/>
      <c r="E104" s="2"/>
      <c r="F104" s="2"/>
      <c r="G104" s="2"/>
      <c r="H104" s="2"/>
      <c r="I104" s="2"/>
      <c r="J104" s="2"/>
      <c r="K104" s="2"/>
      <c r="L104" s="4"/>
      <c r="M104" s="4"/>
      <c r="N104" s="4"/>
    </row>
    <row r="105" spans="1:14" s="7" customFormat="1" ht="15" x14ac:dyDescent="0.2">
      <c r="A105" s="1"/>
      <c r="B105" s="1"/>
      <c r="E105" s="2"/>
      <c r="F105" s="2"/>
      <c r="G105" s="2"/>
      <c r="H105" s="2"/>
      <c r="I105" s="2"/>
      <c r="J105" s="2"/>
      <c r="K105" s="2"/>
      <c r="L105" s="4"/>
      <c r="M105" s="4"/>
      <c r="N105" s="4"/>
    </row>
    <row r="106" spans="1:14" s="7" customFormat="1" ht="15" x14ac:dyDescent="0.2">
      <c r="A106" s="1"/>
      <c r="B106" s="1"/>
      <c r="E106" s="2"/>
      <c r="F106" s="2"/>
      <c r="G106" s="2"/>
      <c r="H106" s="2"/>
      <c r="I106" s="2"/>
      <c r="J106" s="2"/>
      <c r="K106" s="2"/>
      <c r="L106" s="4"/>
      <c r="M106" s="4"/>
      <c r="N106" s="4"/>
    </row>
    <row r="107" spans="1:14" s="7" customFormat="1" ht="15" x14ac:dyDescent="0.2">
      <c r="A107" s="1"/>
      <c r="B107" s="1"/>
      <c r="E107" s="2"/>
      <c r="F107" s="2"/>
      <c r="G107" s="2"/>
      <c r="H107" s="2"/>
      <c r="I107" s="2"/>
      <c r="J107" s="2"/>
      <c r="K107" s="2"/>
      <c r="L107" s="4"/>
      <c r="M107" s="4"/>
      <c r="N107" s="4"/>
    </row>
    <row r="108" spans="1:14" s="7" customFormat="1" ht="15" x14ac:dyDescent="0.2">
      <c r="A108" s="1"/>
      <c r="B108" s="1"/>
      <c r="E108" s="2"/>
      <c r="F108" s="2"/>
      <c r="G108" s="2"/>
      <c r="H108" s="2"/>
      <c r="I108" s="2"/>
      <c r="J108" s="2"/>
      <c r="K108" s="2"/>
      <c r="L108" s="4"/>
      <c r="M108" s="4"/>
      <c r="N108" s="4"/>
    </row>
    <row r="109" spans="1:14" s="7" customFormat="1" ht="15" x14ac:dyDescent="0.2">
      <c r="A109" s="1"/>
      <c r="B109" s="1"/>
      <c r="E109" s="2"/>
      <c r="F109" s="2"/>
      <c r="G109" s="2"/>
      <c r="H109" s="2"/>
      <c r="I109" s="2"/>
      <c r="J109" s="2"/>
      <c r="K109" s="2"/>
      <c r="L109" s="4"/>
      <c r="M109" s="4"/>
      <c r="N109" s="4"/>
    </row>
    <row r="110" spans="1:14" s="7" customFormat="1" ht="15" x14ac:dyDescent="0.2">
      <c r="A110" s="1"/>
      <c r="B110" s="1"/>
      <c r="E110" s="2"/>
      <c r="F110" s="2"/>
      <c r="G110" s="2"/>
      <c r="H110" s="2"/>
      <c r="I110" s="2"/>
      <c r="J110" s="2"/>
      <c r="K110" s="2"/>
      <c r="L110" s="4"/>
      <c r="M110" s="4"/>
      <c r="N110" s="4"/>
    </row>
    <row r="111" spans="1:14" s="7" customFormat="1" ht="15" x14ac:dyDescent="0.2">
      <c r="A111" s="1"/>
      <c r="B111" s="1"/>
      <c r="E111" s="2"/>
      <c r="F111" s="2"/>
      <c r="G111" s="2"/>
      <c r="H111" s="2"/>
      <c r="I111" s="2"/>
      <c r="J111" s="2"/>
      <c r="K111" s="2"/>
      <c r="L111" s="4"/>
      <c r="M111" s="4"/>
      <c r="N111" s="4"/>
    </row>
    <row r="112" spans="1:14" s="7" customFormat="1" ht="15" x14ac:dyDescent="0.2">
      <c r="A112" s="1"/>
      <c r="B112" s="1"/>
      <c r="E112" s="2"/>
      <c r="F112" s="2"/>
      <c r="G112" s="2"/>
      <c r="H112" s="2"/>
      <c r="I112" s="2"/>
      <c r="J112" s="2"/>
      <c r="K112" s="2"/>
      <c r="L112" s="4"/>
      <c r="M112" s="4"/>
      <c r="N112" s="4"/>
    </row>
    <row r="113" spans="1:14" s="7" customFormat="1" ht="15" x14ac:dyDescent="0.2">
      <c r="A113" s="1"/>
      <c r="B113" s="1"/>
      <c r="E113" s="2"/>
      <c r="F113" s="2"/>
      <c r="G113" s="2"/>
      <c r="H113" s="2"/>
      <c r="I113" s="2"/>
      <c r="J113" s="2"/>
      <c r="K113" s="2"/>
      <c r="L113" s="4"/>
      <c r="M113" s="4"/>
      <c r="N113" s="4"/>
    </row>
    <row r="114" spans="1:14" s="7" customFormat="1" ht="15" x14ac:dyDescent="0.2">
      <c r="A114" s="1"/>
      <c r="B114" s="1"/>
      <c r="E114" s="2"/>
      <c r="F114" s="2"/>
      <c r="G114" s="2"/>
      <c r="H114" s="2"/>
      <c r="I114" s="2"/>
      <c r="J114" s="2"/>
      <c r="K114" s="2"/>
      <c r="L114" s="4"/>
      <c r="M114" s="4"/>
      <c r="N114" s="4"/>
    </row>
    <row r="115" spans="1:14" s="7" customFormat="1" ht="15" x14ac:dyDescent="0.2">
      <c r="A115" s="1"/>
      <c r="B115" s="1"/>
      <c r="E115" s="2"/>
      <c r="F115" s="2"/>
      <c r="G115" s="2"/>
      <c r="H115" s="2"/>
      <c r="I115" s="2"/>
      <c r="J115" s="2"/>
      <c r="K115" s="2"/>
      <c r="L115" s="4"/>
      <c r="M115" s="4"/>
      <c r="N115" s="4"/>
    </row>
    <row r="116" spans="1:14" s="7" customFormat="1" ht="15" x14ac:dyDescent="0.2">
      <c r="A116" s="1"/>
      <c r="B116" s="1"/>
      <c r="E116" s="2"/>
      <c r="F116" s="2"/>
      <c r="G116" s="2"/>
      <c r="H116" s="2"/>
      <c r="I116" s="2"/>
      <c r="J116" s="2"/>
      <c r="K116" s="2"/>
      <c r="L116" s="4"/>
      <c r="M116" s="4"/>
      <c r="N116" s="4"/>
    </row>
    <row r="117" spans="1:14" s="7" customFormat="1" ht="15" x14ac:dyDescent="0.2">
      <c r="A117" s="1"/>
      <c r="B117" s="1"/>
      <c r="E117" s="2"/>
      <c r="F117" s="2"/>
      <c r="G117" s="2"/>
      <c r="H117" s="2"/>
      <c r="I117" s="2"/>
      <c r="J117" s="2"/>
      <c r="K117" s="2"/>
      <c r="L117" s="4"/>
      <c r="M117" s="4"/>
      <c r="N117" s="4"/>
    </row>
    <row r="118" spans="1:14" s="7" customFormat="1" ht="15" x14ac:dyDescent="0.2">
      <c r="A118" s="1"/>
      <c r="B118" s="1"/>
      <c r="E118" s="2"/>
      <c r="F118" s="2"/>
      <c r="G118" s="2"/>
      <c r="H118" s="2"/>
      <c r="I118" s="2"/>
      <c r="J118" s="2"/>
      <c r="K118" s="2"/>
      <c r="L118" s="4"/>
      <c r="M118" s="4"/>
      <c r="N118" s="4"/>
    </row>
    <row r="119" spans="1:14" s="7" customFormat="1" ht="15" x14ac:dyDescent="0.2">
      <c r="A119" s="1"/>
      <c r="B119" s="1"/>
      <c r="E119" s="2"/>
      <c r="F119" s="2"/>
      <c r="G119" s="2"/>
      <c r="H119" s="2"/>
      <c r="I119" s="2"/>
      <c r="J119" s="2"/>
      <c r="K119" s="2"/>
      <c r="L119" s="4"/>
      <c r="M119" s="4"/>
      <c r="N119" s="4"/>
    </row>
    <row r="120" spans="1:14" s="7" customFormat="1" ht="15" x14ac:dyDescent="0.2">
      <c r="A120" s="1"/>
      <c r="B120" s="1"/>
      <c r="E120" s="2"/>
      <c r="F120" s="2"/>
      <c r="G120" s="2"/>
      <c r="H120" s="2"/>
      <c r="I120" s="2"/>
      <c r="J120" s="2"/>
      <c r="K120" s="2"/>
      <c r="L120" s="4"/>
      <c r="M120" s="4"/>
      <c r="N120" s="4"/>
    </row>
    <row r="121" spans="1:14" s="7" customFormat="1" ht="15" x14ac:dyDescent="0.2">
      <c r="A121" s="1"/>
      <c r="B121" s="1"/>
      <c r="E121" s="2"/>
      <c r="F121" s="2"/>
      <c r="G121" s="2"/>
      <c r="H121" s="2"/>
      <c r="I121" s="2"/>
      <c r="J121" s="2"/>
      <c r="K121" s="2"/>
      <c r="L121" s="4"/>
      <c r="M121" s="4"/>
      <c r="N121" s="4"/>
    </row>
    <row r="122" spans="1:14" s="7" customFormat="1" ht="15" x14ac:dyDescent="0.2">
      <c r="A122" s="1"/>
      <c r="B122" s="1"/>
      <c r="E122" s="2"/>
      <c r="F122" s="2"/>
      <c r="G122" s="2"/>
      <c r="H122" s="2"/>
      <c r="I122" s="2"/>
      <c r="J122" s="2"/>
      <c r="K122" s="2"/>
      <c r="L122" s="4"/>
      <c r="M122" s="4"/>
      <c r="N122" s="4"/>
    </row>
    <row r="123" spans="1:14" s="7" customFormat="1" ht="15" x14ac:dyDescent="0.2">
      <c r="A123" s="1"/>
      <c r="B123" s="1"/>
      <c r="E123" s="2"/>
      <c r="F123" s="2"/>
      <c r="G123" s="2"/>
      <c r="H123" s="2"/>
      <c r="I123" s="2"/>
      <c r="J123" s="2"/>
      <c r="K123" s="2"/>
      <c r="L123" s="4"/>
      <c r="M123" s="4"/>
      <c r="N123" s="4"/>
    </row>
    <row r="124" spans="1:14" s="7" customFormat="1" ht="15" x14ac:dyDescent="0.2">
      <c r="A124" s="1"/>
      <c r="B124" s="1"/>
      <c r="E124" s="2"/>
      <c r="F124" s="2"/>
      <c r="G124" s="2"/>
      <c r="H124" s="2"/>
      <c r="I124" s="2"/>
      <c r="J124" s="2"/>
      <c r="K124" s="2"/>
      <c r="L124" s="4"/>
      <c r="M124" s="4"/>
      <c r="N124" s="4"/>
    </row>
    <row r="125" spans="1:14" s="7" customFormat="1" ht="15" x14ac:dyDescent="0.2">
      <c r="A125" s="1"/>
      <c r="B125" s="1"/>
      <c r="E125" s="2"/>
      <c r="F125" s="2"/>
      <c r="G125" s="2"/>
      <c r="H125" s="2"/>
      <c r="I125" s="2"/>
      <c r="J125" s="2"/>
      <c r="K125" s="2"/>
      <c r="L125" s="4"/>
      <c r="M125" s="4"/>
      <c r="N125" s="4"/>
    </row>
    <row r="126" spans="1:14" s="7" customFormat="1" ht="15" x14ac:dyDescent="0.2">
      <c r="A126" s="1"/>
      <c r="B126" s="1"/>
      <c r="E126" s="2"/>
      <c r="F126" s="2"/>
      <c r="G126" s="2"/>
      <c r="H126" s="2"/>
      <c r="I126" s="2"/>
      <c r="J126" s="2"/>
      <c r="K126" s="2"/>
      <c r="L126" s="4"/>
      <c r="M126" s="4"/>
      <c r="N126" s="4"/>
    </row>
    <row r="127" spans="1:14" s="7" customFormat="1" ht="15" x14ac:dyDescent="0.2">
      <c r="A127" s="1"/>
      <c r="B127" s="1"/>
      <c r="E127" s="2"/>
      <c r="F127" s="2"/>
      <c r="G127" s="2"/>
      <c r="H127" s="2"/>
      <c r="I127" s="2"/>
      <c r="J127" s="2"/>
      <c r="K127" s="2"/>
      <c r="L127" s="4"/>
      <c r="M127" s="4"/>
      <c r="N127" s="4"/>
    </row>
    <row r="128" spans="1:14" s="7" customFormat="1" ht="15" x14ac:dyDescent="0.2">
      <c r="A128" s="1"/>
      <c r="B128" s="1"/>
      <c r="E128" s="2"/>
      <c r="F128" s="2"/>
      <c r="G128" s="2"/>
      <c r="H128" s="2"/>
      <c r="I128" s="2"/>
      <c r="J128" s="2"/>
      <c r="K128" s="2"/>
      <c r="L128" s="4"/>
      <c r="M128" s="4"/>
      <c r="N128" s="4"/>
    </row>
    <row r="129" spans="1:14" s="7" customFormat="1" ht="15" x14ac:dyDescent="0.2">
      <c r="A129" s="1"/>
      <c r="B129" s="1"/>
      <c r="E129" s="2"/>
      <c r="F129" s="2"/>
      <c r="G129" s="2"/>
      <c r="H129" s="2"/>
      <c r="I129" s="2"/>
      <c r="J129" s="2"/>
      <c r="K129" s="2"/>
      <c r="L129" s="4"/>
      <c r="M129" s="4"/>
      <c r="N129" s="4"/>
    </row>
    <row r="130" spans="1:14" s="7" customFormat="1" ht="15" x14ac:dyDescent="0.2">
      <c r="A130" s="1"/>
      <c r="B130" s="1"/>
      <c r="E130" s="2"/>
      <c r="F130" s="2"/>
      <c r="G130" s="2"/>
      <c r="H130" s="2"/>
      <c r="I130" s="2"/>
      <c r="J130" s="2"/>
      <c r="K130" s="2"/>
      <c r="L130" s="4"/>
      <c r="M130" s="4"/>
      <c r="N130" s="4"/>
    </row>
    <row r="131" spans="1:14" s="7" customFormat="1" ht="15" x14ac:dyDescent="0.2">
      <c r="A131" s="1"/>
      <c r="B131" s="1"/>
      <c r="E131" s="2"/>
      <c r="F131" s="2"/>
      <c r="G131" s="2"/>
      <c r="H131" s="2"/>
      <c r="I131" s="2"/>
      <c r="J131" s="2"/>
      <c r="K131" s="2"/>
      <c r="L131" s="4"/>
      <c r="M131" s="4"/>
      <c r="N131" s="4"/>
    </row>
    <row r="132" spans="1:14" s="7" customFormat="1" ht="15" x14ac:dyDescent="0.2">
      <c r="A132" s="1"/>
      <c r="B132" s="1"/>
      <c r="E132" s="2"/>
      <c r="F132" s="2"/>
      <c r="G132" s="2"/>
      <c r="H132" s="2"/>
      <c r="I132" s="2"/>
      <c r="J132" s="2"/>
      <c r="K132" s="2"/>
      <c r="L132" s="4"/>
      <c r="M132" s="4"/>
      <c r="N132" s="4"/>
    </row>
    <row r="133" spans="1:14" s="7" customFormat="1" ht="15" x14ac:dyDescent="0.2">
      <c r="A133" s="1"/>
      <c r="B133" s="1"/>
      <c r="E133" s="2"/>
      <c r="F133" s="2"/>
      <c r="G133" s="2"/>
      <c r="H133" s="2"/>
      <c r="I133" s="2"/>
      <c r="J133" s="2"/>
      <c r="K133" s="2"/>
      <c r="L133" s="4"/>
      <c r="M133" s="4"/>
      <c r="N133" s="4"/>
    </row>
    <row r="134" spans="1:14" s="7" customFormat="1" ht="15" x14ac:dyDescent="0.2">
      <c r="A134" s="1"/>
      <c r="B134" s="1"/>
      <c r="E134" s="2"/>
      <c r="F134" s="2"/>
      <c r="G134" s="2"/>
      <c r="H134" s="2"/>
      <c r="I134" s="2"/>
      <c r="J134" s="2"/>
      <c r="K134" s="2"/>
      <c r="L134" s="4"/>
      <c r="M134" s="4"/>
      <c r="N134" s="4"/>
    </row>
    <row r="135" spans="1:14" s="7" customFormat="1" ht="15" x14ac:dyDescent="0.2">
      <c r="A135" s="1"/>
      <c r="B135" s="1"/>
      <c r="E135" s="2"/>
      <c r="F135" s="2"/>
      <c r="G135" s="2"/>
      <c r="H135" s="2"/>
      <c r="I135" s="2"/>
      <c r="J135" s="2"/>
      <c r="K135" s="2"/>
      <c r="L135" s="4"/>
      <c r="M135" s="4"/>
      <c r="N135" s="4"/>
    </row>
    <row r="136" spans="1:14" s="7" customFormat="1" ht="15" x14ac:dyDescent="0.2">
      <c r="A136" s="1"/>
      <c r="B136" s="1"/>
      <c r="E136" s="2"/>
      <c r="F136" s="2"/>
      <c r="G136" s="2"/>
      <c r="H136" s="2"/>
      <c r="I136" s="2"/>
      <c r="J136" s="2"/>
      <c r="K136" s="2"/>
      <c r="L136" s="4"/>
      <c r="M136" s="4"/>
      <c r="N136" s="4"/>
    </row>
    <row r="137" spans="1:14" s="7" customFormat="1" ht="15" x14ac:dyDescent="0.2">
      <c r="A137" s="1"/>
      <c r="B137" s="1"/>
      <c r="E137" s="2"/>
      <c r="F137" s="2"/>
      <c r="G137" s="2"/>
      <c r="H137" s="2"/>
      <c r="I137" s="2"/>
      <c r="J137" s="2"/>
      <c r="K137" s="2"/>
      <c r="L137" s="4"/>
      <c r="M137" s="4"/>
      <c r="N137" s="4"/>
    </row>
    <row r="138" spans="1:14" s="7" customFormat="1" ht="15" x14ac:dyDescent="0.2">
      <c r="A138" s="1"/>
      <c r="B138" s="1"/>
      <c r="E138" s="2"/>
      <c r="F138" s="2"/>
      <c r="G138" s="2"/>
      <c r="H138" s="2"/>
      <c r="I138" s="2"/>
      <c r="J138" s="2"/>
      <c r="K138" s="2"/>
      <c r="L138" s="4"/>
      <c r="M138" s="4"/>
      <c r="N138" s="4"/>
    </row>
    <row r="139" spans="1:14" s="7" customFormat="1" ht="15" x14ac:dyDescent="0.2">
      <c r="A139" s="1"/>
      <c r="B139" s="1"/>
      <c r="E139" s="2"/>
      <c r="F139" s="2"/>
      <c r="G139" s="2"/>
      <c r="H139" s="2"/>
      <c r="I139" s="2"/>
      <c r="J139" s="2"/>
      <c r="K139" s="2"/>
      <c r="L139" s="4"/>
      <c r="M139" s="4"/>
      <c r="N139" s="4"/>
    </row>
    <row r="140" spans="1:14" s="7" customFormat="1" ht="15" x14ac:dyDescent="0.2">
      <c r="A140" s="1"/>
      <c r="B140" s="1"/>
      <c r="E140" s="2"/>
      <c r="F140" s="2"/>
      <c r="G140" s="2"/>
      <c r="H140" s="2"/>
      <c r="I140" s="2"/>
      <c r="J140" s="2"/>
      <c r="K140" s="2"/>
      <c r="L140" s="4"/>
      <c r="M140" s="4"/>
      <c r="N140" s="4"/>
    </row>
    <row r="141" spans="1:14" s="7" customFormat="1" ht="15" x14ac:dyDescent="0.2">
      <c r="A141" s="1"/>
      <c r="B141" s="1"/>
      <c r="E141" s="2"/>
      <c r="F141" s="2"/>
      <c r="G141" s="2"/>
      <c r="H141" s="2"/>
      <c r="I141" s="2"/>
      <c r="J141" s="2"/>
      <c r="K141" s="2"/>
      <c r="L141" s="4"/>
      <c r="M141" s="4"/>
      <c r="N141" s="4"/>
    </row>
    <row r="142" spans="1:14" s="7" customFormat="1" ht="15" x14ac:dyDescent="0.2">
      <c r="A142" s="1"/>
      <c r="B142" s="1"/>
      <c r="E142" s="2"/>
      <c r="F142" s="2"/>
      <c r="G142" s="2"/>
      <c r="H142" s="2"/>
      <c r="I142" s="2"/>
      <c r="J142" s="2"/>
      <c r="K142" s="2"/>
      <c r="L142" s="4"/>
      <c r="M142" s="4"/>
      <c r="N142" s="4"/>
    </row>
    <row r="143" spans="1:14" s="7" customFormat="1" ht="15" x14ac:dyDescent="0.2">
      <c r="A143" s="1"/>
      <c r="B143" s="1"/>
      <c r="E143" s="2"/>
      <c r="F143" s="2"/>
      <c r="G143" s="2"/>
      <c r="H143" s="2"/>
      <c r="I143" s="2"/>
      <c r="J143" s="2"/>
      <c r="K143" s="2"/>
      <c r="L143" s="4"/>
      <c r="M143" s="4"/>
      <c r="N143" s="4"/>
    </row>
    <row r="144" spans="1:14" s="7" customFormat="1" ht="15" x14ac:dyDescent="0.2">
      <c r="A144" s="1"/>
      <c r="B144" s="1"/>
      <c r="E144" s="2"/>
      <c r="F144" s="2"/>
      <c r="G144" s="2"/>
      <c r="H144" s="2"/>
      <c r="I144" s="2"/>
      <c r="J144" s="2"/>
      <c r="K144" s="2"/>
      <c r="L144" s="4"/>
      <c r="M144" s="4"/>
      <c r="N144" s="4"/>
    </row>
    <row r="145" spans="1:14" s="7" customFormat="1" ht="15" x14ac:dyDescent="0.2">
      <c r="A145" s="1"/>
      <c r="B145" s="1"/>
      <c r="E145" s="2"/>
      <c r="F145" s="2"/>
      <c r="G145" s="2"/>
      <c r="H145" s="2"/>
      <c r="I145" s="2"/>
      <c r="J145" s="2"/>
      <c r="K145" s="2"/>
      <c r="L145" s="4"/>
      <c r="M145" s="4"/>
      <c r="N145" s="4"/>
    </row>
    <row r="146" spans="1:14" s="7" customFormat="1" ht="15" x14ac:dyDescent="0.2">
      <c r="A146" s="1"/>
      <c r="B146" s="1"/>
      <c r="E146" s="2"/>
      <c r="F146" s="2"/>
      <c r="G146" s="2"/>
      <c r="H146" s="2"/>
      <c r="I146" s="2"/>
      <c r="J146" s="2"/>
      <c r="K146" s="2"/>
      <c r="L146" s="4"/>
      <c r="M146" s="4"/>
      <c r="N146" s="4"/>
    </row>
    <row r="147" spans="1:14" s="7" customFormat="1" ht="15" x14ac:dyDescent="0.2">
      <c r="A147" s="1"/>
      <c r="B147" s="1"/>
      <c r="E147" s="2"/>
      <c r="F147" s="2"/>
      <c r="G147" s="2"/>
      <c r="H147" s="2"/>
      <c r="I147" s="2"/>
      <c r="J147" s="2"/>
      <c r="K147" s="2"/>
      <c r="L147" s="4"/>
      <c r="M147" s="4"/>
      <c r="N147" s="4"/>
    </row>
    <row r="148" spans="1:14" s="7" customFormat="1" ht="15" x14ac:dyDescent="0.2">
      <c r="A148" s="1"/>
      <c r="B148" s="1"/>
      <c r="E148" s="2"/>
      <c r="F148" s="2"/>
      <c r="G148" s="2"/>
      <c r="H148" s="2"/>
      <c r="I148" s="2"/>
      <c r="J148" s="2"/>
      <c r="K148" s="2"/>
      <c r="L148" s="4"/>
      <c r="M148" s="4"/>
      <c r="N148" s="4"/>
    </row>
    <row r="149" spans="1:14" s="7" customFormat="1" ht="15" x14ac:dyDescent="0.2">
      <c r="A149" s="1"/>
      <c r="B149" s="1"/>
      <c r="E149" s="2"/>
      <c r="F149" s="2"/>
      <c r="G149" s="2"/>
      <c r="H149" s="2"/>
      <c r="I149" s="2"/>
      <c r="J149" s="2"/>
      <c r="K149" s="2"/>
      <c r="L149" s="4"/>
      <c r="M149" s="4"/>
      <c r="N149" s="4"/>
    </row>
    <row r="150" spans="1:14" s="7" customFormat="1" ht="15" x14ac:dyDescent="0.2">
      <c r="A150" s="1"/>
      <c r="B150" s="1"/>
      <c r="E150" s="2"/>
      <c r="F150" s="2"/>
      <c r="G150" s="2"/>
      <c r="H150" s="2"/>
      <c r="I150" s="2"/>
      <c r="J150" s="2"/>
      <c r="K150" s="2"/>
      <c r="L150" s="4"/>
      <c r="M150" s="4"/>
      <c r="N150" s="4"/>
    </row>
    <row r="151" spans="1:14" s="7" customFormat="1" ht="15" x14ac:dyDescent="0.2">
      <c r="A151" s="1"/>
      <c r="B151" s="1"/>
      <c r="E151" s="2"/>
      <c r="F151" s="2"/>
      <c r="G151" s="2"/>
      <c r="H151" s="2"/>
      <c r="I151" s="2"/>
      <c r="J151" s="2"/>
      <c r="K151" s="2"/>
      <c r="L151" s="4"/>
      <c r="M151" s="4"/>
      <c r="N151" s="4"/>
    </row>
    <row r="152" spans="1:14" s="7" customFormat="1" ht="15" x14ac:dyDescent="0.2">
      <c r="A152" s="1"/>
      <c r="B152" s="1"/>
      <c r="E152" s="2"/>
      <c r="F152" s="2"/>
      <c r="G152" s="2"/>
      <c r="H152" s="2"/>
      <c r="I152" s="2"/>
      <c r="J152" s="2"/>
      <c r="K152" s="2"/>
      <c r="L152" s="4"/>
      <c r="M152" s="4"/>
      <c r="N152" s="4"/>
    </row>
    <row r="153" spans="1:14" s="7" customFormat="1" ht="15" x14ac:dyDescent="0.2">
      <c r="A153" s="1"/>
      <c r="B153" s="1"/>
      <c r="E153" s="2"/>
      <c r="F153" s="2"/>
      <c r="G153" s="2"/>
      <c r="H153" s="2"/>
      <c r="I153" s="2"/>
      <c r="J153" s="2"/>
      <c r="K153" s="2"/>
      <c r="L153" s="4"/>
      <c r="M153" s="4"/>
      <c r="N153" s="4"/>
    </row>
    <row r="154" spans="1:14" s="7" customFormat="1" ht="15" x14ac:dyDescent="0.2">
      <c r="A154" s="1"/>
      <c r="B154" s="1"/>
      <c r="E154" s="2"/>
      <c r="F154" s="2"/>
      <c r="G154" s="2"/>
      <c r="H154" s="2"/>
      <c r="I154" s="2"/>
      <c r="J154" s="2"/>
      <c r="K154" s="2"/>
      <c r="L154" s="4"/>
      <c r="M154" s="4"/>
      <c r="N154" s="4"/>
    </row>
    <row r="155" spans="1:14" s="7" customFormat="1" ht="15" x14ac:dyDescent="0.2">
      <c r="A155" s="1"/>
      <c r="B155" s="1"/>
      <c r="E155" s="2"/>
      <c r="F155" s="2"/>
      <c r="G155" s="2"/>
      <c r="H155" s="2"/>
      <c r="I155" s="2"/>
      <c r="J155" s="2"/>
      <c r="K155" s="2"/>
      <c r="L155" s="4"/>
      <c r="M155" s="4"/>
      <c r="N155" s="4"/>
    </row>
    <row r="156" spans="1:14" s="7" customFormat="1" ht="15" x14ac:dyDescent="0.2">
      <c r="A156" s="1"/>
      <c r="B156" s="1"/>
      <c r="E156" s="2"/>
      <c r="F156" s="2"/>
      <c r="G156" s="2"/>
      <c r="H156" s="2"/>
      <c r="I156" s="2"/>
      <c r="J156" s="2"/>
      <c r="K156" s="2"/>
      <c r="L156" s="4"/>
      <c r="M156" s="4"/>
      <c r="N156" s="4"/>
    </row>
    <row r="157" spans="1:14" s="7" customFormat="1" ht="15" x14ac:dyDescent="0.2">
      <c r="A157" s="1"/>
      <c r="B157" s="1"/>
      <c r="E157" s="2"/>
      <c r="F157" s="2"/>
      <c r="G157" s="2"/>
      <c r="H157" s="2"/>
      <c r="I157" s="2"/>
      <c r="J157" s="2"/>
      <c r="K157" s="2"/>
      <c r="L157" s="4"/>
      <c r="M157" s="4"/>
      <c r="N157" s="4"/>
    </row>
    <row r="158" spans="1:14" s="7" customFormat="1" ht="15" x14ac:dyDescent="0.2">
      <c r="A158" s="1"/>
      <c r="B158" s="1"/>
      <c r="E158" s="2"/>
      <c r="F158" s="2"/>
      <c r="G158" s="2"/>
      <c r="H158" s="2"/>
      <c r="I158" s="2"/>
      <c r="J158" s="2"/>
      <c r="K158" s="2"/>
      <c r="L158" s="4"/>
      <c r="M158" s="4"/>
      <c r="N158" s="4"/>
    </row>
    <row r="159" spans="1:14" s="7" customFormat="1" ht="15" x14ac:dyDescent="0.2">
      <c r="A159" s="1"/>
      <c r="B159" s="1"/>
      <c r="E159" s="2"/>
      <c r="F159" s="2"/>
      <c r="G159" s="2"/>
      <c r="H159" s="2"/>
      <c r="I159" s="2"/>
      <c r="J159" s="2"/>
      <c r="K159" s="2"/>
      <c r="L159" s="4"/>
      <c r="M159" s="4"/>
      <c r="N159" s="4"/>
    </row>
    <row r="160" spans="1:14" s="7" customFormat="1" ht="15" x14ac:dyDescent="0.2">
      <c r="A160" s="1"/>
      <c r="B160" s="1"/>
      <c r="E160" s="2"/>
      <c r="F160" s="2"/>
      <c r="G160" s="2"/>
      <c r="H160" s="2"/>
      <c r="I160" s="2"/>
      <c r="J160" s="2"/>
      <c r="K160" s="2"/>
      <c r="L160" s="4"/>
      <c r="M160" s="4"/>
      <c r="N160" s="4"/>
    </row>
    <row r="161" spans="1:14" s="7" customFormat="1" ht="15" x14ac:dyDescent="0.2">
      <c r="A161" s="1"/>
      <c r="B161" s="1"/>
      <c r="E161" s="2"/>
      <c r="F161" s="2"/>
      <c r="G161" s="2"/>
      <c r="H161" s="2"/>
      <c r="I161" s="2"/>
      <c r="J161" s="2"/>
      <c r="K161" s="2"/>
      <c r="L161" s="4"/>
      <c r="M161" s="4"/>
      <c r="N161" s="4"/>
    </row>
    <row r="162" spans="1:14" s="7" customFormat="1" ht="15" x14ac:dyDescent="0.2">
      <c r="A162" s="1"/>
      <c r="B162" s="1"/>
      <c r="E162" s="2"/>
      <c r="F162" s="2"/>
      <c r="G162" s="2"/>
      <c r="H162" s="2"/>
      <c r="I162" s="2"/>
      <c r="J162" s="2"/>
      <c r="K162" s="2"/>
      <c r="L162" s="4"/>
      <c r="M162" s="4"/>
      <c r="N162" s="4"/>
    </row>
    <row r="163" spans="1:14" s="7" customFormat="1" ht="15" x14ac:dyDescent="0.2">
      <c r="A163" s="1"/>
      <c r="B163" s="1"/>
      <c r="E163" s="2"/>
      <c r="F163" s="2"/>
      <c r="G163" s="2"/>
      <c r="H163" s="2"/>
      <c r="I163" s="2"/>
      <c r="J163" s="2"/>
      <c r="K163" s="2"/>
      <c r="L163" s="4"/>
      <c r="M163" s="4"/>
      <c r="N163" s="4"/>
    </row>
    <row r="164" spans="1:14" s="7" customFormat="1" ht="15" x14ac:dyDescent="0.2">
      <c r="A164" s="1"/>
      <c r="B164" s="1"/>
      <c r="E164" s="2"/>
      <c r="F164" s="2"/>
      <c r="G164" s="2"/>
      <c r="H164" s="2"/>
      <c r="I164" s="2"/>
      <c r="J164" s="2"/>
      <c r="K164" s="2"/>
      <c r="L164" s="4"/>
      <c r="M164" s="4"/>
      <c r="N164" s="4"/>
    </row>
    <row r="165" spans="1:14" s="7" customFormat="1" ht="15" x14ac:dyDescent="0.2">
      <c r="A165" s="1"/>
      <c r="B165" s="1"/>
      <c r="E165" s="2"/>
      <c r="F165" s="2"/>
      <c r="G165" s="2"/>
      <c r="H165" s="2"/>
      <c r="I165" s="2"/>
      <c r="J165" s="2"/>
      <c r="K165" s="2"/>
      <c r="L165" s="4"/>
      <c r="M165" s="4"/>
      <c r="N165" s="4"/>
    </row>
    <row r="166" spans="1:14" s="7" customFormat="1" ht="15" x14ac:dyDescent="0.2">
      <c r="A166" s="1"/>
      <c r="B166" s="1"/>
      <c r="E166" s="2"/>
      <c r="F166" s="2"/>
      <c r="G166" s="2"/>
      <c r="H166" s="2"/>
      <c r="I166" s="2"/>
      <c r="J166" s="2"/>
      <c r="K166" s="2"/>
      <c r="L166" s="4"/>
      <c r="M166" s="4"/>
      <c r="N166" s="4"/>
    </row>
    <row r="167" spans="1:14" s="7" customFormat="1" ht="15" x14ac:dyDescent="0.2">
      <c r="A167" s="1"/>
      <c r="B167" s="1"/>
      <c r="E167" s="2"/>
      <c r="F167" s="2"/>
      <c r="G167" s="2"/>
      <c r="H167" s="2"/>
      <c r="I167" s="2"/>
      <c r="J167" s="2"/>
      <c r="K167" s="2"/>
      <c r="L167" s="4"/>
      <c r="M167" s="4"/>
      <c r="N167" s="4"/>
    </row>
    <row r="168" spans="1:14" s="7" customFormat="1" ht="15" x14ac:dyDescent="0.2">
      <c r="A168" s="1"/>
      <c r="B168" s="1"/>
      <c r="E168" s="2"/>
      <c r="F168" s="2"/>
      <c r="G168" s="2"/>
      <c r="H168" s="2"/>
      <c r="I168" s="2"/>
      <c r="J168" s="2"/>
      <c r="K168" s="2"/>
      <c r="L168" s="4"/>
      <c r="M168" s="4"/>
      <c r="N168" s="4"/>
    </row>
    <row r="169" spans="1:14" s="7" customFormat="1" ht="15" x14ac:dyDescent="0.2">
      <c r="A169" s="1"/>
      <c r="B169" s="1"/>
      <c r="E169" s="2"/>
      <c r="F169" s="2"/>
      <c r="G169" s="2"/>
      <c r="H169" s="2"/>
      <c r="I169" s="2"/>
      <c r="J169" s="2"/>
      <c r="K169" s="2"/>
      <c r="L169" s="4"/>
      <c r="M169" s="4"/>
      <c r="N169" s="4"/>
    </row>
    <row r="170" spans="1:14" s="7" customFormat="1" ht="15" x14ac:dyDescent="0.2">
      <c r="A170" s="1"/>
      <c r="B170" s="1"/>
      <c r="E170" s="2"/>
      <c r="F170" s="2"/>
      <c r="G170" s="2"/>
      <c r="H170" s="2"/>
      <c r="I170" s="2"/>
      <c r="J170" s="2"/>
      <c r="K170" s="2"/>
      <c r="L170" s="4"/>
      <c r="M170" s="4"/>
      <c r="N170" s="4"/>
    </row>
    <row r="171" spans="1:14" s="7" customFormat="1" ht="15" x14ac:dyDescent="0.2">
      <c r="A171" s="1"/>
      <c r="B171" s="1"/>
      <c r="E171" s="2"/>
      <c r="F171" s="2"/>
      <c r="G171" s="2"/>
      <c r="H171" s="2"/>
      <c r="I171" s="2"/>
      <c r="J171" s="2"/>
      <c r="K171" s="2"/>
      <c r="L171" s="4"/>
      <c r="M171" s="4"/>
      <c r="N171" s="4"/>
    </row>
    <row r="172" spans="1:14" s="7" customFormat="1" ht="15" x14ac:dyDescent="0.2">
      <c r="A172" s="1"/>
      <c r="B172" s="1"/>
      <c r="E172" s="2"/>
      <c r="F172" s="2"/>
      <c r="G172" s="2"/>
      <c r="H172" s="2"/>
      <c r="I172" s="2"/>
      <c r="J172" s="2"/>
      <c r="K172" s="2"/>
      <c r="L172" s="4"/>
      <c r="M172" s="4"/>
      <c r="N172" s="4"/>
    </row>
    <row r="173" spans="1:14" s="7" customFormat="1" ht="15" x14ac:dyDescent="0.2">
      <c r="A173" s="1"/>
      <c r="B173" s="1"/>
      <c r="E173" s="2"/>
      <c r="F173" s="2"/>
      <c r="G173" s="2"/>
      <c r="H173" s="2"/>
      <c r="I173" s="2"/>
      <c r="J173" s="2"/>
      <c r="K173" s="2"/>
      <c r="L173" s="4"/>
      <c r="M173" s="4"/>
      <c r="N173" s="4"/>
    </row>
    <row r="174" spans="1:14" s="7" customFormat="1" ht="15" x14ac:dyDescent="0.2">
      <c r="A174" s="1"/>
      <c r="B174" s="1"/>
      <c r="E174" s="2"/>
      <c r="F174" s="2"/>
      <c r="G174" s="2"/>
      <c r="H174" s="2"/>
      <c r="I174" s="2"/>
      <c r="J174" s="2"/>
      <c r="K174" s="2"/>
      <c r="L174" s="4"/>
      <c r="M174" s="4"/>
      <c r="N174" s="4"/>
    </row>
    <row r="175" spans="1:14" s="7" customFormat="1" ht="15" x14ac:dyDescent="0.2">
      <c r="A175" s="1"/>
      <c r="B175" s="1"/>
      <c r="E175" s="2"/>
      <c r="F175" s="2"/>
      <c r="G175" s="2"/>
      <c r="H175" s="2"/>
      <c r="I175" s="2"/>
      <c r="J175" s="2"/>
      <c r="K175" s="2"/>
      <c r="L175" s="4"/>
      <c r="M175" s="4"/>
      <c r="N175" s="4"/>
    </row>
    <row r="176" spans="1:14" s="7" customFormat="1" ht="15" x14ac:dyDescent="0.2">
      <c r="A176" s="1"/>
      <c r="B176" s="1"/>
      <c r="E176" s="2"/>
      <c r="F176" s="2"/>
      <c r="G176" s="2"/>
      <c r="H176" s="2"/>
      <c r="I176" s="2"/>
      <c r="J176" s="2"/>
      <c r="K176" s="2"/>
      <c r="L176" s="4"/>
      <c r="M176" s="4"/>
      <c r="N176" s="4"/>
    </row>
    <row r="177" spans="1:14" s="7" customFormat="1" ht="15" x14ac:dyDescent="0.2">
      <c r="A177" s="1"/>
      <c r="B177" s="1"/>
      <c r="E177" s="2"/>
      <c r="F177" s="2"/>
      <c r="G177" s="2"/>
      <c r="H177" s="2"/>
      <c r="I177" s="2"/>
      <c r="J177" s="2"/>
      <c r="K177" s="2"/>
      <c r="L177" s="4"/>
      <c r="M177" s="4"/>
      <c r="N177" s="4"/>
    </row>
    <row r="178" spans="1:14" s="7" customFormat="1" ht="15" x14ac:dyDescent="0.2">
      <c r="A178" s="1"/>
      <c r="B178" s="1"/>
      <c r="E178" s="2"/>
      <c r="F178" s="2"/>
      <c r="G178" s="2"/>
      <c r="H178" s="2"/>
      <c r="I178" s="2"/>
      <c r="J178" s="2"/>
      <c r="K178" s="2"/>
      <c r="L178" s="4"/>
      <c r="M178" s="4"/>
      <c r="N178" s="4"/>
    </row>
    <row r="179" spans="1:14" s="7" customFormat="1" ht="15" x14ac:dyDescent="0.2">
      <c r="A179" s="1"/>
      <c r="B179" s="1"/>
      <c r="E179" s="2"/>
      <c r="F179" s="2"/>
      <c r="G179" s="2"/>
      <c r="H179" s="2"/>
      <c r="I179" s="2"/>
      <c r="J179" s="2"/>
      <c r="K179" s="2"/>
      <c r="L179" s="4"/>
      <c r="M179" s="4"/>
      <c r="N179" s="4"/>
    </row>
    <row r="180" spans="1:14" s="7" customFormat="1" ht="15" x14ac:dyDescent="0.2">
      <c r="A180" s="1"/>
      <c r="B180" s="1"/>
      <c r="E180" s="2"/>
      <c r="F180" s="2"/>
      <c r="G180" s="2"/>
      <c r="H180" s="2"/>
      <c r="I180" s="2"/>
      <c r="J180" s="2"/>
      <c r="K180" s="2"/>
      <c r="L180" s="4"/>
      <c r="M180" s="4"/>
      <c r="N180" s="4"/>
    </row>
    <row r="181" spans="1:14" s="7" customFormat="1" ht="15" x14ac:dyDescent="0.2">
      <c r="A181" s="1"/>
      <c r="B181" s="1"/>
      <c r="E181" s="2"/>
      <c r="F181" s="2"/>
      <c r="G181" s="2"/>
      <c r="H181" s="2"/>
      <c r="I181" s="2"/>
      <c r="J181" s="2"/>
      <c r="K181" s="2"/>
      <c r="L181" s="4"/>
      <c r="M181" s="4"/>
      <c r="N181" s="4"/>
    </row>
    <row r="182" spans="1:14" s="7" customFormat="1" ht="15" x14ac:dyDescent="0.2">
      <c r="A182" s="1"/>
      <c r="B182" s="1"/>
      <c r="E182" s="2"/>
      <c r="F182" s="2"/>
      <c r="G182" s="2"/>
      <c r="H182" s="2"/>
      <c r="I182" s="2"/>
      <c r="J182" s="2"/>
      <c r="K182" s="2"/>
      <c r="L182" s="4"/>
      <c r="M182" s="4"/>
      <c r="N182" s="4"/>
    </row>
    <row r="183" spans="1:14" s="7" customFormat="1" ht="15" x14ac:dyDescent="0.2">
      <c r="A183" s="1"/>
      <c r="B183" s="1"/>
      <c r="E183" s="2"/>
      <c r="F183" s="2"/>
      <c r="G183" s="2"/>
      <c r="H183" s="2"/>
      <c r="I183" s="2"/>
      <c r="J183" s="2"/>
      <c r="K183" s="2"/>
      <c r="L183" s="4"/>
      <c r="M183" s="4"/>
      <c r="N183" s="4"/>
    </row>
    <row r="184" spans="1:14" s="7" customFormat="1" ht="15" x14ac:dyDescent="0.2">
      <c r="A184" s="1"/>
      <c r="B184" s="1"/>
      <c r="E184" s="2"/>
      <c r="F184" s="2"/>
      <c r="G184" s="2"/>
      <c r="H184" s="2"/>
      <c r="I184" s="2"/>
      <c r="J184" s="2"/>
      <c r="K184" s="2"/>
      <c r="L184" s="4"/>
      <c r="M184" s="4"/>
      <c r="N184" s="4"/>
    </row>
    <row r="185" spans="1:14" s="7" customFormat="1" ht="15" x14ac:dyDescent="0.2">
      <c r="A185" s="1"/>
      <c r="B185" s="1"/>
      <c r="E185" s="2"/>
      <c r="F185" s="2"/>
      <c r="G185" s="2"/>
      <c r="H185" s="2"/>
      <c r="I185" s="2"/>
      <c r="J185" s="2"/>
      <c r="K185" s="2"/>
      <c r="L185" s="4"/>
      <c r="M185" s="4"/>
      <c r="N185" s="4"/>
    </row>
    <row r="186" spans="1:14" s="7" customFormat="1" ht="15" x14ac:dyDescent="0.2">
      <c r="A186" s="1"/>
      <c r="B186" s="1"/>
      <c r="E186" s="2"/>
      <c r="F186" s="2"/>
      <c r="G186" s="2"/>
      <c r="H186" s="2"/>
      <c r="I186" s="2"/>
      <c r="J186" s="2"/>
      <c r="K186" s="2"/>
      <c r="L186" s="4"/>
      <c r="M186" s="4"/>
      <c r="N186" s="4"/>
    </row>
    <row r="187" spans="1:14" s="7" customFormat="1" ht="15" x14ac:dyDescent="0.2">
      <c r="A187" s="1"/>
      <c r="B187" s="1"/>
      <c r="E187" s="2"/>
      <c r="F187" s="2"/>
      <c r="G187" s="2"/>
      <c r="H187" s="2"/>
      <c r="I187" s="2"/>
      <c r="J187" s="2"/>
      <c r="K187" s="2"/>
      <c r="L187" s="4"/>
      <c r="M187" s="4"/>
      <c r="N187" s="4"/>
    </row>
    <row r="188" spans="1:14" s="7" customFormat="1" ht="15" x14ac:dyDescent="0.2">
      <c r="A188" s="1"/>
      <c r="B188" s="1"/>
      <c r="E188" s="2"/>
      <c r="F188" s="2"/>
      <c r="G188" s="2"/>
      <c r="H188" s="2"/>
      <c r="I188" s="2"/>
      <c r="J188" s="2"/>
      <c r="K188" s="2"/>
      <c r="L188" s="4"/>
      <c r="M188" s="4"/>
      <c r="N188" s="4"/>
    </row>
    <row r="189" spans="1:14" s="7" customFormat="1" ht="15" x14ac:dyDescent="0.2">
      <c r="A189" s="1"/>
      <c r="B189" s="1"/>
      <c r="E189" s="2"/>
      <c r="F189" s="2"/>
      <c r="G189" s="2"/>
      <c r="H189" s="2"/>
      <c r="I189" s="2"/>
      <c r="J189" s="2"/>
      <c r="K189" s="2"/>
      <c r="L189" s="4"/>
      <c r="M189" s="4"/>
      <c r="N189" s="4"/>
    </row>
    <row r="190" spans="1:14" s="7" customFormat="1" ht="15" x14ac:dyDescent="0.2">
      <c r="A190" s="1"/>
      <c r="B190" s="1"/>
      <c r="E190" s="2"/>
      <c r="F190" s="2"/>
      <c r="G190" s="2"/>
      <c r="H190" s="2"/>
      <c r="I190" s="2"/>
      <c r="J190" s="2"/>
      <c r="K190" s="2"/>
      <c r="L190" s="4"/>
      <c r="M190" s="4"/>
      <c r="N190" s="4"/>
    </row>
    <row r="191" spans="1:14" s="7" customFormat="1" ht="15" x14ac:dyDescent="0.2">
      <c r="A191" s="1"/>
      <c r="B191" s="1"/>
      <c r="E191" s="2"/>
      <c r="F191" s="2"/>
      <c r="G191" s="2"/>
      <c r="H191" s="2"/>
      <c r="I191" s="2"/>
      <c r="J191" s="2"/>
      <c r="K191" s="2"/>
      <c r="L191" s="4"/>
      <c r="M191" s="4"/>
      <c r="N191" s="4"/>
    </row>
    <row r="192" spans="1:14" s="7" customFormat="1" ht="15" x14ac:dyDescent="0.2">
      <c r="A192" s="1"/>
      <c r="B192" s="1"/>
      <c r="E192" s="2"/>
      <c r="F192" s="2"/>
      <c r="G192" s="2"/>
      <c r="H192" s="2"/>
      <c r="I192" s="2"/>
      <c r="J192" s="2"/>
      <c r="K192" s="2"/>
      <c r="L192" s="4"/>
      <c r="M192" s="4"/>
      <c r="N192" s="4"/>
    </row>
    <row r="193" spans="1:14" s="7" customFormat="1" ht="15" x14ac:dyDescent="0.2">
      <c r="A193" s="1"/>
      <c r="B193" s="1"/>
      <c r="E193" s="2"/>
      <c r="F193" s="2"/>
      <c r="G193" s="2"/>
      <c r="H193" s="2"/>
      <c r="I193" s="2"/>
      <c r="J193" s="2"/>
      <c r="K193" s="2"/>
      <c r="L193" s="4"/>
      <c r="M193" s="4"/>
      <c r="N193" s="4"/>
    </row>
    <row r="194" spans="1:14" s="7" customFormat="1" ht="15" x14ac:dyDescent="0.2">
      <c r="A194" s="1"/>
      <c r="B194" s="1"/>
      <c r="E194" s="2"/>
      <c r="F194" s="2"/>
      <c r="G194" s="2"/>
      <c r="H194" s="2"/>
      <c r="I194" s="2"/>
      <c r="J194" s="2"/>
      <c r="K194" s="2"/>
      <c r="L194" s="4"/>
      <c r="M194" s="4"/>
      <c r="N194" s="4"/>
    </row>
    <row r="195" spans="1:14" s="7" customFormat="1" ht="15" x14ac:dyDescent="0.2">
      <c r="A195" s="1"/>
      <c r="B195" s="1"/>
      <c r="E195" s="2"/>
      <c r="F195" s="2"/>
      <c r="G195" s="2"/>
      <c r="H195" s="2"/>
      <c r="I195" s="2"/>
      <c r="J195" s="2"/>
      <c r="K195" s="2"/>
      <c r="L195" s="4"/>
      <c r="M195" s="4"/>
      <c r="N195" s="4"/>
    </row>
    <row r="196" spans="1:14" s="7" customFormat="1" ht="15" x14ac:dyDescent="0.2">
      <c r="A196" s="1"/>
      <c r="B196" s="1"/>
      <c r="E196" s="2"/>
      <c r="F196" s="2"/>
      <c r="G196" s="2"/>
      <c r="H196" s="2"/>
      <c r="I196" s="2"/>
      <c r="J196" s="2"/>
      <c r="K196" s="2"/>
      <c r="L196" s="4"/>
      <c r="M196" s="4"/>
      <c r="N196" s="4"/>
    </row>
    <row r="197" spans="1:14" s="7" customFormat="1" ht="15" x14ac:dyDescent="0.2">
      <c r="A197" s="1"/>
      <c r="B197" s="1"/>
      <c r="E197" s="2"/>
      <c r="F197" s="2"/>
      <c r="G197" s="2"/>
      <c r="H197" s="2"/>
      <c r="I197" s="2"/>
      <c r="J197" s="2"/>
      <c r="K197" s="2"/>
      <c r="L197" s="4"/>
      <c r="M197" s="4"/>
      <c r="N197" s="4"/>
    </row>
    <row r="198" spans="1:14" s="7" customFormat="1" ht="15" x14ac:dyDescent="0.2">
      <c r="A198" s="1"/>
      <c r="B198" s="1"/>
      <c r="E198" s="2"/>
      <c r="F198" s="2"/>
      <c r="G198" s="2"/>
      <c r="H198" s="2"/>
      <c r="I198" s="2"/>
      <c r="J198" s="2"/>
      <c r="K198" s="2"/>
      <c r="L198" s="4"/>
      <c r="M198" s="4"/>
      <c r="N198" s="4"/>
    </row>
    <row r="199" spans="1:14" s="7" customFormat="1" ht="15" x14ac:dyDescent="0.2">
      <c r="A199" s="1"/>
      <c r="B199" s="1"/>
      <c r="E199" s="2"/>
      <c r="F199" s="2"/>
      <c r="G199" s="2"/>
      <c r="H199" s="2"/>
      <c r="I199" s="2"/>
      <c r="J199" s="2"/>
      <c r="K199" s="2"/>
      <c r="L199" s="4"/>
      <c r="M199" s="4"/>
      <c r="N199" s="4"/>
    </row>
    <row r="200" spans="1:14" s="7" customFormat="1" ht="15" x14ac:dyDescent="0.2">
      <c r="A200" s="1"/>
      <c r="B200" s="1"/>
      <c r="E200" s="2"/>
      <c r="F200" s="2"/>
      <c r="G200" s="2"/>
      <c r="H200" s="2"/>
      <c r="I200" s="2"/>
      <c r="J200" s="2"/>
      <c r="K200" s="2"/>
      <c r="L200" s="4"/>
      <c r="M200" s="4"/>
      <c r="N200" s="4"/>
    </row>
    <row r="201" spans="1:14" s="7" customFormat="1" ht="15" x14ac:dyDescent="0.2">
      <c r="A201" s="1"/>
      <c r="B201" s="1"/>
      <c r="E201" s="2"/>
      <c r="F201" s="2"/>
      <c r="G201" s="2"/>
      <c r="H201" s="2"/>
      <c r="I201" s="2"/>
      <c r="J201" s="2"/>
      <c r="K201" s="2"/>
      <c r="L201" s="4"/>
      <c r="M201" s="4"/>
      <c r="N201" s="4"/>
    </row>
    <row r="202" spans="1:14" s="7" customFormat="1" ht="15" x14ac:dyDescent="0.2">
      <c r="A202" s="1"/>
      <c r="B202" s="1"/>
      <c r="E202" s="2"/>
      <c r="F202" s="2"/>
      <c r="G202" s="2"/>
      <c r="H202" s="2"/>
      <c r="I202" s="2"/>
      <c r="J202" s="2"/>
      <c r="K202" s="2"/>
      <c r="L202" s="4"/>
      <c r="M202" s="4"/>
      <c r="N202" s="4"/>
    </row>
    <row r="203" spans="1:14" s="7" customFormat="1" ht="15" x14ac:dyDescent="0.2">
      <c r="A203" s="1"/>
      <c r="B203" s="1"/>
      <c r="E203" s="2"/>
      <c r="F203" s="2"/>
      <c r="G203" s="2"/>
      <c r="H203" s="2"/>
      <c r="I203" s="2"/>
      <c r="J203" s="2"/>
      <c r="K203" s="2"/>
      <c r="L203" s="4"/>
      <c r="M203" s="4"/>
      <c r="N203" s="4"/>
    </row>
    <row r="204" spans="1:14" s="7" customFormat="1" ht="15" x14ac:dyDescent="0.2">
      <c r="A204" s="1"/>
      <c r="B204" s="1"/>
      <c r="E204" s="2"/>
      <c r="F204" s="2"/>
      <c r="G204" s="2"/>
      <c r="H204" s="2"/>
      <c r="I204" s="2"/>
      <c r="J204" s="2"/>
      <c r="K204" s="2"/>
      <c r="L204" s="4"/>
      <c r="M204" s="4"/>
      <c r="N204" s="4"/>
    </row>
    <row r="205" spans="1:14" s="7" customFormat="1" ht="15" x14ac:dyDescent="0.2">
      <c r="A205" s="1"/>
      <c r="B205" s="1"/>
      <c r="E205" s="2"/>
      <c r="F205" s="2"/>
      <c r="G205" s="2"/>
      <c r="H205" s="2"/>
      <c r="I205" s="2"/>
      <c r="J205" s="2"/>
      <c r="K205" s="2"/>
      <c r="L205" s="4"/>
      <c r="M205" s="4"/>
      <c r="N205" s="4"/>
    </row>
    <row r="206" spans="1:14" s="7" customFormat="1" ht="15" x14ac:dyDescent="0.2">
      <c r="A206" s="1"/>
      <c r="B206" s="1"/>
      <c r="E206" s="2"/>
      <c r="F206" s="2"/>
      <c r="G206" s="2"/>
      <c r="H206" s="2"/>
      <c r="I206" s="2"/>
      <c r="J206" s="2"/>
      <c r="K206" s="2"/>
      <c r="L206" s="4"/>
      <c r="M206" s="4"/>
      <c r="N206" s="4"/>
    </row>
    <row r="207" spans="1:14" s="7" customFormat="1" ht="15" x14ac:dyDescent="0.2">
      <c r="A207" s="1"/>
      <c r="B207" s="1"/>
      <c r="E207" s="2"/>
      <c r="F207" s="2"/>
      <c r="G207" s="2"/>
      <c r="H207" s="2"/>
      <c r="I207" s="2"/>
      <c r="J207" s="2"/>
      <c r="K207" s="2"/>
      <c r="L207" s="4"/>
      <c r="M207" s="4"/>
      <c r="N207" s="4"/>
    </row>
    <row r="208" spans="1:14" s="7" customFormat="1" ht="15" x14ac:dyDescent="0.2">
      <c r="A208" s="1"/>
      <c r="B208" s="1"/>
      <c r="E208" s="2"/>
      <c r="F208" s="2"/>
      <c r="G208" s="2"/>
      <c r="H208" s="2"/>
      <c r="I208" s="2"/>
      <c r="J208" s="2"/>
      <c r="K208" s="2"/>
      <c r="L208" s="4"/>
      <c r="M208" s="4"/>
      <c r="N208" s="4"/>
    </row>
    <row r="209" spans="1:14" s="7" customFormat="1" ht="15" x14ac:dyDescent="0.2">
      <c r="A209" s="1"/>
      <c r="B209" s="1"/>
      <c r="E209" s="2"/>
      <c r="F209" s="2"/>
      <c r="G209" s="2"/>
      <c r="H209" s="2"/>
      <c r="I209" s="2"/>
      <c r="J209" s="2"/>
      <c r="K209" s="2"/>
      <c r="L209" s="4"/>
      <c r="M209" s="4"/>
      <c r="N209" s="4"/>
    </row>
    <row r="210" spans="1:14" s="7" customFormat="1" ht="15" x14ac:dyDescent="0.2">
      <c r="A210" s="1"/>
      <c r="B210" s="1"/>
      <c r="E210" s="2"/>
      <c r="F210" s="2"/>
      <c r="G210" s="2"/>
      <c r="H210" s="2"/>
      <c r="I210" s="2"/>
      <c r="J210" s="2"/>
      <c r="K210" s="2"/>
      <c r="L210" s="4"/>
      <c r="M210" s="4"/>
      <c r="N210" s="4"/>
    </row>
    <row r="211" spans="1:14" s="7" customFormat="1" ht="15" x14ac:dyDescent="0.2">
      <c r="A211" s="1"/>
      <c r="B211" s="1"/>
      <c r="E211" s="2"/>
      <c r="F211" s="2"/>
      <c r="G211" s="2"/>
      <c r="H211" s="2"/>
      <c r="I211" s="2"/>
      <c r="J211" s="2"/>
      <c r="K211" s="2"/>
      <c r="L211" s="4"/>
      <c r="M211" s="4"/>
      <c r="N211" s="4"/>
    </row>
    <row r="212" spans="1:14" s="7" customFormat="1" ht="15" x14ac:dyDescent="0.2">
      <c r="A212" s="1"/>
      <c r="B212" s="1"/>
      <c r="E212" s="2"/>
      <c r="F212" s="2"/>
      <c r="G212" s="2"/>
      <c r="H212" s="2"/>
      <c r="I212" s="2"/>
      <c r="J212" s="2"/>
      <c r="K212" s="2"/>
      <c r="L212" s="4"/>
      <c r="M212" s="4"/>
      <c r="N212" s="4"/>
    </row>
    <row r="213" spans="1:14" s="7" customFormat="1" ht="15" x14ac:dyDescent="0.2">
      <c r="A213" s="1"/>
      <c r="B213" s="1"/>
      <c r="E213" s="2"/>
      <c r="F213" s="2"/>
      <c r="G213" s="2"/>
      <c r="H213" s="2"/>
      <c r="I213" s="2"/>
      <c r="J213" s="2"/>
      <c r="K213" s="2"/>
      <c r="L213" s="4"/>
      <c r="M213" s="4"/>
      <c r="N213" s="4"/>
    </row>
    <row r="214" spans="1:14" s="7" customFormat="1" ht="15" x14ac:dyDescent="0.2">
      <c r="A214" s="1"/>
      <c r="B214" s="1"/>
      <c r="E214" s="2"/>
      <c r="F214" s="2"/>
      <c r="G214" s="2"/>
      <c r="H214" s="2"/>
      <c r="I214" s="2"/>
      <c r="J214" s="2"/>
      <c r="K214" s="2"/>
      <c r="L214" s="4"/>
      <c r="M214" s="4"/>
      <c r="N214" s="4"/>
    </row>
    <row r="215" spans="1:14" s="7" customFormat="1" ht="15" x14ac:dyDescent="0.2">
      <c r="A215" s="1"/>
      <c r="B215" s="1"/>
      <c r="E215" s="2"/>
      <c r="F215" s="2"/>
      <c r="G215" s="2"/>
      <c r="H215" s="2"/>
      <c r="I215" s="2"/>
      <c r="J215" s="2"/>
      <c r="K215" s="2"/>
      <c r="L215" s="4"/>
      <c r="M215" s="4"/>
      <c r="N215" s="4"/>
    </row>
    <row r="216" spans="1:14" s="7" customFormat="1" ht="15" x14ac:dyDescent="0.2">
      <c r="A216" s="1"/>
      <c r="B216" s="1"/>
      <c r="E216" s="2"/>
      <c r="F216" s="2"/>
      <c r="G216" s="2"/>
      <c r="H216" s="2"/>
      <c r="I216" s="2"/>
      <c r="J216" s="2"/>
      <c r="K216" s="2"/>
      <c r="L216" s="4"/>
      <c r="M216" s="4"/>
      <c r="N216" s="4"/>
    </row>
    <row r="217" spans="1:14" s="7" customFormat="1" ht="15" x14ac:dyDescent="0.2">
      <c r="A217" s="1"/>
      <c r="B217" s="1"/>
      <c r="E217" s="2"/>
      <c r="F217" s="2"/>
      <c r="G217" s="2"/>
      <c r="H217" s="2"/>
      <c r="I217" s="2"/>
      <c r="J217" s="2"/>
      <c r="K217" s="2"/>
      <c r="L217" s="4"/>
      <c r="M217" s="4"/>
      <c r="N217" s="4"/>
    </row>
    <row r="218" spans="1:14" s="7" customFormat="1" ht="15" x14ac:dyDescent="0.2">
      <c r="A218" s="1"/>
      <c r="B218" s="1"/>
      <c r="E218" s="2"/>
      <c r="F218" s="2"/>
      <c r="G218" s="2"/>
      <c r="H218" s="2"/>
      <c r="I218" s="2"/>
      <c r="J218" s="2"/>
      <c r="K218" s="2"/>
      <c r="L218" s="4"/>
      <c r="M218" s="4"/>
      <c r="N218" s="4"/>
    </row>
    <row r="219" spans="1:14" s="7" customFormat="1" ht="15" x14ac:dyDescent="0.2">
      <c r="A219" s="1"/>
      <c r="B219" s="1"/>
      <c r="E219" s="2"/>
      <c r="F219" s="2"/>
      <c r="G219" s="2"/>
      <c r="H219" s="2"/>
      <c r="I219" s="2"/>
      <c r="J219" s="2"/>
      <c r="K219" s="2"/>
      <c r="L219" s="4"/>
      <c r="M219" s="4"/>
      <c r="N219" s="4"/>
    </row>
    <row r="220" spans="1:14" s="7" customFormat="1" ht="15" x14ac:dyDescent="0.2">
      <c r="A220" s="1"/>
      <c r="B220" s="1"/>
      <c r="E220" s="2"/>
      <c r="F220" s="2"/>
      <c r="G220" s="2"/>
      <c r="H220" s="2"/>
      <c r="I220" s="2"/>
      <c r="J220" s="2"/>
      <c r="K220" s="2"/>
      <c r="L220" s="4"/>
      <c r="M220" s="4"/>
      <c r="N220" s="4"/>
    </row>
    <row r="221" spans="1:14" s="7" customFormat="1" ht="15" x14ac:dyDescent="0.2">
      <c r="A221" s="1"/>
      <c r="B221" s="1"/>
      <c r="E221" s="2"/>
      <c r="F221" s="2"/>
      <c r="G221" s="2"/>
      <c r="H221" s="2"/>
      <c r="I221" s="2"/>
      <c r="J221" s="2"/>
      <c r="K221" s="2"/>
      <c r="L221" s="4"/>
      <c r="M221" s="4"/>
      <c r="N221" s="4"/>
    </row>
    <row r="222" spans="1:14" s="7" customFormat="1" ht="15" x14ac:dyDescent="0.2">
      <c r="A222" s="1"/>
      <c r="B222" s="1"/>
      <c r="E222" s="2"/>
      <c r="F222" s="2"/>
      <c r="G222" s="2"/>
      <c r="H222" s="2"/>
      <c r="I222" s="2"/>
      <c r="J222" s="2"/>
      <c r="K222" s="2"/>
      <c r="L222" s="4"/>
      <c r="M222" s="4"/>
      <c r="N222" s="4"/>
    </row>
    <row r="223" spans="1:14" s="7" customFormat="1" ht="15" x14ac:dyDescent="0.2">
      <c r="A223" s="1"/>
      <c r="B223" s="1"/>
      <c r="E223" s="2"/>
      <c r="F223" s="2"/>
      <c r="G223" s="2"/>
      <c r="H223" s="2"/>
      <c r="I223" s="2"/>
      <c r="J223" s="2"/>
      <c r="K223" s="2"/>
      <c r="L223" s="4"/>
      <c r="M223" s="4"/>
      <c r="N223" s="4"/>
    </row>
    <row r="224" spans="1:14" s="7" customFormat="1" ht="15" x14ac:dyDescent="0.2">
      <c r="A224" s="1"/>
      <c r="B224" s="1"/>
      <c r="E224" s="2"/>
      <c r="F224" s="2"/>
      <c r="G224" s="2"/>
      <c r="H224" s="2"/>
      <c r="I224" s="2"/>
      <c r="J224" s="2"/>
      <c r="K224" s="2"/>
      <c r="L224" s="4"/>
      <c r="M224" s="4"/>
      <c r="N224" s="4"/>
    </row>
    <row r="225" spans="1:14" s="7" customFormat="1" ht="15" x14ac:dyDescent="0.2">
      <c r="A225" s="1"/>
      <c r="B225" s="1"/>
      <c r="E225" s="2"/>
      <c r="F225" s="2"/>
      <c r="G225" s="2"/>
      <c r="H225" s="2"/>
      <c r="I225" s="2"/>
      <c r="J225" s="2"/>
      <c r="K225" s="2"/>
      <c r="L225" s="4"/>
      <c r="M225" s="4"/>
      <c r="N225" s="4"/>
    </row>
    <row r="226" spans="1:14" s="7" customFormat="1" ht="15" x14ac:dyDescent="0.2">
      <c r="A226" s="1"/>
      <c r="B226" s="1"/>
      <c r="E226" s="2"/>
      <c r="F226" s="2"/>
      <c r="G226" s="2"/>
      <c r="H226" s="2"/>
      <c r="I226" s="2"/>
      <c r="J226" s="2"/>
      <c r="K226" s="2"/>
      <c r="L226" s="4"/>
      <c r="M226" s="4"/>
      <c r="N226" s="4"/>
    </row>
    <row r="227" spans="1:14" s="7" customFormat="1" ht="15" x14ac:dyDescent="0.2">
      <c r="A227" s="1"/>
      <c r="B227" s="1"/>
      <c r="E227" s="2"/>
      <c r="F227" s="2"/>
      <c r="G227" s="2"/>
      <c r="H227" s="2"/>
      <c r="I227" s="2"/>
      <c r="J227" s="2"/>
      <c r="K227" s="2"/>
      <c r="L227" s="4"/>
      <c r="M227" s="4"/>
      <c r="N227" s="4"/>
    </row>
    <row r="228" spans="1:14" s="7" customFormat="1" ht="15" x14ac:dyDescent="0.2">
      <c r="A228" s="1"/>
      <c r="B228" s="1"/>
      <c r="E228" s="2"/>
      <c r="F228" s="2"/>
      <c r="G228" s="2"/>
      <c r="H228" s="2"/>
      <c r="I228" s="2"/>
      <c r="J228" s="2"/>
      <c r="K228" s="2"/>
      <c r="L228" s="4"/>
      <c r="M228" s="4"/>
      <c r="N228" s="4"/>
    </row>
    <row r="229" spans="1:14" s="7" customFormat="1" ht="15" x14ac:dyDescent="0.2">
      <c r="A229" s="1"/>
      <c r="B229" s="1"/>
      <c r="E229" s="2"/>
      <c r="F229" s="2"/>
      <c r="G229" s="2"/>
      <c r="H229" s="2"/>
      <c r="I229" s="2"/>
      <c r="J229" s="2"/>
      <c r="K229" s="2"/>
      <c r="L229" s="4"/>
      <c r="M229" s="4"/>
      <c r="N229" s="4"/>
    </row>
    <row r="230" spans="1:14" s="7" customFormat="1" ht="15" x14ac:dyDescent="0.2">
      <c r="A230" s="1"/>
      <c r="B230" s="1"/>
      <c r="E230" s="2"/>
      <c r="F230" s="2"/>
      <c r="G230" s="2"/>
      <c r="H230" s="2"/>
      <c r="I230" s="2"/>
      <c r="J230" s="2"/>
      <c r="K230" s="2"/>
      <c r="L230" s="4"/>
      <c r="M230" s="4"/>
      <c r="N230" s="4"/>
    </row>
    <row r="231" spans="1:14" s="7" customFormat="1" ht="15" x14ac:dyDescent="0.2">
      <c r="A231" s="1"/>
      <c r="B231" s="1"/>
      <c r="E231" s="2"/>
      <c r="F231" s="2"/>
      <c r="G231" s="2"/>
      <c r="H231" s="2"/>
      <c r="I231" s="2"/>
      <c r="J231" s="2"/>
      <c r="K231" s="2"/>
      <c r="L231" s="4"/>
      <c r="M231" s="4"/>
      <c r="N231" s="4"/>
    </row>
    <row r="232" spans="1:14" s="7" customFormat="1" ht="15" x14ac:dyDescent="0.2">
      <c r="A232" s="1"/>
      <c r="B232" s="1"/>
      <c r="E232" s="2"/>
      <c r="F232" s="2"/>
      <c r="G232" s="2"/>
      <c r="H232" s="2"/>
      <c r="I232" s="2"/>
      <c r="J232" s="2"/>
      <c r="K232" s="2"/>
      <c r="L232" s="4"/>
      <c r="M232" s="4"/>
      <c r="N232" s="4"/>
    </row>
    <row r="233" spans="1:14" s="7" customFormat="1" ht="15" x14ac:dyDescent="0.2">
      <c r="A233" s="1"/>
      <c r="B233" s="1"/>
      <c r="E233" s="2"/>
      <c r="F233" s="2"/>
      <c r="G233" s="2"/>
      <c r="H233" s="2"/>
      <c r="I233" s="2"/>
      <c r="J233" s="2"/>
      <c r="K233" s="2"/>
      <c r="L233" s="4"/>
      <c r="M233" s="4"/>
      <c r="N233" s="4"/>
    </row>
    <row r="234" spans="1:14" s="7" customFormat="1" ht="15" x14ac:dyDescent="0.2">
      <c r="A234" s="1"/>
      <c r="B234" s="1"/>
      <c r="E234" s="2"/>
      <c r="F234" s="2"/>
      <c r="G234" s="2"/>
      <c r="H234" s="2"/>
      <c r="I234" s="2"/>
      <c r="J234" s="2"/>
      <c r="K234" s="2"/>
      <c r="L234" s="4"/>
      <c r="M234" s="4"/>
      <c r="N234" s="4"/>
    </row>
    <row r="235" spans="1:14" s="7" customFormat="1" ht="15" x14ac:dyDescent="0.2">
      <c r="A235" s="1"/>
      <c r="B235" s="1"/>
      <c r="E235" s="2"/>
      <c r="F235" s="2"/>
      <c r="G235" s="2"/>
      <c r="H235" s="2"/>
      <c r="I235" s="2"/>
      <c r="J235" s="2"/>
      <c r="K235" s="2"/>
      <c r="L235" s="4"/>
      <c r="M235" s="4"/>
      <c r="N235" s="4"/>
    </row>
    <row r="236" spans="1:14" s="7" customFormat="1" ht="15" x14ac:dyDescent="0.2">
      <c r="A236" s="1"/>
      <c r="B236" s="1"/>
      <c r="E236" s="2"/>
      <c r="F236" s="2"/>
      <c r="G236" s="2"/>
      <c r="H236" s="2"/>
      <c r="I236" s="2"/>
      <c r="J236" s="2"/>
      <c r="K236" s="2"/>
      <c r="L236" s="4"/>
      <c r="M236" s="4"/>
      <c r="N236" s="4"/>
    </row>
    <row r="237" spans="1:14" s="7" customFormat="1" ht="15" x14ac:dyDescent="0.2">
      <c r="A237" s="1"/>
      <c r="B237" s="1"/>
      <c r="E237" s="2"/>
      <c r="F237" s="2"/>
      <c r="G237" s="2"/>
      <c r="H237" s="2"/>
      <c r="I237" s="2"/>
      <c r="J237" s="2"/>
      <c r="K237" s="2"/>
      <c r="L237" s="4"/>
      <c r="M237" s="4"/>
      <c r="N237" s="4"/>
    </row>
    <row r="238" spans="1:14" s="7" customFormat="1" ht="15" x14ac:dyDescent="0.2">
      <c r="A238" s="1"/>
      <c r="B238" s="1"/>
      <c r="E238" s="2"/>
      <c r="F238" s="2"/>
      <c r="G238" s="2"/>
      <c r="H238" s="2"/>
      <c r="I238" s="2"/>
      <c r="J238" s="2"/>
      <c r="K238" s="2"/>
      <c r="L238" s="4"/>
      <c r="M238" s="4"/>
      <c r="N238" s="4"/>
    </row>
    <row r="239" spans="1:14" s="7" customFormat="1" ht="15" x14ac:dyDescent="0.2">
      <c r="A239" s="1"/>
      <c r="B239" s="1"/>
      <c r="E239" s="2"/>
      <c r="F239" s="2"/>
      <c r="G239" s="2"/>
      <c r="H239" s="2"/>
      <c r="I239" s="2"/>
      <c r="J239" s="2"/>
      <c r="K239" s="2"/>
      <c r="L239" s="4"/>
      <c r="M239" s="4"/>
      <c r="N239" s="4"/>
    </row>
    <row r="240" spans="1:14" s="7" customFormat="1" ht="15" x14ac:dyDescent="0.2">
      <c r="A240" s="1"/>
      <c r="B240" s="1"/>
      <c r="E240" s="2"/>
      <c r="F240" s="2"/>
      <c r="G240" s="2"/>
      <c r="H240" s="2"/>
      <c r="I240" s="2"/>
      <c r="J240" s="2"/>
      <c r="K240" s="2"/>
      <c r="L240" s="4"/>
      <c r="M240" s="4"/>
      <c r="N240" s="4"/>
    </row>
    <row r="241" spans="1:14" s="7" customFormat="1" ht="15" x14ac:dyDescent="0.2">
      <c r="A241" s="1"/>
      <c r="B241" s="1"/>
      <c r="E241" s="2"/>
      <c r="F241" s="2"/>
      <c r="G241" s="2"/>
      <c r="H241" s="2"/>
      <c r="I241" s="2"/>
      <c r="J241" s="2"/>
      <c r="K241" s="2"/>
      <c r="L241" s="4"/>
      <c r="M241" s="4"/>
      <c r="N241" s="4"/>
    </row>
    <row r="242" spans="1:14" s="7" customFormat="1" ht="15" x14ac:dyDescent="0.2">
      <c r="A242" s="1"/>
      <c r="B242" s="1"/>
      <c r="E242" s="2"/>
      <c r="F242" s="2"/>
      <c r="G242" s="2"/>
      <c r="H242" s="2"/>
      <c r="I242" s="2"/>
      <c r="J242" s="2"/>
      <c r="K242" s="2"/>
      <c r="L242" s="4"/>
      <c r="M242" s="4"/>
      <c r="N242" s="4"/>
    </row>
    <row r="243" spans="1:14" s="7" customFormat="1" ht="15" x14ac:dyDescent="0.2">
      <c r="A243" s="1"/>
      <c r="B243" s="1"/>
      <c r="E243" s="2"/>
      <c r="F243" s="2"/>
      <c r="G243" s="2"/>
      <c r="H243" s="2"/>
      <c r="I243" s="2"/>
      <c r="J243" s="2"/>
      <c r="K243" s="2"/>
      <c r="L243" s="4"/>
      <c r="M243" s="4"/>
      <c r="N243" s="4"/>
    </row>
    <row r="244" spans="1:14" s="7" customFormat="1" ht="15" x14ac:dyDescent="0.2">
      <c r="A244" s="1"/>
      <c r="B244" s="1"/>
      <c r="E244" s="2"/>
      <c r="F244" s="2"/>
      <c r="G244" s="2"/>
      <c r="H244" s="2"/>
      <c r="I244" s="2"/>
      <c r="J244" s="2"/>
      <c r="K244" s="2"/>
      <c r="L244" s="4"/>
      <c r="M244" s="4"/>
      <c r="N244" s="4"/>
    </row>
    <row r="245" spans="1:14" s="7" customFormat="1" ht="15" x14ac:dyDescent="0.2">
      <c r="A245" s="1"/>
      <c r="B245" s="1"/>
      <c r="E245" s="2"/>
      <c r="F245" s="2"/>
      <c r="G245" s="2"/>
      <c r="H245" s="2"/>
      <c r="I245" s="2"/>
      <c r="J245" s="2"/>
      <c r="K245" s="2"/>
      <c r="L245" s="4"/>
      <c r="M245" s="4"/>
      <c r="N245" s="4"/>
    </row>
    <row r="246" spans="1:14" s="7" customFormat="1" ht="15" x14ac:dyDescent="0.2">
      <c r="A246" s="1"/>
      <c r="B246" s="1"/>
      <c r="E246" s="2"/>
      <c r="F246" s="2"/>
      <c r="G246" s="2"/>
      <c r="H246" s="2"/>
      <c r="I246" s="2"/>
      <c r="J246" s="2"/>
      <c r="K246" s="2"/>
      <c r="L246" s="4"/>
      <c r="M246" s="4"/>
      <c r="N246" s="4"/>
    </row>
    <row r="247" spans="1:14" s="7" customFormat="1" ht="15" x14ac:dyDescent="0.2">
      <c r="A247" s="1"/>
      <c r="B247" s="1"/>
      <c r="E247" s="2"/>
      <c r="F247" s="2"/>
      <c r="G247" s="2"/>
      <c r="H247" s="2"/>
      <c r="I247" s="2"/>
      <c r="J247" s="2"/>
      <c r="K247" s="2"/>
      <c r="L247" s="4"/>
      <c r="M247" s="4"/>
      <c r="N247" s="4"/>
    </row>
    <row r="248" spans="1:14" s="7" customFormat="1" ht="15" x14ac:dyDescent="0.2">
      <c r="A248" s="1"/>
      <c r="B248" s="1"/>
      <c r="E248" s="2"/>
      <c r="F248" s="2"/>
      <c r="G248" s="2"/>
      <c r="H248" s="2"/>
      <c r="I248" s="2"/>
      <c r="J248" s="2"/>
      <c r="K248" s="2"/>
      <c r="L248" s="4"/>
      <c r="M248" s="4"/>
      <c r="N248" s="4"/>
    </row>
    <row r="249" spans="1:14" s="7" customFormat="1" ht="15" x14ac:dyDescent="0.2">
      <c r="A249" s="1"/>
      <c r="B249" s="1"/>
      <c r="E249" s="2"/>
      <c r="F249" s="2"/>
      <c r="G249" s="2"/>
      <c r="H249" s="2"/>
      <c r="I249" s="2"/>
      <c r="J249" s="2"/>
      <c r="K249" s="2"/>
      <c r="L249" s="4"/>
      <c r="M249" s="4"/>
      <c r="N249" s="4"/>
    </row>
    <row r="250" spans="1:14" s="7" customFormat="1" ht="15" x14ac:dyDescent="0.2">
      <c r="A250" s="1"/>
      <c r="B250" s="1"/>
      <c r="E250" s="2"/>
      <c r="F250" s="2"/>
      <c r="G250" s="2"/>
      <c r="H250" s="2"/>
      <c r="I250" s="2"/>
      <c r="J250" s="2"/>
      <c r="K250" s="2"/>
      <c r="L250" s="4"/>
      <c r="M250" s="4"/>
      <c r="N250" s="4"/>
    </row>
    <row r="251" spans="1:14" s="7" customFormat="1" ht="15" x14ac:dyDescent="0.2">
      <c r="A251" s="1"/>
      <c r="B251" s="1"/>
      <c r="E251" s="2"/>
      <c r="F251" s="2"/>
      <c r="G251" s="2"/>
      <c r="H251" s="2"/>
      <c r="I251" s="2"/>
      <c r="J251" s="2"/>
      <c r="K251" s="2"/>
      <c r="L251" s="4"/>
      <c r="M251" s="4"/>
      <c r="N251" s="4"/>
    </row>
    <row r="252" spans="1:14" s="7" customFormat="1" ht="15" x14ac:dyDescent="0.2">
      <c r="A252" s="1"/>
      <c r="B252" s="1"/>
      <c r="E252" s="2"/>
      <c r="F252" s="2"/>
      <c r="G252" s="2"/>
      <c r="H252" s="2"/>
      <c r="I252" s="2"/>
      <c r="J252" s="2"/>
      <c r="K252" s="2"/>
      <c r="L252" s="4"/>
      <c r="M252" s="4"/>
      <c r="N252" s="4"/>
    </row>
    <row r="253" spans="1:14" s="7" customFormat="1" ht="15" x14ac:dyDescent="0.2">
      <c r="A253" s="1"/>
      <c r="B253" s="1"/>
      <c r="E253" s="2"/>
      <c r="F253" s="2"/>
      <c r="G253" s="2"/>
      <c r="H253" s="2"/>
      <c r="I253" s="2"/>
      <c r="J253" s="2"/>
      <c r="K253" s="2"/>
      <c r="L253" s="4"/>
      <c r="M253" s="4"/>
      <c r="N253" s="4"/>
    </row>
    <row r="254" spans="1:14" s="7" customFormat="1" ht="15" x14ac:dyDescent="0.2">
      <c r="A254" s="1"/>
      <c r="B254" s="1"/>
      <c r="E254" s="2"/>
      <c r="F254" s="2"/>
      <c r="G254" s="2"/>
      <c r="H254" s="2"/>
      <c r="I254" s="2"/>
      <c r="J254" s="2"/>
      <c r="K254" s="2"/>
      <c r="L254" s="4"/>
      <c r="M254" s="4"/>
      <c r="N254" s="4"/>
    </row>
    <row r="255" spans="1:14" s="7" customFormat="1" ht="15" x14ac:dyDescent="0.2">
      <c r="A255" s="1"/>
      <c r="B255" s="1"/>
      <c r="E255" s="2"/>
      <c r="F255" s="2"/>
      <c r="G255" s="2"/>
      <c r="H255" s="2"/>
      <c r="I255" s="2"/>
      <c r="J255" s="2"/>
      <c r="K255" s="2"/>
      <c r="L255" s="4"/>
      <c r="M255" s="4"/>
      <c r="N255" s="4"/>
    </row>
    <row r="256" spans="1:14" s="7" customFormat="1" ht="15" x14ac:dyDescent="0.2">
      <c r="A256" s="1"/>
      <c r="B256" s="1"/>
      <c r="E256" s="2"/>
      <c r="F256" s="2"/>
      <c r="G256" s="2"/>
      <c r="H256" s="2"/>
      <c r="I256" s="2"/>
      <c r="J256" s="2"/>
      <c r="K256" s="2"/>
      <c r="L256" s="4"/>
      <c r="M256" s="4"/>
      <c r="N256" s="4"/>
    </row>
    <row r="257" spans="1:14" s="7" customFormat="1" ht="15" x14ac:dyDescent="0.2">
      <c r="A257" s="1"/>
      <c r="B257" s="1"/>
      <c r="E257" s="2"/>
      <c r="F257" s="2"/>
      <c r="G257" s="2"/>
      <c r="H257" s="2"/>
      <c r="I257" s="2"/>
      <c r="J257" s="2"/>
      <c r="K257" s="2"/>
      <c r="L257" s="4"/>
      <c r="M257" s="4"/>
      <c r="N257" s="4"/>
    </row>
    <row r="258" spans="1:14" s="7" customFormat="1" ht="15" x14ac:dyDescent="0.2">
      <c r="A258" s="1"/>
      <c r="B258" s="1"/>
      <c r="E258" s="2"/>
      <c r="F258" s="2"/>
      <c r="G258" s="2"/>
      <c r="H258" s="2"/>
      <c r="I258" s="2"/>
      <c r="J258" s="2"/>
      <c r="K258" s="2"/>
      <c r="L258" s="4"/>
      <c r="M258" s="4"/>
      <c r="N258" s="4"/>
    </row>
    <row r="259" spans="1:14" s="7" customFormat="1" ht="15" x14ac:dyDescent="0.2">
      <c r="A259" s="1"/>
      <c r="B259" s="1"/>
      <c r="E259" s="2"/>
      <c r="F259" s="2"/>
      <c r="G259" s="2"/>
      <c r="H259" s="2"/>
      <c r="I259" s="2"/>
      <c r="J259" s="2"/>
      <c r="K259" s="2"/>
      <c r="L259" s="4"/>
      <c r="M259" s="4"/>
      <c r="N259" s="4"/>
    </row>
    <row r="260" spans="1:14" s="7" customFormat="1" ht="15" x14ac:dyDescent="0.2">
      <c r="A260" s="1"/>
      <c r="B260" s="1"/>
      <c r="E260" s="2"/>
      <c r="F260" s="2"/>
      <c r="G260" s="2"/>
      <c r="H260" s="2"/>
      <c r="I260" s="2"/>
      <c r="J260" s="2"/>
      <c r="K260" s="2"/>
      <c r="L260" s="4"/>
      <c r="M260" s="4"/>
      <c r="N260" s="4"/>
    </row>
    <row r="261" spans="1:14" s="7" customFormat="1" ht="15" x14ac:dyDescent="0.2">
      <c r="A261" s="1"/>
      <c r="B261" s="1"/>
      <c r="E261" s="2"/>
      <c r="F261" s="2"/>
      <c r="G261" s="2"/>
      <c r="H261" s="2"/>
      <c r="I261" s="2"/>
      <c r="J261" s="2"/>
      <c r="K261" s="2"/>
      <c r="L261" s="4"/>
      <c r="M261" s="4"/>
      <c r="N261" s="4"/>
    </row>
    <row r="262" spans="1:14" s="7" customFormat="1" ht="15" x14ac:dyDescent="0.2">
      <c r="A262" s="1"/>
      <c r="B262" s="1"/>
      <c r="E262" s="2"/>
      <c r="F262" s="2"/>
      <c r="G262" s="2"/>
      <c r="H262" s="2"/>
      <c r="I262" s="2"/>
      <c r="J262" s="2"/>
      <c r="K262" s="2"/>
      <c r="L262" s="4"/>
      <c r="M262" s="4"/>
      <c r="N262" s="4"/>
    </row>
    <row r="263" spans="1:14" s="7" customFormat="1" ht="15" x14ac:dyDescent="0.2">
      <c r="A263" s="1"/>
      <c r="B263" s="1"/>
      <c r="E263" s="2"/>
      <c r="F263" s="2"/>
      <c r="G263" s="2"/>
      <c r="H263" s="2"/>
      <c r="I263" s="2"/>
      <c r="J263" s="2"/>
      <c r="K263" s="2"/>
      <c r="L263" s="4"/>
      <c r="M263" s="4"/>
      <c r="N263" s="4"/>
    </row>
    <row r="264" spans="1:14" s="7" customFormat="1" ht="15" x14ac:dyDescent="0.2">
      <c r="A264" s="1"/>
      <c r="B264" s="1"/>
      <c r="E264" s="2"/>
      <c r="F264" s="2"/>
      <c r="G264" s="2"/>
      <c r="H264" s="2"/>
      <c r="I264" s="2"/>
      <c r="J264" s="2"/>
      <c r="K264" s="2"/>
      <c r="L264" s="4"/>
      <c r="M264" s="4"/>
      <c r="N264" s="4"/>
    </row>
    <row r="265" spans="1:14" s="7" customFormat="1" ht="15" x14ac:dyDescent="0.2">
      <c r="A265" s="1"/>
      <c r="B265" s="1"/>
      <c r="E265" s="2"/>
      <c r="F265" s="2"/>
      <c r="G265" s="2"/>
      <c r="H265" s="2"/>
      <c r="I265" s="2"/>
      <c r="J265" s="2"/>
      <c r="K265" s="2"/>
      <c r="L265" s="4"/>
      <c r="M265" s="4"/>
      <c r="N265" s="4"/>
    </row>
    <row r="266" spans="1:14" s="7" customFormat="1" ht="15" x14ac:dyDescent="0.2">
      <c r="A266" s="1"/>
      <c r="B266" s="1"/>
      <c r="E266" s="2"/>
      <c r="F266" s="2"/>
      <c r="G266" s="2"/>
      <c r="H266" s="2"/>
      <c r="I266" s="2"/>
      <c r="J266" s="2"/>
      <c r="K266" s="2"/>
      <c r="L266" s="4"/>
      <c r="M266" s="4"/>
      <c r="N266" s="4"/>
    </row>
    <row r="267" spans="1:14" s="7" customFormat="1" ht="15" x14ac:dyDescent="0.2">
      <c r="A267" s="1"/>
      <c r="B267" s="1"/>
      <c r="E267" s="2"/>
      <c r="F267" s="2"/>
      <c r="G267" s="2"/>
      <c r="H267" s="2"/>
      <c r="I267" s="2"/>
      <c r="J267" s="2"/>
      <c r="K267" s="2"/>
      <c r="L267" s="4"/>
      <c r="M267" s="4"/>
      <c r="N267" s="4"/>
    </row>
    <row r="268" spans="1:14" s="7" customFormat="1" ht="15" x14ac:dyDescent="0.2">
      <c r="A268" s="1"/>
      <c r="B268" s="1"/>
      <c r="E268" s="2"/>
      <c r="F268" s="2"/>
      <c r="G268" s="2"/>
      <c r="H268" s="2"/>
      <c r="I268" s="2"/>
      <c r="J268" s="2"/>
      <c r="K268" s="2"/>
      <c r="L268" s="4"/>
      <c r="M268" s="4"/>
      <c r="N268" s="4"/>
    </row>
    <row r="269" spans="1:14" s="7" customFormat="1" ht="15" x14ac:dyDescent="0.2">
      <c r="A269" s="1"/>
      <c r="B269" s="1"/>
      <c r="E269" s="2"/>
      <c r="F269" s="2"/>
      <c r="G269" s="2"/>
      <c r="H269" s="2"/>
      <c r="I269" s="2"/>
      <c r="J269" s="2"/>
      <c r="K269" s="2"/>
      <c r="L269" s="4"/>
      <c r="M269" s="4"/>
      <c r="N269" s="4"/>
    </row>
    <row r="270" spans="1:14" s="7" customFormat="1" ht="15" x14ac:dyDescent="0.2">
      <c r="A270" s="1"/>
      <c r="B270" s="1"/>
      <c r="E270" s="2"/>
      <c r="F270" s="2"/>
      <c r="G270" s="2"/>
      <c r="H270" s="2"/>
      <c r="I270" s="2"/>
      <c r="J270" s="2"/>
      <c r="K270" s="2"/>
      <c r="L270" s="4"/>
      <c r="M270" s="4"/>
      <c r="N270" s="4"/>
    </row>
    <row r="271" spans="1:14" s="7" customFormat="1" ht="15" x14ac:dyDescent="0.2">
      <c r="A271" s="1"/>
      <c r="B271" s="1"/>
      <c r="E271" s="2"/>
      <c r="F271" s="2"/>
      <c r="G271" s="2"/>
      <c r="H271" s="2"/>
      <c r="I271" s="2"/>
      <c r="J271" s="2"/>
      <c r="K271" s="2"/>
      <c r="L271" s="4"/>
      <c r="M271" s="4"/>
      <c r="N271" s="4"/>
    </row>
    <row r="272" spans="1:14" s="7" customFormat="1" ht="15" x14ac:dyDescent="0.2">
      <c r="A272" s="1"/>
      <c r="B272" s="1"/>
      <c r="E272" s="2"/>
      <c r="F272" s="2"/>
      <c r="G272" s="2"/>
      <c r="H272" s="2"/>
      <c r="I272" s="2"/>
      <c r="J272" s="2"/>
      <c r="K272" s="2"/>
      <c r="L272" s="4"/>
      <c r="M272" s="4"/>
      <c r="N272" s="4"/>
    </row>
    <row r="273" spans="1:14" s="7" customFormat="1" ht="15" x14ac:dyDescent="0.2">
      <c r="A273" s="1"/>
      <c r="B273" s="1"/>
      <c r="E273" s="2"/>
      <c r="F273" s="2"/>
      <c r="G273" s="2"/>
      <c r="H273" s="2"/>
      <c r="I273" s="2"/>
      <c r="J273" s="2"/>
      <c r="K273" s="2"/>
      <c r="L273" s="4"/>
      <c r="M273" s="4"/>
      <c r="N273" s="4"/>
    </row>
    <row r="274" spans="1:14" s="7" customFormat="1" ht="15" x14ac:dyDescent="0.2">
      <c r="A274" s="1"/>
      <c r="B274" s="1"/>
      <c r="E274" s="2"/>
      <c r="F274" s="2"/>
      <c r="G274" s="2"/>
      <c r="H274" s="2"/>
      <c r="I274" s="2"/>
      <c r="J274" s="2"/>
      <c r="K274" s="2"/>
      <c r="L274" s="4"/>
      <c r="M274" s="4"/>
      <c r="N274" s="4"/>
    </row>
    <row r="275" spans="1:14" s="7" customFormat="1" ht="15" x14ac:dyDescent="0.2">
      <c r="A275" s="1"/>
      <c r="B275" s="1"/>
      <c r="E275" s="2"/>
      <c r="F275" s="2"/>
      <c r="G275" s="2"/>
      <c r="H275" s="2"/>
      <c r="I275" s="2"/>
      <c r="J275" s="2"/>
      <c r="K275" s="2"/>
      <c r="L275" s="4"/>
      <c r="M275" s="4"/>
      <c r="N275" s="4"/>
    </row>
    <row r="276" spans="1:14" s="7" customFormat="1" ht="15" x14ac:dyDescent="0.2">
      <c r="A276" s="1"/>
      <c r="B276" s="1"/>
      <c r="E276" s="2"/>
      <c r="F276" s="2"/>
      <c r="G276" s="2"/>
      <c r="H276" s="2"/>
      <c r="I276" s="2"/>
      <c r="J276" s="2"/>
      <c r="K276" s="2"/>
      <c r="L276" s="4"/>
      <c r="M276" s="4"/>
      <c r="N276" s="4"/>
    </row>
    <row r="277" spans="1:14" s="7" customFormat="1" ht="15" x14ac:dyDescent="0.2">
      <c r="A277" s="1"/>
      <c r="B277" s="1"/>
      <c r="E277" s="2"/>
      <c r="F277" s="2"/>
      <c r="G277" s="2"/>
      <c r="H277" s="2"/>
      <c r="I277" s="2"/>
      <c r="J277" s="2"/>
      <c r="K277" s="2"/>
      <c r="L277" s="4"/>
      <c r="M277" s="4"/>
      <c r="N277" s="4"/>
    </row>
    <row r="278" spans="1:14" s="7" customFormat="1" ht="15" x14ac:dyDescent="0.2">
      <c r="A278" s="1"/>
      <c r="B278" s="1"/>
      <c r="E278" s="2"/>
      <c r="F278" s="2"/>
      <c r="G278" s="2"/>
      <c r="H278" s="2"/>
      <c r="I278" s="2"/>
      <c r="J278" s="2"/>
      <c r="K278" s="2"/>
      <c r="L278" s="4"/>
      <c r="M278" s="4"/>
      <c r="N278" s="4"/>
    </row>
    <row r="279" spans="1:14" s="7" customFormat="1" ht="15" x14ac:dyDescent="0.2">
      <c r="A279" s="1"/>
      <c r="B279" s="1"/>
      <c r="E279" s="2"/>
      <c r="F279" s="2"/>
      <c r="G279" s="2"/>
      <c r="H279" s="2"/>
      <c r="I279" s="2"/>
      <c r="J279" s="2"/>
      <c r="K279" s="2"/>
      <c r="L279" s="4"/>
      <c r="M279" s="4"/>
      <c r="N279" s="4"/>
    </row>
    <row r="280" spans="1:14" s="7" customFormat="1" ht="15" x14ac:dyDescent="0.2">
      <c r="A280" s="1"/>
      <c r="B280" s="1"/>
      <c r="E280" s="2"/>
      <c r="F280" s="2"/>
      <c r="G280" s="2"/>
      <c r="H280" s="2"/>
      <c r="I280" s="2"/>
      <c r="J280" s="2"/>
      <c r="K280" s="2"/>
      <c r="L280" s="4"/>
      <c r="M280" s="4"/>
      <c r="N280" s="4"/>
    </row>
    <row r="281" spans="1:14" s="7" customFormat="1" ht="15" x14ac:dyDescent="0.2">
      <c r="A281" s="1"/>
      <c r="B281" s="1"/>
      <c r="E281" s="2"/>
      <c r="F281" s="2"/>
      <c r="G281" s="2"/>
      <c r="H281" s="2"/>
      <c r="I281" s="2"/>
      <c r="J281" s="2"/>
      <c r="K281" s="2"/>
      <c r="L281" s="4"/>
      <c r="M281" s="4"/>
      <c r="N281" s="4"/>
    </row>
    <row r="282" spans="1:14" s="7" customFormat="1" ht="15" x14ac:dyDescent="0.2">
      <c r="A282" s="1"/>
      <c r="B282" s="1"/>
      <c r="E282" s="2"/>
      <c r="F282" s="2"/>
      <c r="G282" s="2"/>
      <c r="H282" s="2"/>
      <c r="I282" s="2"/>
      <c r="J282" s="2"/>
      <c r="K282" s="2"/>
      <c r="L282" s="4"/>
      <c r="M282" s="4"/>
      <c r="N282" s="4"/>
    </row>
    <row r="283" spans="1:14" s="7" customFormat="1" ht="15" x14ac:dyDescent="0.2">
      <c r="A283" s="1"/>
      <c r="B283" s="1"/>
      <c r="E283" s="2"/>
      <c r="F283" s="2"/>
      <c r="G283" s="2"/>
      <c r="H283" s="2"/>
      <c r="I283" s="2"/>
      <c r="J283" s="2"/>
      <c r="K283" s="2"/>
      <c r="L283" s="4"/>
      <c r="M283" s="4"/>
      <c r="N283" s="4"/>
    </row>
    <row r="284" spans="1:14" s="7" customFormat="1" ht="15" x14ac:dyDescent="0.2">
      <c r="A284" s="1"/>
      <c r="B284" s="1"/>
      <c r="E284" s="2"/>
      <c r="F284" s="2"/>
      <c r="G284" s="2"/>
      <c r="H284" s="2"/>
      <c r="I284" s="2"/>
      <c r="J284" s="2"/>
      <c r="K284" s="2"/>
      <c r="L284" s="4"/>
      <c r="M284" s="4"/>
      <c r="N284" s="4"/>
    </row>
    <row r="285" spans="1:14" s="7" customFormat="1" ht="15" x14ac:dyDescent="0.2">
      <c r="A285" s="1"/>
      <c r="B285" s="1"/>
      <c r="E285" s="2"/>
      <c r="F285" s="2"/>
      <c r="G285" s="2"/>
      <c r="H285" s="2"/>
      <c r="I285" s="2"/>
      <c r="J285" s="2"/>
      <c r="K285" s="2"/>
      <c r="L285" s="4"/>
      <c r="M285" s="4"/>
      <c r="N285" s="4"/>
    </row>
    <row r="286" spans="1:14" s="7" customFormat="1" ht="15" x14ac:dyDescent="0.2">
      <c r="A286" s="1"/>
      <c r="B286" s="1"/>
      <c r="E286" s="2"/>
      <c r="F286" s="2"/>
      <c r="G286" s="2"/>
      <c r="H286" s="2"/>
      <c r="I286" s="2"/>
      <c r="J286" s="2"/>
      <c r="K286" s="2"/>
      <c r="L286" s="4"/>
      <c r="M286" s="4"/>
      <c r="N286" s="4"/>
    </row>
    <row r="287" spans="1:14" s="7" customFormat="1" ht="15" x14ac:dyDescent="0.2">
      <c r="A287" s="1"/>
      <c r="B287" s="1"/>
      <c r="E287" s="2"/>
      <c r="F287" s="2"/>
      <c r="G287" s="2"/>
      <c r="H287" s="2"/>
      <c r="I287" s="2"/>
      <c r="J287" s="2"/>
      <c r="K287" s="2"/>
      <c r="L287" s="4"/>
      <c r="M287" s="4"/>
      <c r="N287" s="4"/>
    </row>
    <row r="288" spans="1:14" s="7" customFormat="1" ht="15" x14ac:dyDescent="0.2">
      <c r="A288" s="1"/>
      <c r="B288" s="1"/>
      <c r="E288" s="2"/>
      <c r="F288" s="2"/>
      <c r="G288" s="2"/>
      <c r="H288" s="2"/>
      <c r="I288" s="2"/>
      <c r="J288" s="2"/>
      <c r="K288" s="2"/>
      <c r="L288" s="4"/>
      <c r="M288" s="4"/>
      <c r="N288" s="4"/>
    </row>
    <row r="289" spans="1:14" s="7" customFormat="1" ht="15" x14ac:dyDescent="0.2">
      <c r="A289" s="1"/>
      <c r="B289" s="1"/>
      <c r="E289" s="2"/>
      <c r="F289" s="2"/>
      <c r="G289" s="2"/>
      <c r="H289" s="2"/>
      <c r="I289" s="2"/>
      <c r="J289" s="2"/>
      <c r="K289" s="2"/>
      <c r="L289" s="4"/>
      <c r="M289" s="4"/>
      <c r="N289" s="4"/>
    </row>
    <row r="290" spans="1:14" s="7" customFormat="1" ht="15" x14ac:dyDescent="0.2">
      <c r="A290" s="1"/>
      <c r="B290" s="1"/>
      <c r="E290" s="2"/>
      <c r="F290" s="2"/>
      <c r="G290" s="2"/>
      <c r="H290" s="2"/>
      <c r="I290" s="2"/>
      <c r="J290" s="2"/>
      <c r="K290" s="2"/>
      <c r="L290" s="4"/>
      <c r="M290" s="4"/>
      <c r="N290" s="4"/>
    </row>
    <row r="291" spans="1:14" s="7" customFormat="1" ht="15" x14ac:dyDescent="0.2">
      <c r="A291" s="1"/>
      <c r="B291" s="1"/>
      <c r="E291" s="2"/>
      <c r="F291" s="2"/>
      <c r="G291" s="2"/>
      <c r="H291" s="2"/>
      <c r="I291" s="2"/>
      <c r="J291" s="2"/>
      <c r="K291" s="2"/>
      <c r="L291" s="4"/>
      <c r="M291" s="4"/>
      <c r="N291" s="4"/>
    </row>
    <row r="292" spans="1:14" s="7" customFormat="1" ht="15" x14ac:dyDescent="0.2">
      <c r="A292" s="1"/>
      <c r="B292" s="1"/>
      <c r="E292" s="2"/>
      <c r="F292" s="2"/>
      <c r="G292" s="2"/>
      <c r="H292" s="2"/>
      <c r="I292" s="2"/>
      <c r="J292" s="2"/>
      <c r="K292" s="2"/>
      <c r="L292" s="4"/>
      <c r="M292" s="4"/>
      <c r="N292" s="4"/>
    </row>
    <row r="293" spans="1:14" s="7" customFormat="1" ht="15" x14ac:dyDescent="0.2">
      <c r="A293" s="1"/>
      <c r="B293" s="1"/>
      <c r="E293" s="2"/>
      <c r="F293" s="2"/>
      <c r="G293" s="2"/>
      <c r="H293" s="2"/>
      <c r="I293" s="2"/>
      <c r="J293" s="2"/>
      <c r="K293" s="2"/>
      <c r="L293" s="4"/>
      <c r="M293" s="4"/>
      <c r="N293" s="4"/>
    </row>
    <row r="294" spans="1:14" s="7" customFormat="1" ht="15" x14ac:dyDescent="0.2">
      <c r="A294" s="1"/>
      <c r="B294" s="1"/>
      <c r="E294" s="2"/>
      <c r="F294" s="2"/>
      <c r="G294" s="2"/>
      <c r="H294" s="2"/>
      <c r="I294" s="2"/>
      <c r="J294" s="2"/>
      <c r="K294" s="2"/>
      <c r="L294" s="4"/>
      <c r="M294" s="4"/>
      <c r="N294" s="4"/>
    </row>
    <row r="295" spans="1:14" s="7" customFormat="1" ht="15" x14ac:dyDescent="0.2">
      <c r="A295" s="1"/>
      <c r="B295" s="1"/>
      <c r="E295" s="2"/>
      <c r="F295" s="2"/>
      <c r="G295" s="2"/>
      <c r="H295" s="2"/>
      <c r="I295" s="2"/>
      <c r="J295" s="2"/>
      <c r="K295" s="2"/>
      <c r="L295" s="4"/>
      <c r="M295" s="4"/>
      <c r="N295" s="4"/>
    </row>
    <row r="296" spans="1:14" s="7" customFormat="1" ht="15" x14ac:dyDescent="0.2">
      <c r="A296" s="1"/>
      <c r="B296" s="1"/>
      <c r="E296" s="2"/>
      <c r="F296" s="2"/>
      <c r="G296" s="2"/>
      <c r="H296" s="2"/>
      <c r="I296" s="2"/>
      <c r="J296" s="2"/>
      <c r="K296" s="2"/>
      <c r="L296" s="4"/>
      <c r="M296" s="4"/>
      <c r="N296" s="4"/>
    </row>
    <row r="297" spans="1:14" s="7" customFormat="1" ht="15" x14ac:dyDescent="0.2">
      <c r="A297" s="1"/>
      <c r="B297" s="1"/>
      <c r="E297" s="2"/>
      <c r="F297" s="2"/>
      <c r="G297" s="2"/>
      <c r="H297" s="2"/>
      <c r="I297" s="2"/>
      <c r="J297" s="2"/>
      <c r="K297" s="2"/>
      <c r="L297" s="4"/>
      <c r="M297" s="4"/>
      <c r="N297" s="4"/>
    </row>
    <row r="298" spans="1:14" s="7" customFormat="1" ht="15" x14ac:dyDescent="0.2">
      <c r="A298" s="1"/>
      <c r="B298" s="1"/>
      <c r="E298" s="2"/>
      <c r="F298" s="2"/>
      <c r="G298" s="2"/>
      <c r="H298" s="2"/>
      <c r="I298" s="2"/>
      <c r="J298" s="2"/>
      <c r="K298" s="2"/>
      <c r="L298" s="4"/>
      <c r="M298" s="4"/>
      <c r="N298" s="4"/>
    </row>
    <row r="299" spans="1:14" s="7" customFormat="1" ht="15" x14ac:dyDescent="0.2">
      <c r="A299" s="1"/>
      <c r="B299" s="1"/>
      <c r="E299" s="2"/>
      <c r="F299" s="2"/>
      <c r="G299" s="2"/>
      <c r="H299" s="2"/>
      <c r="I299" s="2"/>
      <c r="J299" s="2"/>
      <c r="K299" s="2"/>
      <c r="L299" s="4"/>
      <c r="M299" s="4"/>
      <c r="N299" s="4"/>
    </row>
    <row r="300" spans="1:14" s="7" customFormat="1" ht="15" x14ac:dyDescent="0.2">
      <c r="A300" s="1"/>
      <c r="B300" s="1"/>
      <c r="E300" s="2"/>
      <c r="F300" s="2"/>
      <c r="G300" s="2"/>
      <c r="H300" s="2"/>
      <c r="I300" s="2"/>
      <c r="J300" s="2"/>
      <c r="K300" s="2"/>
      <c r="L300" s="4"/>
      <c r="M300" s="4"/>
      <c r="N300" s="4"/>
    </row>
    <row r="301" spans="1:14" s="7" customFormat="1" ht="15" x14ac:dyDescent="0.2">
      <c r="A301" s="1"/>
      <c r="B301" s="1"/>
      <c r="E301" s="2"/>
      <c r="F301" s="2"/>
      <c r="G301" s="2"/>
      <c r="H301" s="2"/>
      <c r="I301" s="2"/>
      <c r="J301" s="2"/>
      <c r="K301" s="2"/>
      <c r="L301" s="4"/>
      <c r="M301" s="4"/>
      <c r="N301" s="4"/>
    </row>
    <row r="302" spans="1:14" s="7" customFormat="1" ht="15" x14ac:dyDescent="0.2">
      <c r="A302" s="1"/>
      <c r="B302" s="1"/>
      <c r="E302" s="2"/>
      <c r="F302" s="2"/>
      <c r="G302" s="2"/>
      <c r="H302" s="2"/>
      <c r="I302" s="2"/>
      <c r="J302" s="2"/>
      <c r="K302" s="2"/>
      <c r="L302" s="4"/>
      <c r="M302" s="4"/>
      <c r="N302" s="4"/>
    </row>
    <row r="303" spans="1:14" s="7" customFormat="1" ht="15" x14ac:dyDescent="0.2">
      <c r="A303" s="1"/>
      <c r="B303" s="1"/>
      <c r="E303" s="2"/>
      <c r="F303" s="2"/>
      <c r="G303" s="2"/>
      <c r="H303" s="2"/>
      <c r="I303" s="2"/>
      <c r="J303" s="2"/>
      <c r="K303" s="2"/>
      <c r="L303" s="4"/>
      <c r="M303" s="4"/>
      <c r="N303" s="4"/>
    </row>
    <row r="304" spans="1:14" s="7" customFormat="1" ht="15" x14ac:dyDescent="0.2">
      <c r="A304" s="1"/>
      <c r="B304" s="1"/>
      <c r="E304" s="2"/>
      <c r="F304" s="2"/>
      <c r="G304" s="2"/>
      <c r="H304" s="2"/>
      <c r="I304" s="2"/>
      <c r="J304" s="2"/>
      <c r="K304" s="2"/>
      <c r="L304" s="4"/>
      <c r="M304" s="4"/>
      <c r="N304" s="4"/>
    </row>
    <row r="305" spans="1:14" s="7" customFormat="1" ht="15" x14ac:dyDescent="0.2">
      <c r="A305" s="1"/>
      <c r="B305" s="1"/>
      <c r="E305" s="2"/>
      <c r="F305" s="2"/>
      <c r="G305" s="2"/>
      <c r="H305" s="2"/>
      <c r="I305" s="2"/>
      <c r="J305" s="2"/>
      <c r="K305" s="2"/>
      <c r="L305" s="4"/>
      <c r="M305" s="4"/>
      <c r="N305" s="4"/>
    </row>
    <row r="306" spans="1:14" s="7" customFormat="1" ht="15" x14ac:dyDescent="0.2">
      <c r="A306" s="1"/>
      <c r="B306" s="1"/>
      <c r="E306" s="2"/>
      <c r="F306" s="2"/>
      <c r="G306" s="2"/>
      <c r="H306" s="2"/>
      <c r="I306" s="2"/>
      <c r="J306" s="2"/>
      <c r="K306" s="2"/>
      <c r="L306" s="4"/>
      <c r="M306" s="4"/>
      <c r="N306" s="4"/>
    </row>
    <row r="307" spans="1:14" s="7" customFormat="1" ht="15" x14ac:dyDescent="0.2">
      <c r="A307" s="1"/>
      <c r="B307" s="1"/>
      <c r="E307" s="2"/>
      <c r="F307" s="2"/>
      <c r="G307" s="2"/>
      <c r="H307" s="2"/>
      <c r="I307" s="2"/>
      <c r="J307" s="2"/>
      <c r="K307" s="2"/>
      <c r="L307" s="4"/>
      <c r="M307" s="4"/>
      <c r="N307" s="4"/>
    </row>
    <row r="308" spans="1:14" s="7" customFormat="1" ht="15" x14ac:dyDescent="0.2">
      <c r="A308" s="1"/>
      <c r="B308" s="1"/>
      <c r="E308" s="2"/>
      <c r="F308" s="2"/>
      <c r="G308" s="2"/>
      <c r="H308" s="2"/>
      <c r="I308" s="2"/>
      <c r="J308" s="2"/>
      <c r="K308" s="2"/>
      <c r="L308" s="4"/>
      <c r="M308" s="4"/>
      <c r="N308" s="4"/>
    </row>
    <row r="309" spans="1:14" s="7" customFormat="1" ht="15" x14ac:dyDescent="0.2">
      <c r="A309" s="1"/>
      <c r="B309" s="1"/>
      <c r="E309" s="2"/>
      <c r="F309" s="2"/>
      <c r="G309" s="2"/>
      <c r="H309" s="2"/>
      <c r="I309" s="2"/>
      <c r="J309" s="2"/>
      <c r="K309" s="2"/>
      <c r="L309" s="4"/>
      <c r="M309" s="4"/>
      <c r="N309" s="4"/>
    </row>
    <row r="310" spans="1:14" s="7" customFormat="1" ht="15" x14ac:dyDescent="0.2">
      <c r="A310" s="1"/>
      <c r="B310" s="1"/>
      <c r="E310" s="2"/>
      <c r="F310" s="2"/>
      <c r="G310" s="2"/>
      <c r="H310" s="2"/>
      <c r="I310" s="2"/>
      <c r="J310" s="2"/>
      <c r="K310" s="2"/>
      <c r="L310" s="4"/>
      <c r="M310" s="4"/>
      <c r="N310" s="4"/>
    </row>
    <row r="311" spans="1:14" s="7" customFormat="1" ht="15" x14ac:dyDescent="0.2">
      <c r="A311" s="1"/>
      <c r="B311" s="1"/>
      <c r="E311" s="2"/>
      <c r="F311" s="2"/>
      <c r="G311" s="2"/>
      <c r="H311" s="2"/>
      <c r="I311" s="2"/>
      <c r="J311" s="2"/>
      <c r="K311" s="2"/>
      <c r="L311" s="4"/>
      <c r="M311" s="4"/>
      <c r="N311" s="4"/>
    </row>
    <row r="312" spans="1:14" s="7" customFormat="1" ht="15" x14ac:dyDescent="0.2">
      <c r="A312" s="1"/>
      <c r="B312" s="1"/>
      <c r="E312" s="2"/>
      <c r="F312" s="2"/>
      <c r="G312" s="2"/>
      <c r="H312" s="2"/>
      <c r="I312" s="2"/>
      <c r="J312" s="2"/>
      <c r="K312" s="2"/>
      <c r="L312" s="4"/>
      <c r="M312" s="4"/>
      <c r="N312" s="4"/>
    </row>
    <row r="313" spans="1:14" s="7" customFormat="1" ht="15" x14ac:dyDescent="0.2">
      <c r="A313" s="1"/>
      <c r="B313" s="1"/>
      <c r="E313" s="2"/>
      <c r="F313" s="2"/>
      <c r="G313" s="2"/>
      <c r="H313" s="2"/>
      <c r="I313" s="2"/>
      <c r="J313" s="2"/>
      <c r="K313" s="2"/>
      <c r="L313" s="4"/>
      <c r="M313" s="4"/>
      <c r="N313" s="4"/>
    </row>
    <row r="314" spans="1:14" s="7" customFormat="1" ht="15" x14ac:dyDescent="0.2">
      <c r="A314" s="1"/>
      <c r="B314" s="1"/>
      <c r="E314" s="2"/>
      <c r="F314" s="2"/>
      <c r="G314" s="2"/>
      <c r="H314" s="2"/>
      <c r="I314" s="2"/>
      <c r="J314" s="2"/>
      <c r="K314" s="2"/>
      <c r="L314" s="4"/>
      <c r="M314" s="4"/>
      <c r="N314" s="4"/>
    </row>
    <row r="315" spans="1:14" s="7" customFormat="1" ht="15" x14ac:dyDescent="0.2">
      <c r="A315" s="1"/>
      <c r="B315" s="1"/>
      <c r="E315" s="2"/>
      <c r="F315" s="2"/>
      <c r="G315" s="2"/>
      <c r="H315" s="2"/>
      <c r="I315" s="2"/>
      <c r="J315" s="2"/>
      <c r="K315" s="2"/>
      <c r="L315" s="4"/>
      <c r="M315" s="4"/>
      <c r="N315" s="4"/>
    </row>
    <row r="316" spans="1:14" s="7" customFormat="1" ht="15" x14ac:dyDescent="0.2">
      <c r="A316" s="1"/>
      <c r="B316" s="1"/>
      <c r="E316" s="2"/>
      <c r="F316" s="2"/>
      <c r="G316" s="2"/>
      <c r="H316" s="2"/>
      <c r="I316" s="2"/>
      <c r="J316" s="2"/>
      <c r="K316" s="2"/>
      <c r="L316" s="4"/>
      <c r="M316" s="4"/>
      <c r="N316" s="4"/>
    </row>
    <row r="317" spans="1:14" s="7" customFormat="1" ht="15" x14ac:dyDescent="0.2">
      <c r="A317" s="1"/>
      <c r="B317" s="1"/>
      <c r="E317" s="2"/>
      <c r="F317" s="2"/>
      <c r="G317" s="2"/>
      <c r="H317" s="2"/>
      <c r="I317" s="2"/>
      <c r="J317" s="2"/>
      <c r="K317" s="2"/>
      <c r="L317" s="4"/>
      <c r="M317" s="4"/>
      <c r="N317" s="4"/>
    </row>
    <row r="318" spans="1:14" s="7" customFormat="1" ht="15" x14ac:dyDescent="0.2">
      <c r="A318" s="1"/>
      <c r="B318" s="1"/>
      <c r="E318" s="2"/>
      <c r="F318" s="2"/>
      <c r="G318" s="2"/>
      <c r="H318" s="2"/>
      <c r="I318" s="2"/>
      <c r="J318" s="2"/>
      <c r="K318" s="2"/>
      <c r="L318" s="4"/>
      <c r="M318" s="4"/>
      <c r="N318" s="4"/>
    </row>
    <row r="319" spans="1:14" s="7" customFormat="1" ht="15" x14ac:dyDescent="0.2">
      <c r="A319" s="1"/>
      <c r="B319" s="1"/>
      <c r="E319" s="2"/>
      <c r="F319" s="2"/>
      <c r="G319" s="2"/>
      <c r="H319" s="2"/>
      <c r="I319" s="2"/>
      <c r="J319" s="2"/>
      <c r="K319" s="2"/>
      <c r="L319" s="4"/>
      <c r="M319" s="4"/>
      <c r="N319" s="4"/>
    </row>
    <row r="320" spans="1:14" s="7" customFormat="1" ht="15" x14ac:dyDescent="0.2">
      <c r="A320" s="1"/>
      <c r="B320" s="1"/>
      <c r="E320" s="2"/>
      <c r="F320" s="2"/>
      <c r="G320" s="2"/>
      <c r="H320" s="2"/>
      <c r="I320" s="2"/>
      <c r="J320" s="2"/>
      <c r="K320" s="2"/>
      <c r="L320" s="4"/>
      <c r="M320" s="4"/>
      <c r="N320" s="4"/>
    </row>
    <row r="321" spans="1:14" s="7" customFormat="1" ht="15" x14ac:dyDescent="0.2">
      <c r="A321" s="1"/>
      <c r="B321" s="1"/>
      <c r="E321" s="2"/>
      <c r="F321" s="2"/>
      <c r="G321" s="2"/>
      <c r="H321" s="2"/>
      <c r="I321" s="2"/>
      <c r="J321" s="2"/>
      <c r="K321" s="2"/>
      <c r="L321" s="4"/>
      <c r="M321" s="4"/>
      <c r="N321" s="4"/>
    </row>
    <row r="322" spans="1:14" s="7" customFormat="1" ht="15" x14ac:dyDescent="0.2">
      <c r="A322" s="1"/>
      <c r="B322" s="1"/>
      <c r="E322" s="2"/>
      <c r="F322" s="2"/>
      <c r="G322" s="2"/>
      <c r="H322" s="2"/>
      <c r="I322" s="2"/>
      <c r="J322" s="2"/>
      <c r="K322" s="2"/>
      <c r="L322" s="4"/>
      <c r="M322" s="4"/>
      <c r="N322" s="4"/>
    </row>
    <row r="323" spans="1:14" s="7" customFormat="1" ht="15" x14ac:dyDescent="0.2">
      <c r="A323" s="1"/>
      <c r="B323" s="1"/>
      <c r="E323" s="2"/>
      <c r="F323" s="2"/>
      <c r="G323" s="2"/>
      <c r="H323" s="2"/>
      <c r="I323" s="2"/>
      <c r="J323" s="2"/>
      <c r="K323" s="2"/>
      <c r="L323" s="4"/>
      <c r="M323" s="4"/>
      <c r="N323" s="4"/>
    </row>
    <row r="324" spans="1:14" s="7" customFormat="1" ht="15" x14ac:dyDescent="0.2">
      <c r="A324" s="1"/>
      <c r="B324" s="1"/>
      <c r="E324" s="2"/>
      <c r="F324" s="2"/>
      <c r="G324" s="2"/>
      <c r="H324" s="2"/>
      <c r="I324" s="2"/>
      <c r="J324" s="2"/>
      <c r="K324" s="2"/>
      <c r="L324" s="4"/>
      <c r="M324" s="4"/>
      <c r="N324" s="4"/>
    </row>
    <row r="325" spans="1:14" s="7" customFormat="1" ht="15" x14ac:dyDescent="0.2">
      <c r="A325" s="1"/>
      <c r="B325" s="1"/>
      <c r="E325" s="2"/>
      <c r="F325" s="2"/>
      <c r="G325" s="2"/>
      <c r="H325" s="2"/>
      <c r="I325" s="2"/>
      <c r="J325" s="2"/>
      <c r="K325" s="2"/>
      <c r="L325" s="4"/>
      <c r="M325" s="4"/>
      <c r="N325" s="4"/>
    </row>
    <row r="326" spans="1:14" s="7" customFormat="1" ht="15" x14ac:dyDescent="0.2">
      <c r="A326" s="1"/>
      <c r="B326" s="1"/>
      <c r="E326" s="2"/>
      <c r="F326" s="2"/>
      <c r="G326" s="2"/>
      <c r="H326" s="2"/>
      <c r="I326" s="2"/>
      <c r="J326" s="2"/>
      <c r="K326" s="2"/>
      <c r="L326" s="4"/>
      <c r="M326" s="4"/>
      <c r="N326" s="4"/>
    </row>
    <row r="327" spans="1:14" s="7" customFormat="1" ht="15" x14ac:dyDescent="0.2">
      <c r="A327" s="1"/>
      <c r="B327" s="1"/>
      <c r="E327" s="2"/>
      <c r="F327" s="2"/>
      <c r="G327" s="2"/>
      <c r="H327" s="2"/>
      <c r="I327" s="2"/>
      <c r="J327" s="2"/>
      <c r="K327" s="2"/>
      <c r="L327" s="4"/>
      <c r="M327" s="4"/>
      <c r="N327" s="4"/>
    </row>
    <row r="328" spans="1:14" s="7" customFormat="1" ht="15" x14ac:dyDescent="0.2">
      <c r="A328" s="1"/>
      <c r="B328" s="1"/>
      <c r="E328" s="2"/>
      <c r="F328" s="2"/>
      <c r="G328" s="2"/>
      <c r="H328" s="2"/>
      <c r="I328" s="2"/>
      <c r="J328" s="2"/>
      <c r="K328" s="2"/>
      <c r="L328" s="4"/>
      <c r="M328" s="4"/>
      <c r="N328" s="4"/>
    </row>
    <row r="329" spans="1:14" s="7" customFormat="1" ht="15" x14ac:dyDescent="0.2">
      <c r="A329" s="1"/>
      <c r="B329" s="1"/>
      <c r="E329" s="2"/>
      <c r="F329" s="2"/>
      <c r="G329" s="2"/>
      <c r="H329" s="2"/>
      <c r="I329" s="2"/>
      <c r="J329" s="2"/>
      <c r="K329" s="2"/>
      <c r="L329" s="4"/>
      <c r="M329" s="4"/>
      <c r="N329" s="4"/>
    </row>
    <row r="330" spans="1:14" s="7" customFormat="1" ht="15" x14ac:dyDescent="0.2">
      <c r="A330" s="1"/>
      <c r="B330" s="1"/>
      <c r="E330" s="2"/>
      <c r="F330" s="2"/>
      <c r="G330" s="2"/>
      <c r="H330" s="2"/>
      <c r="I330" s="2"/>
      <c r="J330" s="2"/>
      <c r="K330" s="2"/>
      <c r="L330" s="4"/>
      <c r="M330" s="4"/>
      <c r="N330" s="4"/>
    </row>
    <row r="331" spans="1:14" s="7" customFormat="1" ht="15" x14ac:dyDescent="0.2">
      <c r="A331" s="1"/>
      <c r="B331" s="1"/>
      <c r="E331" s="2"/>
      <c r="F331" s="2"/>
      <c r="G331" s="2"/>
      <c r="H331" s="2"/>
      <c r="I331" s="2"/>
      <c r="J331" s="2"/>
      <c r="K331" s="2"/>
      <c r="L331" s="4"/>
      <c r="M331" s="4"/>
      <c r="N331" s="4"/>
    </row>
    <row r="332" spans="1:14" s="7" customFormat="1" ht="15" x14ac:dyDescent="0.2">
      <c r="A332" s="1"/>
      <c r="B332" s="1"/>
      <c r="E332" s="2"/>
      <c r="F332" s="2"/>
      <c r="G332" s="2"/>
      <c r="H332" s="2"/>
      <c r="I332" s="2"/>
      <c r="J332" s="2"/>
      <c r="K332" s="2"/>
      <c r="L332" s="4"/>
      <c r="M332" s="4"/>
      <c r="N332" s="4"/>
    </row>
    <row r="333" spans="1:14" s="7" customFormat="1" ht="15" x14ac:dyDescent="0.2">
      <c r="A333" s="1"/>
      <c r="B333" s="1"/>
      <c r="E333" s="2"/>
      <c r="F333" s="2"/>
      <c r="G333" s="2"/>
      <c r="H333" s="2"/>
      <c r="I333" s="2"/>
      <c r="J333" s="2"/>
      <c r="K333" s="2"/>
      <c r="L333" s="4"/>
      <c r="M333" s="4"/>
      <c r="N333" s="4"/>
    </row>
    <row r="334" spans="1:14" s="7" customFormat="1" ht="15" x14ac:dyDescent="0.2">
      <c r="A334" s="1"/>
      <c r="B334" s="1"/>
      <c r="E334" s="2"/>
      <c r="F334" s="2"/>
      <c r="G334" s="2"/>
      <c r="H334" s="2"/>
      <c r="I334" s="2"/>
      <c r="J334" s="2"/>
      <c r="K334" s="2"/>
      <c r="L334" s="4"/>
      <c r="M334" s="4"/>
      <c r="N334" s="4"/>
    </row>
    <row r="335" spans="1:14" s="7" customFormat="1" ht="15" x14ac:dyDescent="0.2">
      <c r="A335" s="1"/>
      <c r="B335" s="1"/>
      <c r="E335" s="2"/>
      <c r="F335" s="2"/>
      <c r="G335" s="2"/>
      <c r="H335" s="2"/>
      <c r="I335" s="2"/>
      <c r="J335" s="2"/>
      <c r="K335" s="2"/>
      <c r="L335" s="4"/>
      <c r="M335" s="4"/>
      <c r="N335" s="4"/>
    </row>
    <row r="336" spans="1:14" s="7" customFormat="1" ht="15" x14ac:dyDescent="0.2">
      <c r="A336" s="1"/>
      <c r="B336" s="1"/>
      <c r="E336" s="2"/>
      <c r="F336" s="2"/>
      <c r="G336" s="2"/>
      <c r="H336" s="2"/>
      <c r="I336" s="2"/>
      <c r="J336" s="2"/>
      <c r="K336" s="2"/>
      <c r="L336" s="4"/>
      <c r="M336" s="4"/>
      <c r="N336" s="4"/>
    </row>
    <row r="337" spans="1:14" s="7" customFormat="1" ht="15" x14ac:dyDescent="0.2">
      <c r="A337" s="1"/>
      <c r="B337" s="1"/>
      <c r="E337" s="2"/>
      <c r="F337" s="2"/>
      <c r="G337" s="2"/>
      <c r="H337" s="2"/>
      <c r="I337" s="2"/>
      <c r="J337" s="2"/>
      <c r="K337" s="2"/>
      <c r="L337" s="4"/>
      <c r="M337" s="4"/>
      <c r="N337" s="4"/>
    </row>
    <row r="338" spans="1:14" s="7" customFormat="1" ht="15" x14ac:dyDescent="0.2">
      <c r="A338" s="1"/>
      <c r="B338" s="1"/>
      <c r="E338" s="2"/>
      <c r="F338" s="2"/>
      <c r="G338" s="2"/>
      <c r="H338" s="2"/>
      <c r="I338" s="2"/>
      <c r="J338" s="2"/>
      <c r="K338" s="2"/>
      <c r="L338" s="4"/>
      <c r="M338" s="4"/>
      <c r="N338" s="4"/>
    </row>
    <row r="339" spans="1:14" s="7" customFormat="1" ht="15" x14ac:dyDescent="0.2">
      <c r="A339" s="1"/>
      <c r="B339" s="1"/>
      <c r="E339" s="2"/>
      <c r="F339" s="2"/>
      <c r="G339" s="2"/>
      <c r="H339" s="2"/>
      <c r="I339" s="2"/>
      <c r="J339" s="2"/>
      <c r="K339" s="2"/>
      <c r="L339" s="4"/>
      <c r="M339" s="4"/>
      <c r="N339" s="4"/>
    </row>
    <row r="340" spans="1:14" s="7" customFormat="1" ht="15" x14ac:dyDescent="0.2">
      <c r="A340" s="1"/>
      <c r="B340" s="1"/>
      <c r="E340" s="2"/>
      <c r="F340" s="2"/>
      <c r="G340" s="2"/>
      <c r="H340" s="2"/>
      <c r="I340" s="2"/>
      <c r="J340" s="2"/>
      <c r="K340" s="2"/>
      <c r="L340" s="4"/>
      <c r="M340" s="4"/>
      <c r="N340" s="4"/>
    </row>
    <row r="341" spans="1:14" s="7" customFormat="1" ht="15" x14ac:dyDescent="0.2">
      <c r="A341" s="1"/>
      <c r="B341" s="1"/>
      <c r="E341" s="2"/>
      <c r="F341" s="2"/>
      <c r="G341" s="2"/>
      <c r="H341" s="2"/>
      <c r="I341" s="2"/>
      <c r="J341" s="2"/>
      <c r="K341" s="2"/>
      <c r="L341" s="4"/>
      <c r="M341" s="4"/>
      <c r="N341" s="4"/>
    </row>
    <row r="342" spans="1:14" s="7" customFormat="1" ht="15" x14ac:dyDescent="0.2">
      <c r="A342" s="1"/>
      <c r="B342" s="1"/>
      <c r="E342" s="2"/>
      <c r="F342" s="2"/>
      <c r="G342" s="2"/>
      <c r="H342" s="2"/>
      <c r="I342" s="2"/>
      <c r="J342" s="2"/>
      <c r="K342" s="2"/>
      <c r="L342" s="4"/>
      <c r="M342" s="4"/>
      <c r="N342" s="4"/>
    </row>
    <row r="343" spans="1:14" s="7" customFormat="1" ht="15" x14ac:dyDescent="0.2">
      <c r="A343" s="1"/>
      <c r="B343" s="1"/>
      <c r="E343" s="2"/>
      <c r="F343" s="2"/>
      <c r="G343" s="2"/>
      <c r="H343" s="2"/>
      <c r="I343" s="2"/>
      <c r="J343" s="2"/>
      <c r="K343" s="2"/>
      <c r="L343" s="4"/>
      <c r="M343" s="4"/>
      <c r="N343" s="4"/>
    </row>
    <row r="344" spans="1:14" s="7" customFormat="1" ht="15" x14ac:dyDescent="0.2">
      <c r="A344" s="1"/>
      <c r="B344" s="1"/>
      <c r="E344" s="2"/>
      <c r="F344" s="2"/>
      <c r="G344" s="2"/>
      <c r="H344" s="2"/>
      <c r="I344" s="2"/>
      <c r="J344" s="2"/>
      <c r="K344" s="2"/>
      <c r="L344" s="4"/>
      <c r="M344" s="4"/>
      <c r="N344" s="4"/>
    </row>
    <row r="345" spans="1:14" s="7" customFormat="1" ht="15" x14ac:dyDescent="0.2">
      <c r="A345" s="1"/>
      <c r="B345" s="1"/>
      <c r="E345" s="2"/>
      <c r="F345" s="2"/>
      <c r="G345" s="2"/>
      <c r="H345" s="2"/>
      <c r="I345" s="2"/>
      <c r="J345" s="2"/>
      <c r="K345" s="2"/>
      <c r="L345" s="4"/>
      <c r="M345" s="4"/>
      <c r="N345" s="4"/>
    </row>
    <row r="346" spans="1:14" s="7" customFormat="1" ht="15" x14ac:dyDescent="0.2">
      <c r="A346" s="1"/>
      <c r="B346" s="1"/>
      <c r="E346" s="2"/>
      <c r="F346" s="2"/>
      <c r="G346" s="2"/>
      <c r="H346" s="2"/>
      <c r="I346" s="2"/>
      <c r="J346" s="2"/>
      <c r="K346" s="2"/>
      <c r="L346" s="4"/>
      <c r="M346" s="4"/>
      <c r="N346" s="4"/>
    </row>
    <row r="347" spans="1:14" s="7" customFormat="1" ht="15" x14ac:dyDescent="0.2">
      <c r="A347" s="1"/>
      <c r="B347" s="1"/>
      <c r="E347" s="2"/>
      <c r="F347" s="2"/>
      <c r="G347" s="2"/>
      <c r="H347" s="2"/>
      <c r="I347" s="2"/>
      <c r="J347" s="2"/>
      <c r="K347" s="2"/>
      <c r="L347" s="4"/>
      <c r="M347" s="4"/>
      <c r="N347" s="4"/>
    </row>
    <row r="348" spans="1:14" s="7" customFormat="1" ht="15" x14ac:dyDescent="0.2">
      <c r="A348" s="1"/>
      <c r="B348" s="1"/>
      <c r="E348" s="2"/>
      <c r="F348" s="2"/>
      <c r="G348" s="2"/>
      <c r="H348" s="2"/>
      <c r="I348" s="2"/>
      <c r="J348" s="2"/>
      <c r="K348" s="2"/>
      <c r="L348" s="4"/>
      <c r="M348" s="4"/>
      <c r="N348" s="4"/>
    </row>
    <row r="349" spans="1:14" s="7" customFormat="1" ht="15" x14ac:dyDescent="0.2">
      <c r="A349" s="1"/>
      <c r="B349" s="1"/>
      <c r="E349" s="2"/>
      <c r="F349" s="2"/>
      <c r="G349" s="2"/>
      <c r="H349" s="2"/>
      <c r="I349" s="2"/>
      <c r="J349" s="2"/>
      <c r="K349" s="2"/>
      <c r="L349" s="4"/>
      <c r="M349" s="4"/>
      <c r="N349" s="4"/>
    </row>
    <row r="350" spans="1:14" s="7" customFormat="1" ht="15" x14ac:dyDescent="0.2">
      <c r="A350" s="1"/>
      <c r="B350" s="1"/>
      <c r="E350" s="2"/>
      <c r="F350" s="2"/>
      <c r="G350" s="2"/>
      <c r="H350" s="2"/>
      <c r="I350" s="2"/>
      <c r="J350" s="2"/>
      <c r="K350" s="2"/>
      <c r="L350" s="4"/>
      <c r="M350" s="4"/>
      <c r="N350" s="4"/>
    </row>
    <row r="351" spans="1:14" s="7" customFormat="1" ht="15" x14ac:dyDescent="0.2">
      <c r="A351" s="1"/>
      <c r="B351" s="1"/>
      <c r="E351" s="2"/>
      <c r="F351" s="2"/>
      <c r="G351" s="2"/>
      <c r="H351" s="2"/>
      <c r="I351" s="2"/>
      <c r="J351" s="2"/>
      <c r="K351" s="2"/>
      <c r="L351" s="4"/>
      <c r="M351" s="4"/>
      <c r="N351" s="4"/>
    </row>
    <row r="352" spans="1:14" s="7" customFormat="1" ht="15" x14ac:dyDescent="0.2">
      <c r="A352" s="1"/>
      <c r="B352" s="1"/>
      <c r="E352" s="2"/>
      <c r="F352" s="2"/>
      <c r="G352" s="2"/>
      <c r="H352" s="2"/>
      <c r="I352" s="2"/>
      <c r="J352" s="2"/>
      <c r="K352" s="2"/>
      <c r="L352" s="4"/>
      <c r="M352" s="4"/>
      <c r="N352" s="4"/>
    </row>
    <row r="353" spans="1:14" s="7" customFormat="1" ht="15" x14ac:dyDescent="0.2">
      <c r="A353" s="1"/>
      <c r="B353" s="1"/>
      <c r="E353" s="2"/>
      <c r="F353" s="2"/>
      <c r="G353" s="2"/>
      <c r="H353" s="2"/>
      <c r="I353" s="2"/>
      <c r="J353" s="2"/>
      <c r="K353" s="2"/>
      <c r="L353" s="4"/>
      <c r="M353" s="4"/>
      <c r="N353" s="4"/>
    </row>
    <row r="354" spans="1:14" s="7" customFormat="1" ht="15" x14ac:dyDescent="0.2">
      <c r="A354" s="1"/>
      <c r="B354" s="1"/>
      <c r="E354" s="2"/>
      <c r="F354" s="2"/>
      <c r="G354" s="2"/>
      <c r="H354" s="2"/>
      <c r="I354" s="2"/>
      <c r="J354" s="2"/>
      <c r="K354" s="2"/>
      <c r="L354" s="4"/>
      <c r="M354" s="4"/>
      <c r="N354" s="4"/>
    </row>
    <row r="355" spans="1:14" s="7" customFormat="1" ht="15" x14ac:dyDescent="0.2">
      <c r="A355" s="1"/>
      <c r="B355" s="1"/>
      <c r="E355" s="2"/>
      <c r="F355" s="2"/>
      <c r="G355" s="2"/>
      <c r="H355" s="2"/>
      <c r="I355" s="2"/>
      <c r="J355" s="2"/>
      <c r="K355" s="2"/>
      <c r="L355" s="4"/>
      <c r="M355" s="4"/>
      <c r="N355" s="4"/>
    </row>
    <row r="356" spans="1:14" s="7" customFormat="1" ht="15" x14ac:dyDescent="0.2">
      <c r="A356" s="1"/>
      <c r="B356" s="1"/>
      <c r="E356" s="2"/>
      <c r="F356" s="2"/>
      <c r="G356" s="2"/>
      <c r="H356" s="2"/>
      <c r="I356" s="2"/>
      <c r="J356" s="2"/>
      <c r="K356" s="2"/>
      <c r="L356" s="4"/>
      <c r="M356" s="4"/>
      <c r="N356" s="4"/>
    </row>
    <row r="357" spans="1:14" s="7" customFormat="1" ht="15" x14ac:dyDescent="0.2">
      <c r="A357" s="1"/>
      <c r="B357" s="1"/>
      <c r="E357" s="2"/>
      <c r="F357" s="2"/>
      <c r="G357" s="2"/>
      <c r="H357" s="2"/>
      <c r="I357" s="2"/>
      <c r="J357" s="2"/>
      <c r="K357" s="2"/>
      <c r="L357" s="4"/>
      <c r="M357" s="4"/>
      <c r="N357" s="4"/>
    </row>
    <row r="358" spans="1:14" s="7" customFormat="1" ht="15" x14ac:dyDescent="0.2">
      <c r="A358" s="1"/>
      <c r="B358" s="1"/>
      <c r="E358" s="2"/>
      <c r="F358" s="2"/>
      <c r="G358" s="2"/>
      <c r="H358" s="2"/>
      <c r="I358" s="2"/>
      <c r="J358" s="2"/>
      <c r="K358" s="2"/>
      <c r="L358" s="4"/>
      <c r="M358" s="4"/>
      <c r="N358" s="4"/>
    </row>
    <row r="359" spans="1:14" s="7" customFormat="1" ht="15" x14ac:dyDescent="0.2">
      <c r="A359" s="1"/>
      <c r="B359" s="1"/>
      <c r="E359" s="2"/>
      <c r="F359" s="2"/>
      <c r="G359" s="2"/>
      <c r="H359" s="2"/>
      <c r="I359" s="2"/>
      <c r="J359" s="2"/>
      <c r="K359" s="2"/>
      <c r="L359" s="4"/>
      <c r="M359" s="4"/>
      <c r="N359" s="4"/>
    </row>
    <row r="360" spans="1:14" s="7" customFormat="1" ht="15" x14ac:dyDescent="0.2">
      <c r="A360" s="1"/>
      <c r="B360" s="1"/>
      <c r="E360" s="2"/>
      <c r="F360" s="2"/>
      <c r="G360" s="2"/>
      <c r="H360" s="2"/>
      <c r="I360" s="2"/>
      <c r="J360" s="2"/>
      <c r="K360" s="2"/>
      <c r="L360" s="4"/>
      <c r="M360" s="4"/>
      <c r="N360" s="4"/>
    </row>
    <row r="361" spans="1:14" s="7" customFormat="1" ht="15" x14ac:dyDescent="0.2">
      <c r="A361" s="1"/>
      <c r="B361" s="1"/>
      <c r="E361" s="2"/>
      <c r="F361" s="2"/>
      <c r="G361" s="2"/>
      <c r="H361" s="2"/>
      <c r="I361" s="2"/>
      <c r="J361" s="2"/>
      <c r="K361" s="2"/>
      <c r="L361" s="4"/>
      <c r="M361" s="4"/>
      <c r="N361" s="4"/>
    </row>
    <row r="362" spans="1:14" s="7" customFormat="1" ht="15" x14ac:dyDescent="0.2">
      <c r="A362" s="1"/>
      <c r="B362" s="1"/>
      <c r="E362" s="2"/>
      <c r="F362" s="2"/>
      <c r="G362" s="2"/>
      <c r="H362" s="2"/>
      <c r="I362" s="2"/>
      <c r="J362" s="2"/>
      <c r="K362" s="2"/>
      <c r="L362" s="4"/>
      <c r="M362" s="4"/>
      <c r="N362" s="4"/>
    </row>
    <row r="363" spans="1:14" s="7" customFormat="1" ht="15" x14ac:dyDescent="0.2">
      <c r="A363" s="1"/>
      <c r="B363" s="1"/>
      <c r="E363" s="2"/>
      <c r="F363" s="2"/>
      <c r="G363" s="2"/>
      <c r="H363" s="2"/>
      <c r="I363" s="2"/>
      <c r="J363" s="2"/>
      <c r="K363" s="2"/>
      <c r="L363" s="4"/>
      <c r="M363" s="4"/>
      <c r="N363" s="4"/>
    </row>
    <row r="364" spans="1:14" s="7" customFormat="1" ht="15" x14ac:dyDescent="0.2">
      <c r="A364" s="1"/>
      <c r="B364" s="1"/>
      <c r="E364" s="2"/>
      <c r="F364" s="2"/>
      <c r="G364" s="2"/>
      <c r="H364" s="2"/>
      <c r="I364" s="2"/>
      <c r="J364" s="2"/>
      <c r="K364" s="2"/>
      <c r="L364" s="4"/>
      <c r="M364" s="4"/>
      <c r="N364" s="4"/>
    </row>
    <row r="365" spans="1:14" s="7" customFormat="1" ht="15" x14ac:dyDescent="0.2">
      <c r="A365" s="1"/>
      <c r="B365" s="1"/>
      <c r="E365" s="2"/>
      <c r="F365" s="2"/>
      <c r="G365" s="2"/>
      <c r="H365" s="2"/>
      <c r="I365" s="2"/>
      <c r="J365" s="2"/>
      <c r="K365" s="2"/>
      <c r="L365" s="4"/>
      <c r="M365" s="4"/>
      <c r="N365" s="4"/>
    </row>
    <row r="366" spans="1:14" s="7" customFormat="1" ht="15" x14ac:dyDescent="0.2">
      <c r="A366" s="1"/>
      <c r="B366" s="1"/>
      <c r="E366" s="2"/>
      <c r="F366" s="2"/>
      <c r="G366" s="2"/>
      <c r="H366" s="2"/>
      <c r="I366" s="2"/>
      <c r="J366" s="2"/>
      <c r="K366" s="2"/>
      <c r="L366" s="4"/>
      <c r="M366" s="4"/>
      <c r="N366" s="4"/>
    </row>
    <row r="367" spans="1:14" s="7" customFormat="1" ht="15" x14ac:dyDescent="0.2">
      <c r="A367" s="1"/>
      <c r="B367" s="1"/>
      <c r="E367" s="2"/>
      <c r="F367" s="2"/>
      <c r="G367" s="2"/>
      <c r="H367" s="2"/>
      <c r="I367" s="2"/>
      <c r="J367" s="2"/>
      <c r="K367" s="2"/>
      <c r="L367" s="4"/>
      <c r="M367" s="4"/>
      <c r="N367" s="4"/>
    </row>
    <row r="368" spans="1:14" s="7" customFormat="1" ht="15" x14ac:dyDescent="0.2">
      <c r="A368" s="1"/>
      <c r="B368" s="1"/>
      <c r="E368" s="2"/>
      <c r="F368" s="2"/>
      <c r="G368" s="2"/>
      <c r="H368" s="2"/>
      <c r="I368" s="2"/>
      <c r="J368" s="2"/>
      <c r="K368" s="2"/>
      <c r="L368" s="4"/>
      <c r="M368" s="4"/>
      <c r="N368" s="4"/>
    </row>
    <row r="369" spans="1:14" s="7" customFormat="1" ht="15" x14ac:dyDescent="0.2">
      <c r="A369" s="1"/>
      <c r="B369" s="1"/>
      <c r="E369" s="2"/>
      <c r="F369" s="2"/>
      <c r="G369" s="2"/>
      <c r="H369" s="2"/>
      <c r="I369" s="2"/>
      <c r="J369" s="2"/>
      <c r="K369" s="2"/>
      <c r="L369" s="4"/>
      <c r="M369" s="4"/>
      <c r="N369" s="4"/>
    </row>
    <row r="370" spans="1:14" s="7" customFormat="1" ht="15" x14ac:dyDescent="0.2">
      <c r="A370" s="1"/>
      <c r="B370" s="1"/>
      <c r="E370" s="2"/>
      <c r="F370" s="2"/>
      <c r="G370" s="2"/>
      <c r="H370" s="2"/>
      <c r="I370" s="2"/>
      <c r="J370" s="2"/>
      <c r="K370" s="2"/>
      <c r="L370" s="4"/>
      <c r="M370" s="4"/>
      <c r="N370" s="4"/>
    </row>
    <row r="371" spans="1:14" s="7" customFormat="1" ht="15" x14ac:dyDescent="0.2">
      <c r="A371" s="1"/>
      <c r="B371" s="1"/>
      <c r="E371" s="2"/>
      <c r="F371" s="2"/>
      <c r="G371" s="2"/>
      <c r="H371" s="2"/>
      <c r="I371" s="2"/>
      <c r="J371" s="2"/>
      <c r="K371" s="2"/>
      <c r="L371" s="4"/>
      <c r="M371" s="4"/>
      <c r="N371" s="4"/>
    </row>
    <row r="372" spans="1:14" s="7" customFormat="1" ht="15" x14ac:dyDescent="0.2">
      <c r="A372" s="1"/>
      <c r="B372" s="1"/>
      <c r="E372" s="2"/>
      <c r="F372" s="2"/>
      <c r="G372" s="2"/>
      <c r="H372" s="2"/>
      <c r="I372" s="2"/>
      <c r="J372" s="2"/>
      <c r="K372" s="2"/>
      <c r="L372" s="4"/>
      <c r="M372" s="4"/>
      <c r="N372" s="4"/>
    </row>
    <row r="373" spans="1:14" s="7" customFormat="1" ht="15" x14ac:dyDescent="0.2">
      <c r="A373" s="1"/>
      <c r="B373" s="1"/>
      <c r="E373" s="2"/>
      <c r="F373" s="2"/>
      <c r="G373" s="2"/>
      <c r="H373" s="2"/>
      <c r="I373" s="2"/>
      <c r="J373" s="2"/>
      <c r="K373" s="2"/>
      <c r="L373" s="4"/>
      <c r="M373" s="4"/>
      <c r="N373" s="4"/>
    </row>
    <row r="374" spans="1:14" s="7" customFormat="1" ht="15" x14ac:dyDescent="0.2">
      <c r="A374" s="1"/>
      <c r="B374" s="1"/>
      <c r="E374" s="2"/>
      <c r="F374" s="2"/>
      <c r="G374" s="2"/>
      <c r="H374" s="2"/>
      <c r="I374" s="2"/>
      <c r="J374" s="2"/>
      <c r="K374" s="2"/>
      <c r="L374" s="4"/>
      <c r="M374" s="4"/>
      <c r="N374" s="4"/>
    </row>
    <row r="375" spans="1:14" s="7" customFormat="1" ht="15" x14ac:dyDescent="0.2">
      <c r="A375" s="1"/>
      <c r="B375" s="1"/>
      <c r="E375" s="2"/>
      <c r="F375" s="2"/>
      <c r="G375" s="2"/>
      <c r="H375" s="2"/>
      <c r="I375" s="2"/>
      <c r="J375" s="2"/>
      <c r="K375" s="2"/>
      <c r="L375" s="4"/>
      <c r="M375" s="4"/>
      <c r="N375" s="4"/>
    </row>
    <row r="376" spans="1:14" s="7" customFormat="1" ht="15" x14ac:dyDescent="0.2">
      <c r="A376" s="1"/>
      <c r="B376" s="1"/>
      <c r="E376" s="2"/>
      <c r="F376" s="2"/>
      <c r="G376" s="2"/>
      <c r="H376" s="2"/>
      <c r="I376" s="2"/>
      <c r="J376" s="2"/>
      <c r="K376" s="2"/>
      <c r="L376" s="4"/>
      <c r="M376" s="4"/>
      <c r="N376" s="4"/>
    </row>
    <row r="377" spans="1:14" s="7" customFormat="1" ht="15" x14ac:dyDescent="0.2">
      <c r="A377" s="1"/>
      <c r="B377" s="1"/>
      <c r="E377" s="2"/>
      <c r="F377" s="2"/>
      <c r="G377" s="2"/>
      <c r="H377" s="2"/>
      <c r="I377" s="2"/>
      <c r="J377" s="2"/>
      <c r="K377" s="2"/>
      <c r="L377" s="4"/>
      <c r="M377" s="4"/>
      <c r="N377" s="4"/>
    </row>
    <row r="378" spans="1:14" s="7" customFormat="1" ht="15" x14ac:dyDescent="0.2">
      <c r="A378" s="1"/>
      <c r="B378" s="1"/>
      <c r="E378" s="2"/>
      <c r="F378" s="2"/>
      <c r="G378" s="2"/>
      <c r="H378" s="2"/>
      <c r="I378" s="2"/>
      <c r="J378" s="2"/>
      <c r="K378" s="2"/>
      <c r="L378" s="4"/>
      <c r="M378" s="4"/>
      <c r="N378" s="4"/>
    </row>
    <row r="379" spans="1:14" s="7" customFormat="1" ht="15" x14ac:dyDescent="0.2">
      <c r="A379" s="1"/>
      <c r="B379" s="1"/>
      <c r="E379" s="2"/>
      <c r="F379" s="2"/>
      <c r="G379" s="2"/>
      <c r="H379" s="2"/>
      <c r="I379" s="2"/>
      <c r="J379" s="2"/>
      <c r="K379" s="2"/>
      <c r="L379" s="4"/>
      <c r="M379" s="4"/>
      <c r="N379" s="4"/>
    </row>
    <row r="380" spans="1:14" s="7" customFormat="1" ht="15" x14ac:dyDescent="0.2">
      <c r="A380" s="1"/>
      <c r="B380" s="1"/>
      <c r="E380" s="2"/>
      <c r="F380" s="2"/>
      <c r="G380" s="2"/>
      <c r="H380" s="2"/>
      <c r="I380" s="2"/>
      <c r="J380" s="2"/>
      <c r="K380" s="2"/>
      <c r="L380" s="4"/>
      <c r="M380" s="4"/>
      <c r="N380" s="4"/>
    </row>
    <row r="381" spans="1:14" s="7" customFormat="1" ht="15" x14ac:dyDescent="0.2">
      <c r="A381" s="1"/>
      <c r="B381" s="1"/>
      <c r="E381" s="2"/>
      <c r="F381" s="2"/>
      <c r="G381" s="2"/>
      <c r="H381" s="2"/>
      <c r="I381" s="2"/>
      <c r="J381" s="2"/>
      <c r="K381" s="2"/>
      <c r="L381" s="4"/>
      <c r="M381" s="4"/>
      <c r="N381" s="4"/>
    </row>
    <row r="382" spans="1:14" s="7" customFormat="1" ht="15" x14ac:dyDescent="0.2">
      <c r="A382" s="1"/>
      <c r="B382" s="1"/>
      <c r="E382" s="2"/>
      <c r="F382" s="2"/>
      <c r="G382" s="2"/>
      <c r="H382" s="2"/>
      <c r="I382" s="2"/>
      <c r="J382" s="2"/>
      <c r="K382" s="2"/>
      <c r="L382" s="4"/>
      <c r="M382" s="4"/>
      <c r="N382" s="4"/>
    </row>
    <row r="383" spans="1:14" s="7" customFormat="1" ht="15" x14ac:dyDescent="0.2">
      <c r="A383" s="1"/>
      <c r="B383" s="1"/>
      <c r="E383" s="2"/>
      <c r="F383" s="2"/>
      <c r="G383" s="2"/>
      <c r="H383" s="2"/>
      <c r="I383" s="2"/>
      <c r="J383" s="2"/>
      <c r="K383" s="2"/>
      <c r="L383" s="4"/>
      <c r="M383" s="4"/>
      <c r="N383" s="4"/>
    </row>
    <row r="384" spans="1:14" s="7" customFormat="1" ht="15" x14ac:dyDescent="0.2">
      <c r="A384" s="1"/>
      <c r="B384" s="1"/>
      <c r="E384" s="2"/>
      <c r="F384" s="2"/>
      <c r="G384" s="2"/>
      <c r="H384" s="2"/>
      <c r="I384" s="2"/>
      <c r="J384" s="2"/>
      <c r="K384" s="2"/>
      <c r="L384" s="4"/>
      <c r="M384" s="4"/>
      <c r="N384" s="4"/>
    </row>
    <row r="385" spans="1:14" s="7" customFormat="1" ht="15" x14ac:dyDescent="0.2">
      <c r="A385" s="1"/>
      <c r="B385" s="1"/>
      <c r="E385" s="2"/>
      <c r="F385" s="2"/>
      <c r="G385" s="2"/>
      <c r="H385" s="2"/>
      <c r="I385" s="2"/>
      <c r="J385" s="2"/>
      <c r="K385" s="2"/>
      <c r="L385" s="4"/>
      <c r="M385" s="4"/>
      <c r="N385" s="4"/>
    </row>
    <row r="386" spans="1:14" s="7" customFormat="1" ht="15" x14ac:dyDescent="0.2">
      <c r="A386" s="1"/>
      <c r="B386" s="1"/>
      <c r="E386" s="2"/>
      <c r="F386" s="2"/>
      <c r="G386" s="2"/>
      <c r="H386" s="2"/>
      <c r="I386" s="2"/>
      <c r="J386" s="2"/>
      <c r="K386" s="2"/>
      <c r="L386" s="4"/>
      <c r="M386" s="4"/>
      <c r="N386" s="4"/>
    </row>
    <row r="387" spans="1:14" s="7" customFormat="1" ht="15" x14ac:dyDescent="0.2">
      <c r="A387" s="1"/>
      <c r="B387" s="1"/>
      <c r="E387" s="2"/>
      <c r="F387" s="2"/>
      <c r="G387" s="2"/>
      <c r="H387" s="2"/>
      <c r="I387" s="2"/>
      <c r="J387" s="2"/>
      <c r="K387" s="2"/>
      <c r="L387" s="4"/>
      <c r="M387" s="4"/>
      <c r="N387" s="4"/>
    </row>
    <row r="388" spans="1:14" s="7" customFormat="1" ht="15" x14ac:dyDescent="0.2">
      <c r="A388" s="1"/>
      <c r="B388" s="1"/>
      <c r="E388" s="2"/>
      <c r="F388" s="2"/>
      <c r="G388" s="2"/>
      <c r="H388" s="2"/>
      <c r="I388" s="2"/>
      <c r="J388" s="2"/>
      <c r="K388" s="2"/>
      <c r="L388" s="4"/>
      <c r="M388" s="4"/>
      <c r="N388" s="4"/>
    </row>
    <row r="389" spans="1:14" s="7" customFormat="1" ht="15" x14ac:dyDescent="0.2">
      <c r="A389" s="1"/>
      <c r="B389" s="1"/>
      <c r="E389" s="2"/>
      <c r="F389" s="2"/>
      <c r="G389" s="2"/>
      <c r="H389" s="2"/>
      <c r="I389" s="2"/>
      <c r="J389" s="2"/>
      <c r="K389" s="2"/>
      <c r="L389" s="4"/>
      <c r="M389" s="4"/>
      <c r="N389" s="4"/>
    </row>
    <row r="390" spans="1:14" s="7" customFormat="1" ht="15" x14ac:dyDescent="0.2">
      <c r="A390" s="1"/>
      <c r="B390" s="1"/>
      <c r="E390" s="2"/>
      <c r="F390" s="2"/>
      <c r="G390" s="2"/>
      <c r="H390" s="2"/>
      <c r="I390" s="2"/>
      <c r="J390" s="2"/>
      <c r="K390" s="2"/>
      <c r="L390" s="4"/>
      <c r="M390" s="4"/>
      <c r="N390" s="4"/>
    </row>
    <row r="391" spans="1:14" s="7" customFormat="1" ht="15" x14ac:dyDescent="0.2">
      <c r="A391" s="1"/>
      <c r="B391" s="1"/>
      <c r="E391" s="2"/>
      <c r="F391" s="2"/>
      <c r="G391" s="2"/>
      <c r="H391" s="2"/>
      <c r="I391" s="2"/>
      <c r="J391" s="2"/>
      <c r="K391" s="2"/>
      <c r="L391" s="4"/>
      <c r="M391" s="4"/>
      <c r="N391" s="4"/>
    </row>
    <row r="392" spans="1:14" s="7" customFormat="1" ht="15" x14ac:dyDescent="0.2">
      <c r="A392" s="1"/>
      <c r="B392" s="1"/>
      <c r="E392" s="2"/>
      <c r="F392" s="2"/>
      <c r="G392" s="2"/>
      <c r="H392" s="2"/>
      <c r="I392" s="2"/>
      <c r="J392" s="2"/>
      <c r="K392" s="2"/>
      <c r="L392" s="4"/>
      <c r="M392" s="4"/>
      <c r="N392" s="4"/>
    </row>
    <row r="393" spans="1:14" s="7" customFormat="1" ht="15" x14ac:dyDescent="0.2">
      <c r="A393" s="1"/>
      <c r="B393" s="1"/>
      <c r="E393" s="2"/>
      <c r="F393" s="2"/>
      <c r="G393" s="2"/>
      <c r="H393" s="2"/>
      <c r="I393" s="2"/>
      <c r="J393" s="2"/>
      <c r="K393" s="2"/>
      <c r="L393" s="4"/>
      <c r="M393" s="4"/>
      <c r="N393" s="4"/>
    </row>
    <row r="394" spans="1:14" s="7" customFormat="1" ht="15" x14ac:dyDescent="0.2">
      <c r="A394" s="1"/>
      <c r="B394" s="1"/>
      <c r="E394" s="2"/>
      <c r="F394" s="2"/>
      <c r="G394" s="2"/>
      <c r="H394" s="2"/>
      <c r="I394" s="2"/>
      <c r="J394" s="2"/>
      <c r="K394" s="2"/>
      <c r="L394" s="4"/>
      <c r="M394" s="4"/>
      <c r="N394" s="4"/>
    </row>
    <row r="395" spans="1:14" s="7" customFormat="1" ht="15" x14ac:dyDescent="0.2">
      <c r="A395" s="1"/>
      <c r="B395" s="1"/>
      <c r="E395" s="2"/>
      <c r="F395" s="2"/>
      <c r="G395" s="2"/>
      <c r="H395" s="2"/>
      <c r="I395" s="2"/>
      <c r="J395" s="2"/>
      <c r="K395" s="2"/>
      <c r="L395" s="4"/>
      <c r="M395" s="4"/>
      <c r="N395" s="4"/>
    </row>
    <row r="396" spans="1:14" s="7" customFormat="1" ht="15" x14ac:dyDescent="0.2">
      <c r="A396" s="1"/>
      <c r="B396" s="1"/>
      <c r="E396" s="2"/>
      <c r="F396" s="2"/>
      <c r="G396" s="2"/>
      <c r="H396" s="2"/>
      <c r="I396" s="2"/>
      <c r="J396" s="2"/>
      <c r="K396" s="2"/>
      <c r="L396" s="4"/>
      <c r="M396" s="4"/>
      <c r="N396" s="4"/>
    </row>
    <row r="397" spans="1:14" s="7" customFormat="1" ht="15" x14ac:dyDescent="0.2">
      <c r="A397" s="1"/>
      <c r="B397" s="1"/>
      <c r="E397" s="2"/>
      <c r="F397" s="2"/>
      <c r="G397" s="2"/>
      <c r="H397" s="2"/>
      <c r="I397" s="2"/>
      <c r="J397" s="2"/>
      <c r="K397" s="2"/>
      <c r="L397" s="4"/>
      <c r="M397" s="4"/>
      <c r="N397" s="4"/>
    </row>
    <row r="398" spans="1:14" s="7" customFormat="1" ht="15" x14ac:dyDescent="0.2">
      <c r="A398" s="1"/>
      <c r="B398" s="1"/>
      <c r="E398" s="2"/>
      <c r="F398" s="2"/>
      <c r="G398" s="2"/>
      <c r="H398" s="2"/>
      <c r="I398" s="2"/>
      <c r="J398" s="2"/>
      <c r="K398" s="2"/>
      <c r="L398" s="4"/>
      <c r="M398" s="4"/>
      <c r="N398" s="4"/>
    </row>
    <row r="399" spans="1:14" s="7" customFormat="1" ht="15" x14ac:dyDescent="0.2">
      <c r="A399" s="1"/>
      <c r="B399" s="1"/>
      <c r="E399" s="2"/>
      <c r="F399" s="2"/>
      <c r="G399" s="2"/>
      <c r="H399" s="2"/>
      <c r="I399" s="2"/>
      <c r="J399" s="2"/>
      <c r="K399" s="2"/>
      <c r="L399" s="4"/>
      <c r="M399" s="4"/>
      <c r="N399" s="4"/>
    </row>
    <row r="400" spans="1:14" s="7" customFormat="1" ht="15" x14ac:dyDescent="0.2">
      <c r="A400" s="1"/>
      <c r="B400" s="1"/>
      <c r="E400" s="2"/>
      <c r="F400" s="2"/>
      <c r="G400" s="2"/>
      <c r="H400" s="2"/>
      <c r="I400" s="2"/>
      <c r="J400" s="2"/>
      <c r="K400" s="2"/>
      <c r="L400" s="4"/>
      <c r="M400" s="4"/>
      <c r="N400" s="4"/>
    </row>
    <row r="401" spans="1:14" s="7" customFormat="1" ht="15" x14ac:dyDescent="0.2">
      <c r="A401" s="1"/>
      <c r="B401" s="1"/>
      <c r="E401" s="2"/>
      <c r="F401" s="2"/>
      <c r="G401" s="2"/>
      <c r="H401" s="2"/>
      <c r="I401" s="2"/>
      <c r="J401" s="2"/>
      <c r="K401" s="2"/>
      <c r="L401" s="4"/>
      <c r="M401" s="4"/>
      <c r="N401" s="4"/>
    </row>
    <row r="402" spans="1:14" s="7" customFormat="1" ht="15" x14ac:dyDescent="0.2">
      <c r="A402" s="1"/>
      <c r="B402" s="1"/>
      <c r="E402" s="2"/>
      <c r="F402" s="2"/>
      <c r="G402" s="2"/>
      <c r="H402" s="2"/>
      <c r="I402" s="2"/>
      <c r="J402" s="2"/>
      <c r="K402" s="2"/>
      <c r="L402" s="4"/>
      <c r="M402" s="4"/>
      <c r="N402" s="4"/>
    </row>
    <row r="403" spans="1:14" s="7" customFormat="1" ht="15" x14ac:dyDescent="0.2">
      <c r="A403" s="1"/>
      <c r="B403" s="1"/>
      <c r="E403" s="2"/>
      <c r="F403" s="2"/>
      <c r="G403" s="2"/>
      <c r="H403" s="2"/>
      <c r="I403" s="2"/>
      <c r="J403" s="2"/>
      <c r="K403" s="2"/>
      <c r="L403" s="4"/>
      <c r="M403" s="4"/>
      <c r="N403" s="4"/>
    </row>
    <row r="404" spans="1:14" s="7" customFormat="1" ht="15" x14ac:dyDescent="0.2">
      <c r="A404" s="1"/>
      <c r="B404" s="1"/>
      <c r="E404" s="2"/>
      <c r="F404" s="2"/>
      <c r="G404" s="2"/>
      <c r="H404" s="2"/>
      <c r="I404" s="2"/>
      <c r="J404" s="2"/>
      <c r="K404" s="2"/>
      <c r="L404" s="4"/>
      <c r="M404" s="4"/>
      <c r="N404" s="4"/>
    </row>
    <row r="405" spans="1:14" s="7" customFormat="1" ht="15" x14ac:dyDescent="0.2">
      <c r="A405" s="1"/>
      <c r="B405" s="1"/>
      <c r="E405" s="2"/>
      <c r="F405" s="2"/>
      <c r="G405" s="2"/>
      <c r="H405" s="2"/>
      <c r="I405" s="2"/>
      <c r="J405" s="2"/>
      <c r="K405" s="2"/>
      <c r="L405" s="4"/>
      <c r="M405" s="4"/>
      <c r="N405" s="4"/>
    </row>
    <row r="406" spans="1:14" s="7" customFormat="1" ht="15" x14ac:dyDescent="0.2">
      <c r="A406" s="1"/>
      <c r="B406" s="1"/>
      <c r="E406" s="2"/>
      <c r="F406" s="2"/>
      <c r="G406" s="2"/>
      <c r="H406" s="2"/>
      <c r="I406" s="2"/>
      <c r="J406" s="2"/>
      <c r="K406" s="2"/>
      <c r="L406" s="4"/>
      <c r="M406" s="4"/>
      <c r="N406" s="4"/>
    </row>
    <row r="407" spans="1:14" s="7" customFormat="1" ht="15" x14ac:dyDescent="0.2">
      <c r="A407" s="1"/>
      <c r="B407" s="1"/>
      <c r="E407" s="2"/>
      <c r="F407" s="2"/>
      <c r="G407" s="2"/>
      <c r="H407" s="2"/>
      <c r="I407" s="2"/>
      <c r="J407" s="2"/>
      <c r="K407" s="2"/>
      <c r="L407" s="4"/>
      <c r="M407" s="4"/>
      <c r="N407" s="4"/>
    </row>
    <row r="408" spans="1:14" s="7" customFormat="1" ht="15" x14ac:dyDescent="0.2">
      <c r="A408" s="1"/>
      <c r="B408" s="1"/>
      <c r="E408" s="2"/>
      <c r="F408" s="2"/>
      <c r="G408" s="2"/>
      <c r="H408" s="2"/>
      <c r="I408" s="2"/>
      <c r="J408" s="2"/>
      <c r="K408" s="2"/>
      <c r="L408" s="4"/>
      <c r="M408" s="4"/>
      <c r="N408" s="4"/>
    </row>
    <row r="409" spans="1:14" s="7" customFormat="1" ht="15" x14ac:dyDescent="0.2">
      <c r="A409" s="1"/>
      <c r="B409" s="1"/>
      <c r="E409" s="2"/>
      <c r="F409" s="2"/>
      <c r="G409" s="2"/>
      <c r="H409" s="2"/>
      <c r="I409" s="2"/>
      <c r="J409" s="2"/>
      <c r="K409" s="2"/>
      <c r="L409" s="4"/>
      <c r="M409" s="4"/>
      <c r="N409" s="4"/>
    </row>
    <row r="410" spans="1:14" s="7" customFormat="1" ht="15" x14ac:dyDescent="0.2">
      <c r="A410" s="1"/>
      <c r="B410" s="1"/>
      <c r="E410" s="2"/>
      <c r="F410" s="2"/>
      <c r="G410" s="2"/>
      <c r="H410" s="2"/>
      <c r="I410" s="2"/>
      <c r="J410" s="2"/>
      <c r="K410" s="2"/>
      <c r="L410" s="4"/>
      <c r="M410" s="4"/>
      <c r="N410" s="4"/>
    </row>
    <row r="411" spans="1:14" s="7" customFormat="1" ht="15" x14ac:dyDescent="0.2">
      <c r="A411" s="1"/>
      <c r="B411" s="1"/>
      <c r="E411" s="2"/>
      <c r="F411" s="2"/>
      <c r="G411" s="2"/>
      <c r="H411" s="2"/>
      <c r="I411" s="2"/>
      <c r="J411" s="2"/>
      <c r="K411" s="2"/>
      <c r="L411" s="4"/>
      <c r="M411" s="4"/>
      <c r="N411" s="4"/>
    </row>
    <row r="412" spans="1:14" s="7" customFormat="1" ht="15" x14ac:dyDescent="0.2">
      <c r="A412" s="1"/>
      <c r="B412" s="1"/>
      <c r="E412" s="2"/>
      <c r="F412" s="2"/>
      <c r="G412" s="2"/>
      <c r="H412" s="2"/>
      <c r="I412" s="2"/>
      <c r="J412" s="2"/>
      <c r="K412" s="2"/>
      <c r="L412" s="4"/>
      <c r="M412" s="4"/>
      <c r="N412" s="4"/>
    </row>
    <row r="413" spans="1:14" s="7" customFormat="1" ht="15" x14ac:dyDescent="0.2">
      <c r="A413" s="1"/>
      <c r="B413" s="1"/>
      <c r="E413" s="2"/>
      <c r="F413" s="2"/>
      <c r="G413" s="2"/>
      <c r="H413" s="2"/>
      <c r="I413" s="2"/>
      <c r="J413" s="2"/>
      <c r="K413" s="2"/>
      <c r="L413" s="4"/>
      <c r="M413" s="4"/>
      <c r="N413" s="4"/>
    </row>
    <row r="414" spans="1:14" s="7" customFormat="1" ht="15" x14ac:dyDescent="0.2">
      <c r="A414" s="1"/>
      <c r="B414" s="1"/>
      <c r="E414" s="2"/>
      <c r="F414" s="2"/>
      <c r="G414" s="2"/>
      <c r="H414" s="2"/>
      <c r="I414" s="2"/>
      <c r="J414" s="2"/>
      <c r="K414" s="2"/>
      <c r="L414" s="4"/>
      <c r="M414" s="4"/>
      <c r="N414" s="4"/>
    </row>
    <row r="415" spans="1:14" s="7" customFormat="1" ht="15" x14ac:dyDescent="0.2">
      <c r="A415" s="1"/>
      <c r="B415" s="1"/>
      <c r="E415" s="2"/>
      <c r="F415" s="2"/>
      <c r="G415" s="2"/>
      <c r="H415" s="2"/>
      <c r="I415" s="2"/>
      <c r="J415" s="2"/>
      <c r="K415" s="2"/>
      <c r="L415" s="4"/>
      <c r="M415" s="4"/>
      <c r="N415" s="4"/>
    </row>
    <row r="416" spans="1:14" s="7" customFormat="1" ht="15" x14ac:dyDescent="0.2">
      <c r="A416" s="1"/>
      <c r="B416" s="1"/>
      <c r="E416" s="2"/>
      <c r="F416" s="2"/>
      <c r="G416" s="2"/>
      <c r="H416" s="2"/>
      <c r="I416" s="2"/>
      <c r="J416" s="2"/>
      <c r="K416" s="2"/>
      <c r="L416" s="4"/>
      <c r="M416" s="4"/>
      <c r="N416" s="4"/>
    </row>
    <row r="417" spans="1:14" s="7" customFormat="1" ht="15" x14ac:dyDescent="0.2">
      <c r="A417" s="1"/>
      <c r="B417" s="1"/>
      <c r="E417" s="2"/>
      <c r="F417" s="2"/>
      <c r="G417" s="2"/>
      <c r="H417" s="2"/>
      <c r="I417" s="2"/>
      <c r="J417" s="2"/>
      <c r="K417" s="2"/>
      <c r="L417" s="4"/>
      <c r="M417" s="4"/>
      <c r="N417" s="4"/>
    </row>
    <row r="418" spans="1:14" s="7" customFormat="1" ht="15" x14ac:dyDescent="0.2">
      <c r="A418" s="1"/>
      <c r="B418" s="1"/>
      <c r="E418" s="2"/>
      <c r="F418" s="2"/>
      <c r="G418" s="2"/>
      <c r="H418" s="2"/>
      <c r="I418" s="2"/>
      <c r="J418" s="2"/>
      <c r="K418" s="2"/>
      <c r="L418" s="4"/>
      <c r="M418" s="4"/>
      <c r="N418" s="4"/>
    </row>
    <row r="419" spans="1:14" s="7" customFormat="1" ht="15" x14ac:dyDescent="0.2">
      <c r="A419" s="1"/>
      <c r="B419" s="1"/>
      <c r="E419" s="2"/>
      <c r="F419" s="2"/>
      <c r="G419" s="2"/>
      <c r="H419" s="2"/>
      <c r="I419" s="2"/>
      <c r="J419" s="2"/>
      <c r="K419" s="2"/>
      <c r="L419" s="4"/>
      <c r="M419" s="4"/>
      <c r="N419" s="4"/>
    </row>
    <row r="420" spans="1:14" s="7" customFormat="1" ht="15" x14ac:dyDescent="0.2">
      <c r="A420" s="1"/>
      <c r="B420" s="1"/>
      <c r="E420" s="2"/>
      <c r="F420" s="2"/>
      <c r="G420" s="2"/>
      <c r="H420" s="2"/>
      <c r="I420" s="2"/>
      <c r="J420" s="2"/>
      <c r="K420" s="2"/>
      <c r="L420" s="4"/>
      <c r="M420" s="4"/>
      <c r="N420" s="4"/>
    </row>
    <row r="421" spans="1:14" s="7" customFormat="1" ht="15" x14ac:dyDescent="0.2">
      <c r="A421" s="1"/>
      <c r="B421" s="1"/>
      <c r="E421" s="2"/>
      <c r="F421" s="2"/>
      <c r="G421" s="2"/>
      <c r="H421" s="2"/>
      <c r="I421" s="2"/>
      <c r="J421" s="2"/>
      <c r="K421" s="2"/>
      <c r="L421" s="4"/>
      <c r="M421" s="4"/>
      <c r="N421" s="4"/>
    </row>
    <row r="422" spans="1:14" s="7" customFormat="1" ht="15" x14ac:dyDescent="0.2">
      <c r="A422" s="1"/>
      <c r="B422" s="1"/>
      <c r="E422" s="2"/>
      <c r="F422" s="2"/>
      <c r="G422" s="2"/>
      <c r="H422" s="2"/>
      <c r="I422" s="2"/>
      <c r="J422" s="2"/>
      <c r="K422" s="2"/>
      <c r="L422" s="4"/>
      <c r="M422" s="4"/>
      <c r="N422" s="4"/>
    </row>
    <row r="423" spans="1:14" s="7" customFormat="1" ht="15" x14ac:dyDescent="0.2">
      <c r="A423" s="1"/>
      <c r="B423" s="1"/>
      <c r="E423" s="2"/>
      <c r="F423" s="2"/>
      <c r="G423" s="2"/>
      <c r="H423" s="2"/>
      <c r="I423" s="2"/>
      <c r="J423" s="2"/>
      <c r="K423" s="2"/>
      <c r="L423" s="4"/>
      <c r="M423" s="4"/>
      <c r="N423" s="4"/>
    </row>
    <row r="424" spans="1:14" s="7" customFormat="1" ht="15" x14ac:dyDescent="0.2">
      <c r="A424" s="1"/>
      <c r="B424" s="1"/>
      <c r="E424" s="2"/>
      <c r="F424" s="2"/>
      <c r="G424" s="2"/>
      <c r="H424" s="2"/>
      <c r="I424" s="2"/>
      <c r="J424" s="2"/>
      <c r="K424" s="2"/>
      <c r="L424" s="4"/>
      <c r="M424" s="4"/>
      <c r="N424" s="4"/>
    </row>
    <row r="425" spans="1:14" s="7" customFormat="1" ht="15" x14ac:dyDescent="0.2">
      <c r="A425" s="1"/>
      <c r="B425" s="1"/>
      <c r="E425" s="2"/>
      <c r="F425" s="2"/>
      <c r="G425" s="2"/>
      <c r="H425" s="2"/>
      <c r="I425" s="2"/>
      <c r="J425" s="2"/>
      <c r="K425" s="2"/>
      <c r="L425" s="4"/>
      <c r="M425" s="4"/>
      <c r="N425" s="4"/>
    </row>
    <row r="426" spans="1:14" s="7" customFormat="1" ht="15" x14ac:dyDescent="0.2">
      <c r="A426" s="1"/>
      <c r="B426" s="1"/>
      <c r="E426" s="2"/>
      <c r="F426" s="2"/>
      <c r="G426" s="2"/>
      <c r="H426" s="2"/>
      <c r="I426" s="2"/>
      <c r="J426" s="2"/>
      <c r="K426" s="2"/>
      <c r="L426" s="4"/>
      <c r="M426" s="4"/>
      <c r="N426" s="4"/>
    </row>
    <row r="427" spans="1:14" s="7" customFormat="1" ht="15" x14ac:dyDescent="0.2">
      <c r="A427" s="1"/>
      <c r="B427" s="1"/>
      <c r="E427" s="2"/>
      <c r="F427" s="2"/>
      <c r="G427" s="2"/>
      <c r="H427" s="2"/>
      <c r="I427" s="2"/>
      <c r="J427" s="2"/>
      <c r="K427" s="2"/>
      <c r="L427" s="4"/>
      <c r="M427" s="4"/>
      <c r="N427" s="4"/>
    </row>
    <row r="428" spans="1:14" s="7" customFormat="1" ht="15" x14ac:dyDescent="0.2">
      <c r="A428" s="1"/>
      <c r="B428" s="1"/>
      <c r="E428" s="2"/>
      <c r="F428" s="2"/>
      <c r="G428" s="2"/>
      <c r="H428" s="2"/>
      <c r="I428" s="2"/>
      <c r="J428" s="2"/>
      <c r="K428" s="2"/>
      <c r="L428" s="4"/>
      <c r="M428" s="4"/>
      <c r="N428" s="4"/>
    </row>
    <row r="429" spans="1:14" s="7" customFormat="1" ht="15" x14ac:dyDescent="0.2">
      <c r="A429" s="1"/>
      <c r="B429" s="1"/>
      <c r="E429" s="2"/>
      <c r="F429" s="2"/>
      <c r="G429" s="2"/>
      <c r="H429" s="2"/>
      <c r="I429" s="2"/>
      <c r="J429" s="2"/>
      <c r="K429" s="2"/>
      <c r="L429" s="4"/>
      <c r="M429" s="4"/>
      <c r="N429" s="4"/>
    </row>
    <row r="430" spans="1:14" s="7" customFormat="1" ht="15" x14ac:dyDescent="0.2">
      <c r="A430" s="1"/>
      <c r="B430" s="1"/>
      <c r="E430" s="2"/>
      <c r="F430" s="2"/>
      <c r="G430" s="2"/>
      <c r="H430" s="2"/>
      <c r="I430" s="2"/>
      <c r="J430" s="2"/>
      <c r="K430" s="2"/>
      <c r="L430" s="4"/>
      <c r="M430" s="4"/>
      <c r="N430" s="4"/>
    </row>
    <row r="431" spans="1:14" s="7" customFormat="1" ht="15" x14ac:dyDescent="0.2">
      <c r="A431" s="1"/>
      <c r="B431" s="1"/>
      <c r="E431" s="2"/>
      <c r="F431" s="2"/>
      <c r="G431" s="2"/>
      <c r="H431" s="2"/>
      <c r="I431" s="2"/>
      <c r="J431" s="2"/>
      <c r="K431" s="2"/>
      <c r="L431" s="4"/>
      <c r="M431" s="4"/>
      <c r="N431" s="4"/>
    </row>
    <row r="432" spans="1:14" s="7" customFormat="1" ht="15" x14ac:dyDescent="0.2">
      <c r="A432" s="1"/>
      <c r="B432" s="1"/>
      <c r="E432" s="2"/>
      <c r="F432" s="2"/>
      <c r="G432" s="2"/>
      <c r="H432" s="2"/>
      <c r="I432" s="2"/>
      <c r="J432" s="2"/>
      <c r="K432" s="2"/>
      <c r="L432" s="4"/>
      <c r="M432" s="4"/>
      <c r="N432" s="4"/>
    </row>
    <row r="433" spans="1:14" s="7" customFormat="1" ht="15" x14ac:dyDescent="0.2">
      <c r="A433" s="1"/>
      <c r="B433" s="1"/>
      <c r="E433" s="2"/>
      <c r="F433" s="2"/>
      <c r="G433" s="2"/>
      <c r="H433" s="2"/>
      <c r="I433" s="2"/>
      <c r="J433" s="2"/>
      <c r="K433" s="2"/>
      <c r="L433" s="4"/>
      <c r="M433" s="4"/>
      <c r="N433" s="4"/>
    </row>
    <row r="434" spans="1:14" s="7" customFormat="1" ht="15" x14ac:dyDescent="0.2">
      <c r="A434" s="1"/>
      <c r="B434" s="1"/>
      <c r="E434" s="2"/>
      <c r="F434" s="2"/>
      <c r="G434" s="2"/>
      <c r="H434" s="2"/>
      <c r="I434" s="2"/>
      <c r="J434" s="2"/>
      <c r="K434" s="2"/>
      <c r="L434" s="4"/>
      <c r="M434" s="4"/>
      <c r="N434" s="4"/>
    </row>
    <row r="435" spans="1:14" s="7" customFormat="1" ht="15" x14ac:dyDescent="0.2">
      <c r="A435" s="1"/>
      <c r="B435" s="1"/>
      <c r="E435" s="2"/>
      <c r="F435" s="2"/>
      <c r="G435" s="2"/>
      <c r="H435" s="2"/>
      <c r="I435" s="2"/>
      <c r="J435" s="2"/>
      <c r="K435" s="2"/>
      <c r="L435" s="4"/>
      <c r="M435" s="4"/>
      <c r="N435" s="4"/>
    </row>
    <row r="436" spans="1:14" s="7" customFormat="1" ht="15" x14ac:dyDescent="0.2">
      <c r="A436" s="1"/>
      <c r="B436" s="1"/>
      <c r="E436" s="2"/>
      <c r="F436" s="2"/>
      <c r="G436" s="2"/>
      <c r="H436" s="2"/>
      <c r="I436" s="2"/>
      <c r="J436" s="2"/>
      <c r="K436" s="2"/>
      <c r="L436" s="4"/>
      <c r="M436" s="4"/>
      <c r="N436" s="4"/>
    </row>
    <row r="437" spans="1:14" s="7" customFormat="1" ht="15" x14ac:dyDescent="0.2">
      <c r="A437" s="1"/>
      <c r="B437" s="1"/>
      <c r="E437" s="2"/>
      <c r="F437" s="2"/>
      <c r="G437" s="2"/>
      <c r="H437" s="2"/>
      <c r="I437" s="2"/>
      <c r="J437" s="2"/>
      <c r="K437" s="2"/>
      <c r="L437" s="4"/>
      <c r="M437" s="4"/>
      <c r="N437" s="4"/>
    </row>
    <row r="438" spans="1:14" s="7" customFormat="1" ht="15" x14ac:dyDescent="0.2">
      <c r="A438" s="1"/>
      <c r="B438" s="1"/>
      <c r="E438" s="2"/>
      <c r="F438" s="2"/>
      <c r="G438" s="2"/>
      <c r="H438" s="2"/>
      <c r="I438" s="2"/>
      <c r="J438" s="2"/>
      <c r="K438" s="2"/>
      <c r="L438" s="4"/>
      <c r="M438" s="4"/>
      <c r="N438" s="4"/>
    </row>
    <row r="439" spans="1:14" s="7" customFormat="1" ht="15" x14ac:dyDescent="0.2">
      <c r="A439" s="1"/>
      <c r="B439" s="1"/>
      <c r="E439" s="2"/>
      <c r="F439" s="2"/>
      <c r="G439" s="2"/>
      <c r="H439" s="2"/>
      <c r="I439" s="2"/>
      <c r="J439" s="2"/>
      <c r="K439" s="2"/>
      <c r="L439" s="4"/>
      <c r="M439" s="4"/>
      <c r="N439" s="4"/>
    </row>
    <row r="440" spans="1:14" s="7" customFormat="1" ht="15" x14ac:dyDescent="0.2">
      <c r="A440" s="1"/>
      <c r="B440" s="1"/>
      <c r="E440" s="2"/>
      <c r="F440" s="2"/>
      <c r="G440" s="2"/>
      <c r="H440" s="2"/>
      <c r="I440" s="2"/>
      <c r="J440" s="2"/>
      <c r="K440" s="2"/>
      <c r="L440" s="4"/>
      <c r="M440" s="4"/>
      <c r="N440" s="4"/>
    </row>
    <row r="441" spans="1:14" s="7" customFormat="1" ht="15" x14ac:dyDescent="0.2">
      <c r="A441" s="1"/>
      <c r="B441" s="1"/>
      <c r="E441" s="2"/>
      <c r="F441" s="2"/>
      <c r="G441" s="2"/>
      <c r="H441" s="2"/>
      <c r="I441" s="2"/>
      <c r="J441" s="2"/>
      <c r="K441" s="2"/>
      <c r="L441" s="4"/>
      <c r="M441" s="4"/>
      <c r="N441" s="4"/>
    </row>
    <row r="442" spans="1:14" s="7" customFormat="1" ht="15" x14ac:dyDescent="0.2">
      <c r="A442" s="1"/>
      <c r="B442" s="1"/>
      <c r="E442" s="2"/>
      <c r="F442" s="2"/>
      <c r="G442" s="2"/>
      <c r="H442" s="2"/>
      <c r="I442" s="2"/>
      <c r="J442" s="2"/>
      <c r="K442" s="2"/>
      <c r="L442" s="4"/>
      <c r="M442" s="4"/>
      <c r="N442" s="4"/>
    </row>
    <row r="443" spans="1:14" s="7" customFormat="1" ht="15" x14ac:dyDescent="0.2">
      <c r="A443" s="1"/>
      <c r="B443" s="1"/>
      <c r="E443" s="2"/>
      <c r="F443" s="2"/>
      <c r="G443" s="2"/>
      <c r="H443" s="2"/>
      <c r="I443" s="2"/>
      <c r="J443" s="2"/>
      <c r="K443" s="2"/>
      <c r="L443" s="4"/>
      <c r="M443" s="4"/>
      <c r="N443" s="4"/>
    </row>
    <row r="444" spans="1:14" s="7" customFormat="1" ht="15" x14ac:dyDescent="0.2">
      <c r="A444" s="1"/>
      <c r="B444" s="1"/>
      <c r="E444" s="2"/>
      <c r="F444" s="2"/>
      <c r="G444" s="2"/>
      <c r="H444" s="2"/>
      <c r="I444" s="2"/>
      <c r="J444" s="2"/>
      <c r="K444" s="2"/>
      <c r="L444" s="4"/>
      <c r="M444" s="4"/>
      <c r="N444" s="4"/>
    </row>
    <row r="445" spans="1:14" s="7" customFormat="1" ht="15" x14ac:dyDescent="0.2">
      <c r="A445" s="1"/>
      <c r="B445" s="1"/>
      <c r="E445" s="2"/>
      <c r="F445" s="2"/>
      <c r="G445" s="2"/>
      <c r="H445" s="2"/>
      <c r="I445" s="2"/>
      <c r="J445" s="2"/>
      <c r="K445" s="2"/>
      <c r="L445" s="4"/>
      <c r="M445" s="4"/>
      <c r="N445" s="4"/>
    </row>
    <row r="446" spans="1:14" s="7" customFormat="1" ht="15" x14ac:dyDescent="0.2">
      <c r="A446" s="1"/>
      <c r="B446" s="1"/>
      <c r="E446" s="2"/>
      <c r="F446" s="2"/>
      <c r="G446" s="2"/>
      <c r="H446" s="2"/>
      <c r="I446" s="2"/>
      <c r="J446" s="2"/>
      <c r="K446" s="2"/>
      <c r="L446" s="4"/>
      <c r="M446" s="4"/>
      <c r="N446" s="4"/>
    </row>
    <row r="447" spans="1:14" s="7" customFormat="1" ht="15" x14ac:dyDescent="0.2">
      <c r="A447" s="1"/>
      <c r="B447" s="1"/>
      <c r="E447" s="2"/>
      <c r="F447" s="2"/>
      <c r="G447" s="2"/>
      <c r="H447" s="2"/>
      <c r="I447" s="2"/>
      <c r="J447" s="2"/>
      <c r="K447" s="2"/>
      <c r="L447" s="4"/>
      <c r="M447" s="4"/>
      <c r="N447" s="4"/>
    </row>
    <row r="448" spans="1:14" s="7" customFormat="1" ht="15" x14ac:dyDescent="0.2">
      <c r="A448" s="1"/>
      <c r="B448" s="1"/>
      <c r="E448" s="2"/>
      <c r="F448" s="2"/>
      <c r="G448" s="2"/>
      <c r="H448" s="2"/>
      <c r="I448" s="2"/>
      <c r="J448" s="2"/>
      <c r="K448" s="2"/>
      <c r="L448" s="4"/>
      <c r="M448" s="4"/>
      <c r="N448" s="4"/>
    </row>
    <row r="449" spans="1:14" s="7" customFormat="1" ht="15" x14ac:dyDescent="0.2">
      <c r="A449" s="1"/>
      <c r="B449" s="1"/>
      <c r="E449" s="2"/>
      <c r="F449" s="2"/>
      <c r="G449" s="2"/>
      <c r="H449" s="2"/>
      <c r="I449" s="2"/>
      <c r="J449" s="2"/>
      <c r="K449" s="2"/>
      <c r="L449" s="4"/>
      <c r="M449" s="4"/>
      <c r="N449" s="4"/>
    </row>
    <row r="450" spans="1:14" s="7" customFormat="1" ht="15" x14ac:dyDescent="0.2">
      <c r="A450" s="1"/>
      <c r="B450" s="1"/>
      <c r="E450" s="2"/>
      <c r="F450" s="2"/>
      <c r="G450" s="2"/>
      <c r="H450" s="2"/>
      <c r="I450" s="2"/>
      <c r="J450" s="2"/>
      <c r="K450" s="2"/>
      <c r="L450" s="4"/>
      <c r="M450" s="4"/>
      <c r="N450" s="4"/>
    </row>
    <row r="451" spans="1:14" s="7" customFormat="1" ht="15" x14ac:dyDescent="0.2">
      <c r="A451" s="1"/>
      <c r="B451" s="1"/>
      <c r="E451" s="2"/>
      <c r="F451" s="2"/>
      <c r="G451" s="2"/>
      <c r="H451" s="2"/>
      <c r="I451" s="2"/>
      <c r="J451" s="2"/>
      <c r="K451" s="2"/>
      <c r="L451" s="4"/>
      <c r="M451" s="4"/>
      <c r="N451" s="4"/>
    </row>
    <row r="452" spans="1:14" s="7" customFormat="1" ht="15" x14ac:dyDescent="0.2">
      <c r="A452" s="1"/>
      <c r="B452" s="1"/>
      <c r="E452" s="2"/>
      <c r="F452" s="2"/>
      <c r="G452" s="2"/>
      <c r="H452" s="2"/>
      <c r="I452" s="2"/>
      <c r="J452" s="2"/>
      <c r="K452" s="2"/>
      <c r="L452" s="4"/>
      <c r="M452" s="4"/>
      <c r="N452" s="4"/>
    </row>
    <row r="453" spans="1:14" s="7" customFormat="1" ht="15" x14ac:dyDescent="0.2">
      <c r="A453" s="1"/>
      <c r="B453" s="1"/>
      <c r="E453" s="2"/>
      <c r="F453" s="2"/>
      <c r="G453" s="2"/>
      <c r="H453" s="2"/>
      <c r="I453" s="2"/>
      <c r="J453" s="2"/>
      <c r="K453" s="2"/>
      <c r="L453" s="4"/>
      <c r="M453" s="4"/>
      <c r="N453" s="4"/>
    </row>
    <row r="454" spans="1:14" s="7" customFormat="1" ht="15" x14ac:dyDescent="0.2">
      <c r="A454" s="1"/>
      <c r="B454" s="1"/>
      <c r="E454" s="2"/>
      <c r="F454" s="2"/>
      <c r="G454" s="2"/>
      <c r="H454" s="2"/>
      <c r="I454" s="2"/>
      <c r="J454" s="2"/>
      <c r="K454" s="2"/>
      <c r="L454" s="4"/>
      <c r="M454" s="4"/>
      <c r="N454" s="4"/>
    </row>
    <row r="455" spans="1:14" s="7" customFormat="1" ht="15" x14ac:dyDescent="0.2">
      <c r="A455" s="1"/>
      <c r="B455" s="1"/>
      <c r="E455" s="2"/>
      <c r="F455" s="2"/>
      <c r="G455" s="2"/>
      <c r="H455" s="2"/>
      <c r="I455" s="2"/>
      <c r="J455" s="2"/>
      <c r="K455" s="2"/>
      <c r="L455" s="4"/>
      <c r="M455" s="4"/>
      <c r="N455" s="4"/>
    </row>
    <row r="456" spans="1:14" s="7" customFormat="1" ht="15" x14ac:dyDescent="0.2">
      <c r="A456" s="1"/>
      <c r="B456" s="1"/>
      <c r="E456" s="2"/>
      <c r="F456" s="2"/>
      <c r="G456" s="2"/>
      <c r="H456" s="2"/>
      <c r="I456" s="2"/>
      <c r="J456" s="2"/>
      <c r="K456" s="2"/>
      <c r="L456" s="4"/>
      <c r="M456" s="4"/>
      <c r="N456" s="4"/>
    </row>
    <row r="457" spans="1:14" s="7" customFormat="1" ht="15" x14ac:dyDescent="0.2">
      <c r="A457" s="1"/>
      <c r="B457" s="1"/>
      <c r="E457" s="2"/>
      <c r="F457" s="2"/>
      <c r="G457" s="2"/>
      <c r="H457" s="2"/>
      <c r="I457" s="2"/>
      <c r="J457" s="2"/>
      <c r="K457" s="2"/>
      <c r="L457" s="4"/>
      <c r="M457" s="4"/>
      <c r="N457" s="4"/>
    </row>
    <row r="458" spans="1:14" s="7" customFormat="1" ht="15" x14ac:dyDescent="0.2">
      <c r="A458" s="1"/>
      <c r="B458" s="1"/>
      <c r="E458" s="2"/>
      <c r="F458" s="2"/>
      <c r="G458" s="2"/>
      <c r="H458" s="2"/>
      <c r="I458" s="2"/>
      <c r="J458" s="2"/>
      <c r="K458" s="2"/>
      <c r="L458" s="4"/>
      <c r="M458" s="4"/>
      <c r="N458" s="4"/>
    </row>
    <row r="459" spans="1:14" s="7" customFormat="1" ht="15" x14ac:dyDescent="0.2">
      <c r="A459" s="1"/>
      <c r="B459" s="1"/>
      <c r="E459" s="2"/>
      <c r="F459" s="2"/>
      <c r="G459" s="2"/>
      <c r="H459" s="2"/>
      <c r="I459" s="2"/>
      <c r="J459" s="2"/>
      <c r="K459" s="2"/>
      <c r="L459" s="4"/>
      <c r="M459" s="4"/>
      <c r="N459" s="4"/>
    </row>
    <row r="460" spans="1:14" s="7" customFormat="1" ht="15" x14ac:dyDescent="0.2">
      <c r="A460" s="1"/>
      <c r="B460" s="1"/>
      <c r="E460" s="2"/>
      <c r="F460" s="2"/>
      <c r="G460" s="2"/>
      <c r="H460" s="2"/>
      <c r="I460" s="2"/>
      <c r="J460" s="2"/>
      <c r="K460" s="2"/>
      <c r="L460" s="4"/>
      <c r="M460" s="4"/>
      <c r="N460" s="4"/>
    </row>
    <row r="461" spans="1:14" s="7" customFormat="1" ht="15" x14ac:dyDescent="0.2">
      <c r="A461" s="1"/>
      <c r="B461" s="1"/>
      <c r="E461" s="2"/>
      <c r="F461" s="2"/>
      <c r="G461" s="2"/>
      <c r="H461" s="2"/>
      <c r="I461" s="2"/>
      <c r="J461" s="2"/>
      <c r="K461" s="2"/>
      <c r="L461" s="4"/>
      <c r="M461" s="4"/>
      <c r="N461" s="4"/>
    </row>
    <row r="462" spans="1:14" s="7" customFormat="1" ht="15" x14ac:dyDescent="0.2">
      <c r="A462" s="1"/>
      <c r="B462" s="1"/>
      <c r="E462" s="2"/>
      <c r="F462" s="2"/>
      <c r="G462" s="2"/>
      <c r="H462" s="2"/>
      <c r="I462" s="2"/>
      <c r="J462" s="2"/>
      <c r="K462" s="2"/>
      <c r="L462" s="4"/>
      <c r="M462" s="4"/>
      <c r="N462" s="4"/>
    </row>
    <row r="463" spans="1:14" s="7" customFormat="1" ht="15" x14ac:dyDescent="0.2">
      <c r="A463" s="1"/>
      <c r="B463" s="1"/>
      <c r="E463" s="2"/>
      <c r="F463" s="2"/>
      <c r="G463" s="2"/>
      <c r="H463" s="2"/>
      <c r="I463" s="2"/>
      <c r="J463" s="2"/>
      <c r="K463" s="2"/>
      <c r="L463" s="4"/>
      <c r="M463" s="4"/>
      <c r="N463" s="4"/>
    </row>
    <row r="464" spans="1:14" s="7" customFormat="1" ht="15" x14ac:dyDescent="0.2">
      <c r="A464" s="1"/>
      <c r="B464" s="1"/>
      <c r="E464" s="2"/>
      <c r="F464" s="2"/>
      <c r="G464" s="2"/>
      <c r="H464" s="2"/>
      <c r="I464" s="2"/>
      <c r="J464" s="2"/>
      <c r="K464" s="2"/>
      <c r="L464" s="4"/>
      <c r="M464" s="4"/>
      <c r="N464" s="4"/>
    </row>
    <row r="465" spans="1:14" s="7" customFormat="1" ht="15" x14ac:dyDescent="0.2">
      <c r="A465" s="1"/>
      <c r="B465" s="1"/>
      <c r="E465" s="2"/>
      <c r="F465" s="2"/>
      <c r="G465" s="2"/>
      <c r="H465" s="2"/>
      <c r="I465" s="2"/>
      <c r="J465" s="2"/>
      <c r="K465" s="2"/>
      <c r="L465" s="4"/>
      <c r="M465" s="4"/>
      <c r="N465" s="4"/>
    </row>
    <row r="466" spans="1:14" s="7" customFormat="1" ht="15" x14ac:dyDescent="0.2">
      <c r="A466" s="1"/>
      <c r="B466" s="1"/>
      <c r="E466" s="2"/>
      <c r="F466" s="2"/>
      <c r="G466" s="2"/>
      <c r="H466" s="2"/>
      <c r="I466" s="2"/>
      <c r="J466" s="2"/>
      <c r="K466" s="2"/>
      <c r="L466" s="4"/>
      <c r="M466" s="4"/>
      <c r="N466" s="4"/>
    </row>
    <row r="467" spans="1:14" s="7" customFormat="1" ht="15" x14ac:dyDescent="0.2">
      <c r="A467" s="1"/>
      <c r="B467" s="1"/>
      <c r="E467" s="2"/>
      <c r="F467" s="2"/>
      <c r="G467" s="2"/>
      <c r="H467" s="2"/>
      <c r="I467" s="2"/>
      <c r="J467" s="2"/>
      <c r="K467" s="2"/>
      <c r="L467" s="4"/>
      <c r="M467" s="4"/>
      <c r="N467" s="4"/>
    </row>
    <row r="468" spans="1:14" s="7" customFormat="1" ht="15" x14ac:dyDescent="0.2">
      <c r="A468" s="1"/>
      <c r="B468" s="1"/>
      <c r="E468" s="2"/>
      <c r="F468" s="2"/>
      <c r="G468" s="2"/>
      <c r="H468" s="2"/>
      <c r="I468" s="2"/>
      <c r="J468" s="2"/>
      <c r="K468" s="2"/>
      <c r="L468" s="4"/>
      <c r="M468" s="4"/>
      <c r="N468" s="4"/>
    </row>
    <row r="469" spans="1:14" s="7" customFormat="1" ht="15" x14ac:dyDescent="0.2">
      <c r="A469" s="1"/>
      <c r="B469" s="1"/>
      <c r="E469" s="2"/>
      <c r="F469" s="2"/>
      <c r="G469" s="2"/>
      <c r="H469" s="2"/>
      <c r="I469" s="2"/>
      <c r="J469" s="2"/>
      <c r="K469" s="2"/>
      <c r="L469" s="4"/>
      <c r="M469" s="4"/>
      <c r="N469" s="4"/>
    </row>
    <row r="470" spans="1:14" s="7" customFormat="1" ht="15" x14ac:dyDescent="0.2">
      <c r="A470" s="1"/>
      <c r="B470" s="1"/>
      <c r="E470" s="2"/>
      <c r="F470" s="2"/>
      <c r="G470" s="2"/>
      <c r="H470" s="2"/>
      <c r="I470" s="2"/>
      <c r="J470" s="2"/>
      <c r="K470" s="2"/>
      <c r="L470" s="4"/>
      <c r="M470" s="4"/>
      <c r="N470" s="4"/>
    </row>
    <row r="471" spans="1:14" s="7" customFormat="1" ht="15" x14ac:dyDescent="0.2">
      <c r="A471" s="1"/>
      <c r="B471" s="1"/>
      <c r="E471" s="2"/>
      <c r="F471" s="2"/>
      <c r="G471" s="2"/>
      <c r="H471" s="2"/>
      <c r="I471" s="2"/>
      <c r="J471" s="2"/>
      <c r="K471" s="2"/>
      <c r="L471" s="4"/>
      <c r="M471" s="4"/>
      <c r="N471" s="4"/>
    </row>
    <row r="472" spans="1:14" s="7" customFormat="1" ht="15" x14ac:dyDescent="0.2">
      <c r="A472" s="1"/>
      <c r="B472" s="1"/>
      <c r="E472" s="2"/>
      <c r="F472" s="2"/>
      <c r="G472" s="2"/>
      <c r="H472" s="2"/>
      <c r="I472" s="2"/>
      <c r="J472" s="2"/>
      <c r="K472" s="2"/>
      <c r="L472" s="4"/>
      <c r="M472" s="4"/>
      <c r="N472" s="4"/>
    </row>
    <row r="473" spans="1:14" s="7" customFormat="1" ht="15" x14ac:dyDescent="0.2">
      <c r="A473" s="1"/>
      <c r="B473" s="1"/>
      <c r="E473" s="2"/>
      <c r="F473" s="2"/>
      <c r="G473" s="2"/>
      <c r="H473" s="2"/>
      <c r="I473" s="2"/>
      <c r="J473" s="2"/>
      <c r="K473" s="2"/>
      <c r="L473" s="4"/>
      <c r="M473" s="4"/>
      <c r="N473" s="4"/>
    </row>
    <row r="474" spans="1:14" s="7" customFormat="1" ht="15" x14ac:dyDescent="0.2">
      <c r="A474" s="1"/>
      <c r="B474" s="1"/>
      <c r="E474" s="2"/>
      <c r="F474" s="2"/>
      <c r="G474" s="2"/>
      <c r="H474" s="2"/>
      <c r="I474" s="2"/>
      <c r="J474" s="2"/>
      <c r="K474" s="2"/>
      <c r="L474" s="4"/>
      <c r="M474" s="4"/>
      <c r="N474" s="4"/>
    </row>
    <row r="475" spans="1:14" s="7" customFormat="1" ht="15" x14ac:dyDescent="0.2">
      <c r="A475" s="1"/>
      <c r="B475" s="1"/>
      <c r="E475" s="2"/>
      <c r="F475" s="2"/>
      <c r="G475" s="2"/>
      <c r="H475" s="2"/>
      <c r="I475" s="2"/>
      <c r="J475" s="2"/>
      <c r="K475" s="2"/>
      <c r="L475" s="4"/>
      <c r="M475" s="4"/>
      <c r="N475" s="4"/>
    </row>
    <row r="476" spans="1:14" s="7" customFormat="1" ht="15" x14ac:dyDescent="0.2">
      <c r="A476" s="1"/>
      <c r="B476" s="1"/>
      <c r="E476" s="2"/>
      <c r="F476" s="2"/>
      <c r="G476" s="2"/>
      <c r="H476" s="2"/>
      <c r="I476" s="2"/>
      <c r="J476" s="2"/>
      <c r="K476" s="2"/>
      <c r="L476" s="4"/>
      <c r="M476" s="4"/>
      <c r="N476" s="4"/>
    </row>
    <row r="477" spans="1:14" s="7" customFormat="1" ht="15" x14ac:dyDescent="0.2">
      <c r="A477" s="1"/>
      <c r="B477" s="1"/>
      <c r="E477" s="2"/>
      <c r="F477" s="2"/>
      <c r="G477" s="2"/>
      <c r="H477" s="2"/>
      <c r="I477" s="2"/>
      <c r="J477" s="2"/>
      <c r="K477" s="2"/>
      <c r="L477" s="4"/>
      <c r="M477" s="4"/>
      <c r="N477" s="4"/>
    </row>
    <row r="478" spans="1:14" s="7" customFormat="1" ht="15" x14ac:dyDescent="0.2">
      <c r="A478" s="1"/>
      <c r="B478" s="1"/>
      <c r="E478" s="2"/>
      <c r="F478" s="2"/>
      <c r="G478" s="2"/>
      <c r="H478" s="2"/>
      <c r="I478" s="2"/>
      <c r="J478" s="2"/>
      <c r="K478" s="2"/>
      <c r="L478" s="4"/>
      <c r="M478" s="4"/>
      <c r="N478" s="4"/>
    </row>
    <row r="479" spans="1:14" s="7" customFormat="1" ht="15" x14ac:dyDescent="0.2">
      <c r="A479" s="1"/>
      <c r="B479" s="1"/>
      <c r="E479" s="2"/>
      <c r="F479" s="2"/>
      <c r="G479" s="2"/>
      <c r="H479" s="2"/>
      <c r="I479" s="2"/>
      <c r="J479" s="2"/>
      <c r="K479" s="2"/>
      <c r="L479" s="4"/>
      <c r="M479" s="4"/>
      <c r="N479" s="4"/>
    </row>
    <row r="480" spans="1:14" s="7" customFormat="1" ht="15" x14ac:dyDescent="0.2">
      <c r="A480" s="1"/>
      <c r="B480" s="1"/>
      <c r="E480" s="2"/>
      <c r="F480" s="2"/>
      <c r="G480" s="2"/>
      <c r="H480" s="2"/>
      <c r="I480" s="2"/>
      <c r="J480" s="2"/>
      <c r="K480" s="2"/>
      <c r="L480" s="4"/>
      <c r="M480" s="4"/>
      <c r="N480" s="4"/>
    </row>
    <row r="481" spans="1:14" s="7" customFormat="1" ht="15" x14ac:dyDescent="0.2">
      <c r="A481" s="1"/>
      <c r="B481" s="1"/>
      <c r="E481" s="2"/>
      <c r="F481" s="2"/>
      <c r="G481" s="2"/>
      <c r="H481" s="2"/>
      <c r="I481" s="2"/>
      <c r="J481" s="2"/>
      <c r="K481" s="2"/>
      <c r="L481" s="4"/>
      <c r="M481" s="4"/>
      <c r="N481" s="4"/>
    </row>
    <row r="482" spans="1:14" s="7" customFormat="1" ht="15" x14ac:dyDescent="0.2">
      <c r="A482" s="1"/>
      <c r="B482" s="1"/>
      <c r="E482" s="2"/>
      <c r="F482" s="2"/>
      <c r="G482" s="2"/>
      <c r="H482" s="2"/>
      <c r="I482" s="2"/>
      <c r="J482" s="2"/>
      <c r="K482" s="2"/>
      <c r="L482" s="4"/>
      <c r="M482" s="4"/>
      <c r="N482" s="4"/>
    </row>
    <row r="483" spans="1:14" s="7" customFormat="1" ht="15" x14ac:dyDescent="0.2">
      <c r="A483" s="1"/>
      <c r="B483" s="1"/>
      <c r="E483" s="2"/>
      <c r="F483" s="2"/>
      <c r="G483" s="2"/>
      <c r="H483" s="2"/>
      <c r="I483" s="2"/>
      <c r="J483" s="2"/>
      <c r="K483" s="2"/>
      <c r="L483" s="4"/>
      <c r="M483" s="4"/>
      <c r="N483" s="4"/>
    </row>
    <row r="484" spans="1:14" s="7" customFormat="1" ht="15" x14ac:dyDescent="0.2">
      <c r="A484" s="1"/>
      <c r="B484" s="1"/>
      <c r="E484" s="2"/>
      <c r="F484" s="2"/>
      <c r="G484" s="2"/>
      <c r="H484" s="2"/>
      <c r="I484" s="2"/>
      <c r="J484" s="2"/>
      <c r="K484" s="2"/>
      <c r="L484" s="4"/>
      <c r="M484" s="4"/>
      <c r="N484" s="4"/>
    </row>
    <row r="485" spans="1:14" s="7" customFormat="1" ht="15" x14ac:dyDescent="0.2">
      <c r="A485" s="1"/>
      <c r="B485" s="1"/>
      <c r="E485" s="2"/>
      <c r="F485" s="2"/>
      <c r="G485" s="2"/>
      <c r="H485" s="2"/>
      <c r="I485" s="2"/>
      <c r="J485" s="2"/>
      <c r="K485" s="2"/>
      <c r="L485" s="4"/>
      <c r="M485" s="4"/>
      <c r="N485" s="4"/>
    </row>
    <row r="486" spans="1:14" s="7" customFormat="1" ht="15" x14ac:dyDescent="0.2">
      <c r="A486" s="1"/>
      <c r="B486" s="1"/>
      <c r="E486" s="2"/>
      <c r="F486" s="2"/>
      <c r="G486" s="2"/>
      <c r="H486" s="2"/>
      <c r="I486" s="2"/>
      <c r="J486" s="2"/>
      <c r="K486" s="2"/>
      <c r="L486" s="4"/>
      <c r="M486" s="4"/>
      <c r="N486" s="4"/>
    </row>
    <row r="487" spans="1:14" s="7" customFormat="1" ht="15" x14ac:dyDescent="0.2">
      <c r="A487" s="1"/>
      <c r="B487" s="1"/>
      <c r="E487" s="2"/>
      <c r="F487" s="2"/>
      <c r="G487" s="2"/>
      <c r="H487" s="2"/>
      <c r="I487" s="2"/>
      <c r="J487" s="2"/>
      <c r="K487" s="2"/>
      <c r="L487" s="4"/>
      <c r="M487" s="4"/>
      <c r="N487" s="4"/>
    </row>
    <row r="488" spans="1:14" s="7" customFormat="1" ht="15" x14ac:dyDescent="0.2">
      <c r="A488" s="1"/>
      <c r="B488" s="1"/>
      <c r="E488" s="2"/>
      <c r="F488" s="2"/>
      <c r="G488" s="2"/>
      <c r="H488" s="2"/>
      <c r="I488" s="2"/>
      <c r="J488" s="2"/>
      <c r="K488" s="2"/>
      <c r="L488" s="4"/>
      <c r="M488" s="4"/>
      <c r="N488" s="4"/>
    </row>
    <row r="489" spans="1:14" s="7" customFormat="1" ht="15" x14ac:dyDescent="0.2">
      <c r="A489" s="1"/>
      <c r="B489" s="1"/>
      <c r="E489" s="2"/>
      <c r="F489" s="2"/>
      <c r="G489" s="2"/>
      <c r="H489" s="2"/>
      <c r="I489" s="2"/>
      <c r="J489" s="2"/>
      <c r="K489" s="2"/>
      <c r="L489" s="4"/>
      <c r="M489" s="4"/>
      <c r="N489" s="4"/>
    </row>
    <row r="490" spans="1:14" s="7" customFormat="1" ht="15" x14ac:dyDescent="0.2">
      <c r="A490" s="1"/>
      <c r="B490" s="1"/>
      <c r="E490" s="2"/>
      <c r="F490" s="2"/>
      <c r="G490" s="2"/>
      <c r="H490" s="2"/>
      <c r="I490" s="2"/>
      <c r="J490" s="2"/>
      <c r="K490" s="2"/>
      <c r="L490" s="4"/>
      <c r="M490" s="4"/>
      <c r="N490" s="4"/>
    </row>
    <row r="491" spans="1:14" s="7" customFormat="1" ht="15" x14ac:dyDescent="0.2">
      <c r="A491" s="1"/>
      <c r="B491" s="1"/>
      <c r="E491" s="2"/>
      <c r="F491" s="2"/>
      <c r="G491" s="2"/>
      <c r="H491" s="2"/>
      <c r="I491" s="2"/>
      <c r="J491" s="2"/>
      <c r="K491" s="2"/>
      <c r="L491" s="4"/>
      <c r="M491" s="4"/>
      <c r="N491" s="4"/>
    </row>
    <row r="492" spans="1:14" s="7" customFormat="1" ht="15" x14ac:dyDescent="0.2">
      <c r="A492" s="1"/>
      <c r="B492" s="1"/>
      <c r="E492" s="2"/>
      <c r="F492" s="2"/>
      <c r="G492" s="2"/>
      <c r="H492" s="2"/>
      <c r="I492" s="2"/>
      <c r="J492" s="2"/>
      <c r="K492" s="2"/>
      <c r="L492" s="4"/>
      <c r="M492" s="4"/>
      <c r="N492" s="4"/>
    </row>
    <row r="493" spans="1:14" s="7" customFormat="1" ht="15" x14ac:dyDescent="0.2">
      <c r="A493" s="1"/>
      <c r="B493" s="1"/>
      <c r="E493" s="2"/>
      <c r="F493" s="2"/>
      <c r="G493" s="2"/>
      <c r="H493" s="2"/>
      <c r="I493" s="2"/>
      <c r="J493" s="2"/>
      <c r="K493" s="2"/>
      <c r="L493" s="4"/>
      <c r="M493" s="4"/>
      <c r="N493" s="4"/>
    </row>
    <row r="494" spans="1:14" s="7" customFormat="1" ht="15" x14ac:dyDescent="0.2">
      <c r="A494" s="1"/>
      <c r="B494" s="1"/>
      <c r="E494" s="2"/>
      <c r="F494" s="2"/>
      <c r="G494" s="2"/>
      <c r="H494" s="2"/>
      <c r="I494" s="2"/>
      <c r="J494" s="2"/>
      <c r="K494" s="2"/>
      <c r="L494" s="4"/>
      <c r="M494" s="4"/>
      <c r="N494" s="4"/>
    </row>
    <row r="495" spans="1:14" s="7" customFormat="1" ht="15" x14ac:dyDescent="0.2">
      <c r="A495" s="1"/>
      <c r="B495" s="1"/>
      <c r="E495" s="2"/>
      <c r="F495" s="2"/>
      <c r="G495" s="2"/>
      <c r="H495" s="2"/>
      <c r="I495" s="2"/>
      <c r="J495" s="2"/>
      <c r="K495" s="2"/>
      <c r="L495" s="4"/>
      <c r="M495" s="4"/>
      <c r="N495" s="4"/>
    </row>
    <row r="496" spans="1:14" s="7" customFormat="1" ht="15" x14ac:dyDescent="0.2">
      <c r="A496" s="1"/>
      <c r="B496" s="1"/>
      <c r="E496" s="2"/>
      <c r="F496" s="2"/>
      <c r="G496" s="2"/>
      <c r="H496" s="2"/>
      <c r="I496" s="2"/>
      <c r="J496" s="2"/>
      <c r="K496" s="2"/>
      <c r="L496" s="4"/>
      <c r="M496" s="4"/>
      <c r="N496" s="4"/>
    </row>
    <row r="497" spans="1:14" s="7" customFormat="1" ht="15" x14ac:dyDescent="0.2">
      <c r="A497" s="1"/>
      <c r="B497" s="1"/>
      <c r="E497" s="2"/>
      <c r="F497" s="2"/>
      <c r="G497" s="2"/>
      <c r="H497" s="2"/>
      <c r="I497" s="2"/>
      <c r="J497" s="2"/>
      <c r="K497" s="2"/>
      <c r="L497" s="4"/>
      <c r="M497" s="4"/>
      <c r="N497" s="4"/>
    </row>
    <row r="498" spans="1:14" s="7" customFormat="1" ht="15" x14ac:dyDescent="0.2">
      <c r="A498" s="1"/>
      <c r="B498" s="1"/>
      <c r="E498" s="2"/>
      <c r="F498" s="2"/>
      <c r="G498" s="2"/>
      <c r="H498" s="2"/>
      <c r="I498" s="2"/>
      <c r="J498" s="2"/>
      <c r="K498" s="2"/>
      <c r="L498" s="4"/>
      <c r="M498" s="4"/>
      <c r="N498" s="4"/>
    </row>
    <row r="499" spans="1:14" s="7" customFormat="1" ht="15" x14ac:dyDescent="0.2">
      <c r="A499" s="1"/>
      <c r="B499" s="1"/>
      <c r="E499" s="2"/>
      <c r="F499" s="2"/>
      <c r="G499" s="2"/>
      <c r="H499" s="2"/>
      <c r="I499" s="2"/>
      <c r="J499" s="2"/>
      <c r="K499" s="2"/>
      <c r="L499" s="4"/>
      <c r="M499" s="4"/>
      <c r="N499" s="4"/>
    </row>
    <row r="500" spans="1:14" s="7" customFormat="1" ht="15" x14ac:dyDescent="0.2">
      <c r="A500" s="1"/>
      <c r="B500" s="1"/>
      <c r="E500" s="2"/>
      <c r="F500" s="2"/>
      <c r="G500" s="2"/>
      <c r="H500" s="2"/>
      <c r="I500" s="2"/>
      <c r="J500" s="2"/>
      <c r="K500" s="2"/>
      <c r="L500" s="4"/>
      <c r="M500" s="4"/>
      <c r="N500" s="4"/>
    </row>
    <row r="501" spans="1:14" s="7" customFormat="1" ht="15" x14ac:dyDescent="0.2">
      <c r="A501" s="1"/>
      <c r="B501" s="1"/>
      <c r="E501" s="2"/>
      <c r="F501" s="2"/>
      <c r="G501" s="2"/>
      <c r="H501" s="2"/>
      <c r="I501" s="2"/>
      <c r="J501" s="2"/>
      <c r="K501" s="2"/>
      <c r="L501" s="4"/>
      <c r="M501" s="4"/>
      <c r="N501" s="4"/>
    </row>
    <row r="502" spans="1:14" s="7" customFormat="1" ht="15" x14ac:dyDescent="0.2">
      <c r="A502" s="1"/>
      <c r="B502" s="1"/>
      <c r="E502" s="2"/>
      <c r="F502" s="2"/>
      <c r="G502" s="2"/>
      <c r="H502" s="2"/>
      <c r="I502" s="2"/>
      <c r="J502" s="2"/>
      <c r="K502" s="2"/>
      <c r="L502" s="4"/>
      <c r="M502" s="4"/>
      <c r="N502" s="4"/>
    </row>
    <row r="503" spans="1:14" s="7" customFormat="1" ht="15" x14ac:dyDescent="0.2">
      <c r="A503" s="1"/>
      <c r="B503" s="1"/>
      <c r="E503" s="2"/>
      <c r="F503" s="2"/>
      <c r="G503" s="2"/>
      <c r="H503" s="2"/>
      <c r="I503" s="2"/>
      <c r="J503" s="2"/>
      <c r="K503" s="2"/>
      <c r="L503" s="4"/>
      <c r="M503" s="4"/>
      <c r="N503" s="4"/>
    </row>
    <row r="504" spans="1:14" s="7" customFormat="1" ht="15" x14ac:dyDescent="0.2">
      <c r="A504" s="1"/>
      <c r="B504" s="1"/>
      <c r="E504" s="2"/>
      <c r="F504" s="2"/>
      <c r="G504" s="2"/>
      <c r="H504" s="2"/>
      <c r="I504" s="2"/>
      <c r="J504" s="2"/>
      <c r="K504" s="2"/>
      <c r="L504" s="4"/>
      <c r="M504" s="4"/>
      <c r="N504" s="4"/>
    </row>
    <row r="505" spans="1:14" s="7" customFormat="1" ht="15" x14ac:dyDescent="0.2">
      <c r="A505" s="1"/>
      <c r="B505" s="1"/>
      <c r="E505" s="2"/>
      <c r="F505" s="2"/>
      <c r="G505" s="2"/>
      <c r="H505" s="2"/>
      <c r="I505" s="2"/>
      <c r="J505" s="2"/>
      <c r="K505" s="2"/>
      <c r="L505" s="4"/>
      <c r="M505" s="4"/>
      <c r="N505" s="4"/>
    </row>
    <row r="506" spans="1:14" s="7" customFormat="1" ht="15" x14ac:dyDescent="0.2">
      <c r="A506" s="1"/>
      <c r="B506" s="1"/>
      <c r="E506" s="2"/>
      <c r="F506" s="2"/>
      <c r="G506" s="2"/>
      <c r="H506" s="2"/>
      <c r="I506" s="2"/>
      <c r="J506" s="2"/>
      <c r="K506" s="2"/>
      <c r="L506" s="4"/>
      <c r="M506" s="4"/>
      <c r="N506" s="4"/>
    </row>
    <row r="507" spans="1:14" s="7" customFormat="1" ht="15" x14ac:dyDescent="0.2">
      <c r="A507" s="1"/>
      <c r="B507" s="1"/>
      <c r="E507" s="2"/>
      <c r="F507" s="2"/>
      <c r="G507" s="2"/>
      <c r="H507" s="2"/>
      <c r="I507" s="2"/>
      <c r="J507" s="2"/>
      <c r="K507" s="2"/>
      <c r="L507" s="4"/>
      <c r="M507" s="4"/>
      <c r="N507" s="4"/>
    </row>
    <row r="508" spans="1:14" s="7" customFormat="1" ht="15" x14ac:dyDescent="0.2">
      <c r="A508" s="1"/>
      <c r="B508" s="1"/>
      <c r="E508" s="2"/>
      <c r="F508" s="2"/>
      <c r="G508" s="2"/>
      <c r="H508" s="2"/>
      <c r="I508" s="2"/>
      <c r="J508" s="2"/>
      <c r="K508" s="2"/>
      <c r="L508" s="4"/>
      <c r="M508" s="4"/>
      <c r="N508" s="4"/>
    </row>
    <row r="509" spans="1:14" s="7" customFormat="1" ht="15" x14ac:dyDescent="0.2">
      <c r="A509" s="1"/>
      <c r="B509" s="1"/>
      <c r="E509" s="2"/>
      <c r="F509" s="2"/>
      <c r="G509" s="2"/>
      <c r="H509" s="2"/>
      <c r="I509" s="2"/>
      <c r="J509" s="2"/>
      <c r="K509" s="2"/>
      <c r="L509" s="4"/>
      <c r="M509" s="4"/>
      <c r="N509" s="4"/>
    </row>
    <row r="510" spans="1:14" s="7" customFormat="1" ht="15" x14ac:dyDescent="0.2">
      <c r="A510" s="1"/>
      <c r="B510" s="1"/>
      <c r="E510" s="2"/>
      <c r="F510" s="2"/>
      <c r="G510" s="2"/>
      <c r="H510" s="2"/>
      <c r="I510" s="2"/>
      <c r="J510" s="2"/>
      <c r="K510" s="2"/>
      <c r="L510" s="4"/>
      <c r="M510" s="4"/>
      <c r="N510" s="4"/>
    </row>
    <row r="511" spans="1:14" s="7" customFormat="1" ht="15" x14ac:dyDescent="0.2">
      <c r="A511" s="1"/>
      <c r="B511" s="1"/>
      <c r="E511" s="2"/>
      <c r="F511" s="2"/>
      <c r="G511" s="2"/>
      <c r="H511" s="2"/>
      <c r="I511" s="2"/>
      <c r="J511" s="2"/>
      <c r="K511" s="2"/>
      <c r="L511" s="4"/>
      <c r="M511" s="4"/>
      <c r="N511" s="4"/>
    </row>
    <row r="512" spans="1:14" s="7" customFormat="1" ht="15" x14ac:dyDescent="0.2">
      <c r="A512" s="1"/>
      <c r="B512" s="1"/>
      <c r="E512" s="2"/>
      <c r="F512" s="2"/>
      <c r="G512" s="2"/>
      <c r="H512" s="2"/>
      <c r="I512" s="2"/>
      <c r="J512" s="2"/>
      <c r="K512" s="2"/>
      <c r="L512" s="4"/>
      <c r="M512" s="4"/>
      <c r="N512" s="4"/>
    </row>
    <row r="513" spans="1:14" s="7" customFormat="1" ht="15" x14ac:dyDescent="0.2">
      <c r="A513" s="1"/>
      <c r="B513" s="1"/>
      <c r="E513" s="2"/>
      <c r="F513" s="2"/>
      <c r="G513" s="2"/>
      <c r="H513" s="2"/>
      <c r="I513" s="2"/>
      <c r="J513" s="2"/>
      <c r="K513" s="2"/>
      <c r="L513" s="4"/>
      <c r="M513" s="4"/>
      <c r="N513" s="4"/>
    </row>
    <row r="514" spans="1:14" s="7" customFormat="1" ht="15" x14ac:dyDescent="0.2">
      <c r="A514" s="1"/>
      <c r="B514" s="1"/>
      <c r="E514" s="2"/>
      <c r="F514" s="2"/>
      <c r="G514" s="2"/>
      <c r="H514" s="2"/>
      <c r="I514" s="2"/>
      <c r="J514" s="2"/>
      <c r="K514" s="2"/>
      <c r="L514" s="4"/>
      <c r="M514" s="4"/>
      <c r="N514" s="4"/>
    </row>
    <row r="515" spans="1:14" s="7" customFormat="1" ht="15" x14ac:dyDescent="0.2">
      <c r="A515" s="1"/>
      <c r="B515" s="1"/>
      <c r="E515" s="2"/>
      <c r="F515" s="2"/>
      <c r="G515" s="2"/>
      <c r="H515" s="2"/>
      <c r="I515" s="2"/>
      <c r="J515" s="2"/>
      <c r="K515" s="2"/>
      <c r="L515" s="4"/>
      <c r="M515" s="4"/>
      <c r="N515" s="4"/>
    </row>
    <row r="516" spans="1:14" s="7" customFormat="1" ht="15" x14ac:dyDescent="0.2">
      <c r="A516" s="1"/>
      <c r="B516" s="1"/>
      <c r="E516" s="2"/>
      <c r="F516" s="2"/>
      <c r="G516" s="2"/>
      <c r="H516" s="2"/>
      <c r="I516" s="2"/>
      <c r="J516" s="2"/>
      <c r="K516" s="2"/>
      <c r="L516" s="4"/>
      <c r="M516" s="4"/>
      <c r="N516" s="4"/>
    </row>
    <row r="517" spans="1:14" s="7" customFormat="1" ht="15" x14ac:dyDescent="0.2">
      <c r="A517" s="1"/>
      <c r="B517" s="1"/>
      <c r="E517" s="2"/>
      <c r="F517" s="2"/>
      <c r="G517" s="2"/>
      <c r="H517" s="2"/>
      <c r="I517" s="2"/>
      <c r="J517" s="2"/>
      <c r="K517" s="2"/>
      <c r="L517" s="4"/>
      <c r="M517" s="4"/>
      <c r="N517" s="4"/>
    </row>
    <row r="518" spans="1:14" s="7" customFormat="1" ht="15" x14ac:dyDescent="0.2">
      <c r="A518" s="1"/>
      <c r="B518" s="1"/>
      <c r="E518" s="2"/>
      <c r="F518" s="2"/>
      <c r="G518" s="2"/>
      <c r="H518" s="2"/>
      <c r="I518" s="2"/>
      <c r="J518" s="2"/>
      <c r="K518" s="2"/>
      <c r="L518" s="4"/>
      <c r="M518" s="4"/>
      <c r="N518" s="4"/>
    </row>
    <row r="519" spans="1:14" s="7" customFormat="1" ht="15" x14ac:dyDescent="0.2">
      <c r="A519" s="1"/>
      <c r="B519" s="1"/>
      <c r="E519" s="2"/>
      <c r="F519" s="2"/>
      <c r="G519" s="2"/>
      <c r="H519" s="2"/>
      <c r="I519" s="2"/>
      <c r="J519" s="2"/>
      <c r="K519" s="2"/>
      <c r="L519" s="4"/>
      <c r="M519" s="4"/>
      <c r="N519" s="4"/>
    </row>
    <row r="520" spans="1:14" s="7" customFormat="1" ht="15" x14ac:dyDescent="0.2">
      <c r="A520" s="1"/>
      <c r="B520" s="1"/>
      <c r="E520" s="2"/>
      <c r="F520" s="2"/>
      <c r="G520" s="2"/>
      <c r="H520" s="2"/>
      <c r="I520" s="2"/>
      <c r="J520" s="2"/>
      <c r="K520" s="2"/>
      <c r="L520" s="4"/>
      <c r="M520" s="4"/>
      <c r="N520" s="4"/>
    </row>
    <row r="521" spans="1:14" s="7" customFormat="1" ht="15" x14ac:dyDescent="0.2">
      <c r="A521" s="1"/>
      <c r="B521" s="1"/>
      <c r="E521" s="2"/>
      <c r="F521" s="2"/>
      <c r="G521" s="2"/>
      <c r="H521" s="2"/>
      <c r="I521" s="2"/>
      <c r="J521" s="2"/>
      <c r="K521" s="2"/>
      <c r="L521" s="4"/>
      <c r="M521" s="4"/>
      <c r="N521" s="4"/>
    </row>
    <row r="522" spans="1:14" s="7" customFormat="1" ht="15" x14ac:dyDescent="0.2">
      <c r="A522" s="1"/>
      <c r="B522" s="1"/>
      <c r="E522" s="2"/>
      <c r="F522" s="2"/>
      <c r="G522" s="2"/>
      <c r="H522" s="2"/>
      <c r="I522" s="2"/>
      <c r="J522" s="2"/>
      <c r="K522" s="2"/>
      <c r="L522" s="4"/>
      <c r="M522" s="4"/>
      <c r="N522" s="4"/>
    </row>
    <row r="523" spans="1:14" s="7" customFormat="1" ht="15" x14ac:dyDescent="0.2">
      <c r="A523" s="1"/>
      <c r="B523" s="1"/>
      <c r="E523" s="2"/>
      <c r="F523" s="2"/>
      <c r="G523" s="2"/>
      <c r="H523" s="2"/>
      <c r="I523" s="2"/>
      <c r="J523" s="2"/>
      <c r="K523" s="2"/>
      <c r="L523" s="4"/>
      <c r="M523" s="4"/>
      <c r="N523" s="4"/>
    </row>
    <row r="524" spans="1:14" s="7" customFormat="1" ht="15" x14ac:dyDescent="0.2">
      <c r="A524" s="1"/>
      <c r="B524" s="1"/>
      <c r="E524" s="2"/>
      <c r="F524" s="2"/>
      <c r="G524" s="2"/>
      <c r="H524" s="2"/>
      <c r="I524" s="2"/>
      <c r="J524" s="2"/>
      <c r="K524" s="2"/>
      <c r="L524" s="4"/>
      <c r="M524" s="4"/>
      <c r="N524" s="4"/>
    </row>
    <row r="525" spans="1:14" s="7" customFormat="1" ht="15" x14ac:dyDescent="0.2">
      <c r="A525" s="1"/>
      <c r="B525" s="1"/>
      <c r="E525" s="2"/>
      <c r="F525" s="2"/>
      <c r="G525" s="2"/>
      <c r="H525" s="2"/>
      <c r="I525" s="2"/>
      <c r="J525" s="2"/>
      <c r="K525" s="2"/>
      <c r="L525" s="4"/>
      <c r="M525" s="4"/>
      <c r="N525" s="4"/>
    </row>
    <row r="526" spans="1:14" s="7" customFormat="1" ht="15" x14ac:dyDescent="0.2">
      <c r="A526" s="1"/>
      <c r="B526" s="1"/>
      <c r="E526" s="2"/>
      <c r="F526" s="2"/>
      <c r="G526" s="2"/>
      <c r="H526" s="2"/>
      <c r="I526" s="2"/>
      <c r="J526" s="2"/>
      <c r="K526" s="2"/>
      <c r="L526" s="4"/>
      <c r="M526" s="4"/>
      <c r="N526" s="4"/>
    </row>
    <row r="527" spans="1:14" s="7" customFormat="1" ht="15" x14ac:dyDescent="0.2">
      <c r="A527" s="1"/>
      <c r="B527" s="1"/>
      <c r="E527" s="2"/>
      <c r="F527" s="2"/>
      <c r="G527" s="2"/>
      <c r="H527" s="2"/>
      <c r="I527" s="2"/>
      <c r="J527" s="2"/>
      <c r="K527" s="2"/>
      <c r="L527" s="4"/>
      <c r="M527" s="4"/>
      <c r="N527" s="4"/>
    </row>
    <row r="528" spans="1:14" s="7" customFormat="1" ht="15" x14ac:dyDescent="0.2">
      <c r="A528" s="1"/>
      <c r="B528" s="1"/>
      <c r="E528" s="2"/>
      <c r="F528" s="2"/>
      <c r="G528" s="2"/>
      <c r="H528" s="2"/>
      <c r="I528" s="2"/>
      <c r="J528" s="2"/>
      <c r="K528" s="2"/>
      <c r="L528" s="4"/>
      <c r="M528" s="4"/>
      <c r="N528" s="4"/>
    </row>
    <row r="529" spans="1:14" s="7" customFormat="1" ht="15" x14ac:dyDescent="0.2">
      <c r="A529" s="1"/>
      <c r="B529" s="1"/>
      <c r="E529" s="2"/>
      <c r="F529" s="2"/>
      <c r="G529" s="2"/>
      <c r="H529" s="2"/>
      <c r="I529" s="2"/>
      <c r="J529" s="2"/>
      <c r="K529" s="2"/>
      <c r="L529" s="4"/>
      <c r="M529" s="4"/>
      <c r="N529" s="4"/>
    </row>
    <row r="530" spans="1:14" s="7" customFormat="1" ht="15" x14ac:dyDescent="0.2">
      <c r="A530" s="1"/>
      <c r="B530" s="1"/>
      <c r="E530" s="2"/>
      <c r="F530" s="2"/>
      <c r="G530" s="2"/>
      <c r="H530" s="2"/>
      <c r="I530" s="2"/>
      <c r="J530" s="2"/>
      <c r="K530" s="2"/>
      <c r="L530" s="4"/>
      <c r="M530" s="4"/>
      <c r="N530" s="4"/>
    </row>
    <row r="531" spans="1:14" s="7" customFormat="1" ht="15" x14ac:dyDescent="0.2">
      <c r="A531" s="1"/>
      <c r="B531" s="1"/>
      <c r="E531" s="2"/>
      <c r="F531" s="2"/>
      <c r="G531" s="2"/>
      <c r="H531" s="2"/>
      <c r="I531" s="2"/>
      <c r="J531" s="2"/>
      <c r="K531" s="2"/>
      <c r="L531" s="4"/>
      <c r="M531" s="4"/>
      <c r="N531" s="4"/>
    </row>
    <row r="532" spans="1:14" s="7" customFormat="1" ht="15" x14ac:dyDescent="0.2">
      <c r="A532" s="1"/>
      <c r="B532" s="1"/>
      <c r="E532" s="2"/>
      <c r="F532" s="2"/>
      <c r="G532" s="2"/>
      <c r="H532" s="2"/>
      <c r="I532" s="2"/>
      <c r="J532" s="2"/>
      <c r="K532" s="2"/>
      <c r="L532" s="4"/>
      <c r="M532" s="4"/>
      <c r="N532" s="4"/>
    </row>
    <row r="533" spans="1:14" s="7" customFormat="1" ht="15" x14ac:dyDescent="0.2">
      <c r="A533" s="1"/>
      <c r="B533" s="1"/>
      <c r="E533" s="2"/>
      <c r="F533" s="2"/>
      <c r="G533" s="2"/>
      <c r="H533" s="2"/>
      <c r="I533" s="2"/>
      <c r="J533" s="2"/>
      <c r="K533" s="2"/>
      <c r="L533" s="4"/>
      <c r="M533" s="4"/>
      <c r="N533" s="4"/>
    </row>
    <row r="534" spans="1:14" s="7" customFormat="1" ht="15" x14ac:dyDescent="0.2">
      <c r="A534" s="1"/>
      <c r="B534" s="1"/>
      <c r="E534" s="2"/>
      <c r="F534" s="2"/>
      <c r="G534" s="2"/>
      <c r="H534" s="2"/>
      <c r="I534" s="2"/>
      <c r="J534" s="2"/>
      <c r="K534" s="2"/>
      <c r="L534" s="4"/>
      <c r="M534" s="4"/>
      <c r="N534" s="4"/>
    </row>
    <row r="535" spans="1:14" s="7" customFormat="1" ht="15" x14ac:dyDescent="0.2">
      <c r="A535" s="1"/>
      <c r="B535" s="1"/>
      <c r="E535" s="2"/>
      <c r="F535" s="2"/>
      <c r="G535" s="2"/>
      <c r="H535" s="2"/>
      <c r="I535" s="2"/>
      <c r="J535" s="2"/>
      <c r="K535" s="2"/>
      <c r="L535" s="4"/>
      <c r="M535" s="4"/>
      <c r="N535" s="4"/>
    </row>
    <row r="536" spans="1:14" s="7" customFormat="1" ht="15" x14ac:dyDescent="0.2">
      <c r="A536" s="1"/>
      <c r="B536" s="1"/>
      <c r="E536" s="2"/>
      <c r="F536" s="2"/>
      <c r="G536" s="2"/>
      <c r="H536" s="2"/>
      <c r="I536" s="2"/>
      <c r="J536" s="2"/>
      <c r="K536" s="2"/>
      <c r="L536" s="4"/>
      <c r="M536" s="4"/>
      <c r="N536" s="4"/>
    </row>
    <row r="537" spans="1:14" s="7" customFormat="1" ht="15" x14ac:dyDescent="0.2">
      <c r="A537" s="1"/>
      <c r="B537" s="1"/>
      <c r="E537" s="2"/>
      <c r="F537" s="2"/>
      <c r="G537" s="2"/>
      <c r="H537" s="2"/>
      <c r="I537" s="2"/>
      <c r="J537" s="2"/>
      <c r="K537" s="2"/>
      <c r="L537" s="4"/>
      <c r="M537" s="4"/>
      <c r="N537" s="4"/>
    </row>
    <row r="538" spans="1:14" s="7" customFormat="1" ht="15" x14ac:dyDescent="0.2">
      <c r="A538" s="1"/>
      <c r="B538" s="1"/>
      <c r="E538" s="2"/>
      <c r="F538" s="2"/>
      <c r="G538" s="2"/>
      <c r="H538" s="2"/>
      <c r="I538" s="2"/>
      <c r="J538" s="2"/>
      <c r="K538" s="2"/>
      <c r="L538" s="4"/>
      <c r="M538" s="4"/>
      <c r="N538" s="4"/>
    </row>
    <row r="539" spans="1:14" s="7" customFormat="1" ht="15" x14ac:dyDescent="0.2">
      <c r="A539" s="1"/>
      <c r="B539" s="1"/>
      <c r="E539" s="2"/>
      <c r="F539" s="2"/>
      <c r="G539" s="2"/>
      <c r="H539" s="2"/>
      <c r="I539" s="2"/>
      <c r="J539" s="2"/>
      <c r="K539" s="2"/>
      <c r="L539" s="4"/>
      <c r="M539" s="4"/>
      <c r="N539" s="4"/>
    </row>
    <row r="540" spans="1:14" s="7" customFormat="1" ht="15" x14ac:dyDescent="0.2">
      <c r="A540" s="1"/>
      <c r="B540" s="1"/>
      <c r="E540" s="2"/>
      <c r="F540" s="2"/>
      <c r="G540" s="2"/>
      <c r="H540" s="2"/>
      <c r="I540" s="2"/>
      <c r="J540" s="2"/>
      <c r="K540" s="2"/>
      <c r="L540" s="4"/>
      <c r="M540" s="4"/>
      <c r="N540" s="4"/>
    </row>
    <row r="541" spans="1:14" s="7" customFormat="1" ht="15" x14ac:dyDescent="0.2">
      <c r="A541" s="1"/>
      <c r="B541" s="1"/>
      <c r="E541" s="2"/>
      <c r="F541" s="2"/>
      <c r="G541" s="2"/>
      <c r="H541" s="2"/>
      <c r="I541" s="2"/>
      <c r="J541" s="2"/>
      <c r="K541" s="2"/>
      <c r="L541" s="4"/>
      <c r="M541" s="4"/>
      <c r="N541" s="4"/>
    </row>
    <row r="542" spans="1:14" s="7" customFormat="1" ht="15" x14ac:dyDescent="0.2">
      <c r="A542" s="1"/>
      <c r="B542" s="1"/>
      <c r="E542" s="2"/>
      <c r="F542" s="2"/>
      <c r="G542" s="2"/>
      <c r="H542" s="2"/>
      <c r="I542" s="2"/>
      <c r="J542" s="2"/>
      <c r="K542" s="2"/>
      <c r="L542" s="4"/>
      <c r="M542" s="4"/>
      <c r="N542" s="4"/>
    </row>
    <row r="543" spans="1:14" s="7" customFormat="1" ht="15" x14ac:dyDescent="0.2">
      <c r="A543" s="1"/>
      <c r="B543" s="1"/>
      <c r="E543" s="2"/>
      <c r="F543" s="2"/>
      <c r="G543" s="2"/>
      <c r="H543" s="2"/>
      <c r="I543" s="2"/>
      <c r="J543" s="2"/>
      <c r="K543" s="2"/>
      <c r="L543" s="4"/>
      <c r="M543" s="4"/>
      <c r="N543" s="4"/>
    </row>
    <row r="544" spans="1:14" s="7" customFormat="1" ht="15" x14ac:dyDescent="0.2">
      <c r="A544" s="1"/>
      <c r="B544" s="1"/>
      <c r="E544" s="2"/>
      <c r="F544" s="2"/>
      <c r="G544" s="2"/>
      <c r="H544" s="2"/>
      <c r="I544" s="2"/>
      <c r="J544" s="2"/>
      <c r="K544" s="2"/>
      <c r="L544" s="4"/>
      <c r="M544" s="4"/>
      <c r="N544" s="4"/>
    </row>
    <row r="545" spans="1:14" s="7" customFormat="1" ht="15" x14ac:dyDescent="0.2">
      <c r="A545" s="1"/>
      <c r="B545" s="1"/>
      <c r="E545" s="2"/>
      <c r="F545" s="2"/>
      <c r="G545" s="2"/>
      <c r="H545" s="2"/>
      <c r="I545" s="2"/>
      <c r="J545" s="2"/>
      <c r="K545" s="2"/>
      <c r="L545" s="4"/>
      <c r="M545" s="4"/>
      <c r="N545" s="4"/>
    </row>
    <row r="546" spans="1:14" s="7" customFormat="1" ht="15" x14ac:dyDescent="0.2">
      <c r="A546" s="1"/>
      <c r="B546" s="1"/>
      <c r="E546" s="2"/>
      <c r="F546" s="2"/>
      <c r="G546" s="2"/>
      <c r="H546" s="2"/>
      <c r="I546" s="2"/>
      <c r="J546" s="2"/>
      <c r="K546" s="2"/>
      <c r="L546" s="4"/>
      <c r="M546" s="4"/>
      <c r="N546" s="4"/>
    </row>
    <row r="547" spans="1:14" s="7" customFormat="1" ht="15" x14ac:dyDescent="0.2">
      <c r="A547" s="1"/>
      <c r="B547" s="1"/>
      <c r="E547" s="2"/>
      <c r="F547" s="2"/>
      <c r="G547" s="2"/>
      <c r="H547" s="2"/>
      <c r="I547" s="2"/>
      <c r="J547" s="2"/>
      <c r="K547" s="2"/>
      <c r="L547" s="4"/>
      <c r="M547" s="4"/>
      <c r="N547" s="4"/>
    </row>
    <row r="548" spans="1:14" s="7" customFormat="1" ht="15" x14ac:dyDescent="0.2">
      <c r="A548" s="1"/>
      <c r="B548" s="1"/>
      <c r="E548" s="2"/>
      <c r="F548" s="2"/>
      <c r="G548" s="2"/>
      <c r="H548" s="2"/>
      <c r="I548" s="2"/>
      <c r="J548" s="2"/>
      <c r="K548" s="2"/>
      <c r="L548" s="4"/>
      <c r="M548" s="4"/>
      <c r="N548" s="4"/>
    </row>
    <row r="549" spans="1:14" s="7" customFormat="1" ht="15" x14ac:dyDescent="0.2">
      <c r="A549" s="1"/>
      <c r="B549" s="1"/>
      <c r="E549" s="2"/>
      <c r="F549" s="2"/>
      <c r="G549" s="2"/>
      <c r="H549" s="2"/>
      <c r="I549" s="2"/>
      <c r="J549" s="2"/>
      <c r="K549" s="2"/>
      <c r="L549" s="4"/>
      <c r="M549" s="4"/>
      <c r="N549" s="4"/>
    </row>
    <row r="550" spans="1:14" s="7" customFormat="1" ht="15" x14ac:dyDescent="0.2">
      <c r="A550" s="1"/>
      <c r="B550" s="1"/>
      <c r="E550" s="2"/>
      <c r="F550" s="2"/>
      <c r="G550" s="2"/>
      <c r="H550" s="2"/>
      <c r="I550" s="2"/>
      <c r="J550" s="2"/>
      <c r="K550" s="2"/>
      <c r="L550" s="4"/>
      <c r="M550" s="4"/>
      <c r="N550" s="4"/>
    </row>
    <row r="551" spans="1:14" s="7" customFormat="1" ht="15" x14ac:dyDescent="0.2">
      <c r="A551" s="1"/>
      <c r="B551" s="1"/>
      <c r="E551" s="2"/>
      <c r="F551" s="2"/>
      <c r="G551" s="2"/>
      <c r="H551" s="2"/>
      <c r="I551" s="2"/>
      <c r="J551" s="2"/>
      <c r="K551" s="2"/>
      <c r="L551" s="4"/>
      <c r="M551" s="4"/>
      <c r="N551" s="4"/>
    </row>
    <row r="552" spans="1:14" s="7" customFormat="1" ht="15" x14ac:dyDescent="0.2">
      <c r="A552" s="1"/>
      <c r="B552" s="1"/>
      <c r="E552" s="2"/>
      <c r="F552" s="2"/>
      <c r="G552" s="2"/>
      <c r="H552" s="2"/>
      <c r="I552" s="2"/>
      <c r="J552" s="2"/>
      <c r="K552" s="2"/>
      <c r="L552" s="4"/>
      <c r="M552" s="4"/>
      <c r="N552" s="4"/>
    </row>
    <row r="553" spans="1:14" s="7" customFormat="1" ht="15" x14ac:dyDescent="0.2">
      <c r="A553" s="1"/>
      <c r="B553" s="1"/>
      <c r="E553" s="2"/>
      <c r="F553" s="2"/>
      <c r="G553" s="2"/>
      <c r="H553" s="2"/>
      <c r="I553" s="2"/>
      <c r="J553" s="2"/>
      <c r="K553" s="2"/>
      <c r="L553" s="4"/>
      <c r="M553" s="4"/>
      <c r="N553" s="4"/>
    </row>
    <row r="554" spans="1:14" s="7" customFormat="1" ht="15" x14ac:dyDescent="0.2">
      <c r="A554" s="1"/>
      <c r="B554" s="1"/>
      <c r="E554" s="2"/>
      <c r="F554" s="2"/>
      <c r="G554" s="2"/>
      <c r="H554" s="2"/>
      <c r="I554" s="2"/>
      <c r="J554" s="2"/>
      <c r="K554" s="2"/>
      <c r="L554" s="4"/>
      <c r="M554" s="4"/>
      <c r="N554" s="4"/>
    </row>
    <row r="555" spans="1:14" s="7" customFormat="1" ht="15" x14ac:dyDescent="0.2">
      <c r="A555" s="1"/>
      <c r="B555" s="1"/>
      <c r="E555" s="2"/>
      <c r="F555" s="2"/>
      <c r="G555" s="2"/>
      <c r="H555" s="2"/>
      <c r="I555" s="2"/>
      <c r="J555" s="2"/>
      <c r="K555" s="2"/>
      <c r="L555" s="4"/>
      <c r="M555" s="4"/>
      <c r="N555" s="4"/>
    </row>
    <row r="556" spans="1:14" s="7" customFormat="1" ht="15" x14ac:dyDescent="0.2">
      <c r="A556" s="1"/>
      <c r="B556" s="1"/>
      <c r="E556" s="2"/>
      <c r="F556" s="2"/>
      <c r="G556" s="2"/>
      <c r="H556" s="2"/>
      <c r="I556" s="2"/>
      <c r="J556" s="2"/>
      <c r="K556" s="2"/>
      <c r="L556" s="4"/>
      <c r="M556" s="4"/>
      <c r="N556" s="4"/>
    </row>
    <row r="557" spans="1:14" s="7" customFormat="1" ht="15" x14ac:dyDescent="0.2">
      <c r="A557" s="1"/>
      <c r="B557" s="1"/>
      <c r="E557" s="2"/>
      <c r="F557" s="2"/>
      <c r="G557" s="2"/>
      <c r="H557" s="2"/>
      <c r="I557" s="2"/>
      <c r="J557" s="2"/>
      <c r="K557" s="2"/>
      <c r="L557" s="4"/>
      <c r="M557" s="4"/>
      <c r="N557" s="4"/>
    </row>
    <row r="558" spans="1:14" s="7" customFormat="1" ht="15" x14ac:dyDescent="0.2">
      <c r="A558" s="1"/>
      <c r="B558" s="1"/>
      <c r="E558" s="2"/>
      <c r="F558" s="2"/>
      <c r="G558" s="2"/>
      <c r="H558" s="2"/>
      <c r="I558" s="2"/>
      <c r="J558" s="2"/>
      <c r="K558" s="2"/>
      <c r="L558" s="4"/>
      <c r="M558" s="4"/>
      <c r="N558" s="4"/>
    </row>
    <row r="559" spans="1:14" s="7" customFormat="1" ht="15" x14ac:dyDescent="0.2">
      <c r="A559" s="1"/>
      <c r="B559" s="1"/>
      <c r="E559" s="2"/>
      <c r="F559" s="2"/>
      <c r="G559" s="2"/>
      <c r="H559" s="2"/>
      <c r="I559" s="2"/>
      <c r="J559" s="2"/>
      <c r="K559" s="2"/>
      <c r="L559" s="4"/>
      <c r="M559" s="4"/>
      <c r="N559" s="4"/>
    </row>
    <row r="560" spans="1:14" s="7" customFormat="1" ht="15" x14ac:dyDescent="0.2">
      <c r="A560" s="1"/>
      <c r="B560" s="1"/>
      <c r="E560" s="2"/>
      <c r="F560" s="2"/>
      <c r="G560" s="2"/>
      <c r="H560" s="2"/>
      <c r="I560" s="2"/>
      <c r="J560" s="2"/>
      <c r="K560" s="2"/>
      <c r="L560" s="4"/>
      <c r="M560" s="4"/>
      <c r="N560" s="4"/>
    </row>
    <row r="561" spans="1:14" s="7" customFormat="1" ht="15" x14ac:dyDescent="0.2">
      <c r="A561" s="1"/>
      <c r="B561" s="1"/>
      <c r="E561" s="2"/>
      <c r="F561" s="2"/>
      <c r="G561" s="2"/>
      <c r="H561" s="2"/>
      <c r="I561" s="2"/>
      <c r="J561" s="2"/>
      <c r="K561" s="2"/>
      <c r="L561" s="4"/>
      <c r="M561" s="4"/>
      <c r="N561" s="4"/>
    </row>
    <row r="562" spans="1:14" s="7" customFormat="1" ht="15" x14ac:dyDescent="0.2">
      <c r="A562" s="1"/>
      <c r="B562" s="1"/>
      <c r="E562" s="2"/>
      <c r="F562" s="2"/>
      <c r="G562" s="2"/>
      <c r="H562" s="2"/>
      <c r="I562" s="2"/>
      <c r="J562" s="2"/>
      <c r="K562" s="2"/>
      <c r="L562" s="4"/>
      <c r="M562" s="4"/>
      <c r="N562" s="4"/>
    </row>
    <row r="563" spans="1:14" s="7" customFormat="1" ht="15" x14ac:dyDescent="0.2">
      <c r="A563" s="1"/>
      <c r="B563" s="1"/>
      <c r="E563" s="2"/>
      <c r="F563" s="2"/>
      <c r="G563" s="2"/>
      <c r="H563" s="2"/>
      <c r="I563" s="2"/>
      <c r="J563" s="2"/>
      <c r="K563" s="2"/>
      <c r="L563" s="4"/>
      <c r="M563" s="4"/>
      <c r="N563" s="4"/>
    </row>
    <row r="564" spans="1:14" s="7" customFormat="1" ht="15" x14ac:dyDescent="0.2">
      <c r="A564" s="1"/>
      <c r="B564" s="1"/>
      <c r="E564" s="2"/>
      <c r="F564" s="2"/>
      <c r="G564" s="2"/>
      <c r="H564" s="2"/>
      <c r="I564" s="2"/>
      <c r="J564" s="2"/>
      <c r="K564" s="2"/>
      <c r="L564" s="4"/>
      <c r="M564" s="4"/>
      <c r="N564" s="4"/>
    </row>
    <row r="565" spans="1:14" s="7" customFormat="1" ht="15" x14ac:dyDescent="0.2">
      <c r="A565" s="1"/>
      <c r="B565" s="1"/>
      <c r="E565" s="2"/>
      <c r="F565" s="2"/>
      <c r="G565" s="2"/>
      <c r="H565" s="2"/>
      <c r="I565" s="2"/>
      <c r="J565" s="2"/>
      <c r="K565" s="2"/>
      <c r="L565" s="4"/>
      <c r="M565" s="4"/>
      <c r="N565" s="4"/>
    </row>
    <row r="566" spans="1:14" s="7" customFormat="1" ht="15" x14ac:dyDescent="0.2">
      <c r="A566" s="1"/>
      <c r="B566" s="1"/>
      <c r="E566" s="2"/>
      <c r="F566" s="2"/>
      <c r="G566" s="2"/>
      <c r="H566" s="2"/>
      <c r="I566" s="2"/>
      <c r="J566" s="2"/>
      <c r="K566" s="2"/>
      <c r="L566" s="4"/>
      <c r="M566" s="4"/>
      <c r="N566" s="4"/>
    </row>
    <row r="567" spans="1:14" s="7" customFormat="1" ht="15" x14ac:dyDescent="0.2">
      <c r="A567" s="1"/>
      <c r="B567" s="1"/>
      <c r="E567" s="2"/>
      <c r="F567" s="2"/>
      <c r="G567" s="2"/>
      <c r="H567" s="2"/>
      <c r="I567" s="2"/>
      <c r="J567" s="2"/>
      <c r="K567" s="2"/>
      <c r="L567" s="4"/>
      <c r="M567" s="4"/>
      <c r="N567" s="4"/>
    </row>
    <row r="568" spans="1:14" s="7" customFormat="1" ht="15" x14ac:dyDescent="0.2">
      <c r="A568" s="1"/>
      <c r="B568" s="1"/>
      <c r="E568" s="2"/>
      <c r="F568" s="2"/>
      <c r="G568" s="2"/>
      <c r="H568" s="2"/>
      <c r="I568" s="2"/>
      <c r="J568" s="2"/>
      <c r="K568" s="2"/>
      <c r="L568" s="4"/>
      <c r="M568" s="4"/>
      <c r="N568" s="4"/>
    </row>
    <row r="569" spans="1:14" s="7" customFormat="1" ht="15" x14ac:dyDescent="0.2">
      <c r="A569" s="1"/>
      <c r="B569" s="1"/>
      <c r="E569" s="2"/>
      <c r="F569" s="2"/>
      <c r="G569" s="2"/>
      <c r="H569" s="2"/>
      <c r="I569" s="2"/>
      <c r="J569" s="2"/>
      <c r="K569" s="2"/>
      <c r="L569" s="4"/>
      <c r="M569" s="4"/>
      <c r="N569" s="4"/>
    </row>
    <row r="570" spans="1:14" s="7" customFormat="1" ht="15" x14ac:dyDescent="0.2">
      <c r="A570" s="1"/>
      <c r="B570" s="1"/>
      <c r="E570" s="2"/>
      <c r="F570" s="2"/>
      <c r="G570" s="2"/>
      <c r="H570" s="2"/>
      <c r="I570" s="2"/>
      <c r="J570" s="2"/>
      <c r="K570" s="2"/>
      <c r="L570" s="4"/>
      <c r="M570" s="4"/>
      <c r="N570" s="4"/>
    </row>
    <row r="571" spans="1:14" s="7" customFormat="1" ht="15" x14ac:dyDescent="0.2">
      <c r="A571" s="1"/>
      <c r="B571" s="1"/>
      <c r="E571" s="2"/>
      <c r="F571" s="2"/>
      <c r="G571" s="2"/>
      <c r="H571" s="2"/>
      <c r="I571" s="2"/>
      <c r="J571" s="2"/>
      <c r="K571" s="2"/>
      <c r="L571" s="4"/>
      <c r="M571" s="4"/>
      <c r="N571" s="4"/>
    </row>
    <row r="572" spans="1:14" s="7" customFormat="1" ht="15" x14ac:dyDescent="0.2">
      <c r="A572" s="1"/>
      <c r="B572" s="1"/>
      <c r="E572" s="2"/>
      <c r="F572" s="2"/>
      <c r="G572" s="2"/>
      <c r="H572" s="2"/>
      <c r="I572" s="2"/>
      <c r="J572" s="2"/>
      <c r="K572" s="2"/>
      <c r="L572" s="4"/>
      <c r="M572" s="4"/>
      <c r="N572" s="4"/>
    </row>
    <row r="573" spans="1:14" s="7" customFormat="1" ht="15" x14ac:dyDescent="0.2">
      <c r="A573" s="1"/>
      <c r="B573" s="1"/>
      <c r="E573" s="2"/>
      <c r="F573" s="2"/>
      <c r="G573" s="2"/>
      <c r="H573" s="2"/>
      <c r="I573" s="2"/>
      <c r="J573" s="2"/>
      <c r="K573" s="2"/>
      <c r="L573" s="4"/>
      <c r="M573" s="4"/>
      <c r="N573" s="4"/>
    </row>
    <row r="574" spans="1:14" s="7" customFormat="1" ht="15" x14ac:dyDescent="0.2">
      <c r="A574" s="1"/>
      <c r="B574" s="1"/>
      <c r="E574" s="2"/>
      <c r="F574" s="2"/>
      <c r="G574" s="2"/>
      <c r="H574" s="2"/>
      <c r="I574" s="2"/>
      <c r="J574" s="2"/>
      <c r="K574" s="2"/>
      <c r="L574" s="4"/>
      <c r="M574" s="4"/>
      <c r="N574" s="4"/>
    </row>
    <row r="575" spans="1:14" s="7" customFormat="1" ht="15" x14ac:dyDescent="0.2">
      <c r="A575" s="1"/>
      <c r="B575" s="1"/>
      <c r="E575" s="2"/>
      <c r="F575" s="2"/>
      <c r="G575" s="2"/>
      <c r="H575" s="2"/>
      <c r="I575" s="2"/>
      <c r="J575" s="2"/>
      <c r="K575" s="2"/>
      <c r="L575" s="4"/>
      <c r="M575" s="4"/>
      <c r="N575" s="4"/>
    </row>
    <row r="576" spans="1:14" s="7" customFormat="1" ht="15" x14ac:dyDescent="0.2">
      <c r="A576" s="1"/>
      <c r="B576" s="1"/>
      <c r="E576" s="2"/>
      <c r="F576" s="2"/>
      <c r="G576" s="2"/>
      <c r="H576" s="2"/>
      <c r="I576" s="2"/>
      <c r="J576" s="2"/>
      <c r="K576" s="2"/>
      <c r="L576" s="4"/>
      <c r="M576" s="4"/>
      <c r="N576" s="4"/>
    </row>
    <row r="577" spans="1:14" s="7" customFormat="1" ht="15" x14ac:dyDescent="0.2">
      <c r="A577" s="1"/>
      <c r="B577" s="1"/>
      <c r="E577" s="2"/>
      <c r="F577" s="2"/>
      <c r="G577" s="2"/>
      <c r="H577" s="2"/>
      <c r="I577" s="2"/>
      <c r="J577" s="2"/>
      <c r="K577" s="2"/>
      <c r="L577" s="4"/>
      <c r="M577" s="4"/>
      <c r="N577" s="4"/>
    </row>
    <row r="578" spans="1:14" s="7" customFormat="1" ht="15" x14ac:dyDescent="0.2">
      <c r="A578" s="1"/>
      <c r="B578" s="1"/>
      <c r="E578" s="2"/>
      <c r="F578" s="2"/>
      <c r="G578" s="2"/>
      <c r="H578" s="2"/>
      <c r="I578" s="2"/>
      <c r="J578" s="2"/>
      <c r="K578" s="2"/>
      <c r="L578" s="4"/>
      <c r="M578" s="4"/>
      <c r="N578" s="4"/>
    </row>
    <row r="579" spans="1:14" s="7" customFormat="1" ht="15" x14ac:dyDescent="0.2">
      <c r="A579" s="1"/>
      <c r="B579" s="1"/>
      <c r="E579" s="2"/>
      <c r="F579" s="2"/>
      <c r="G579" s="2"/>
      <c r="H579" s="2"/>
      <c r="I579" s="2"/>
      <c r="J579" s="2"/>
      <c r="K579" s="2"/>
      <c r="L579" s="4"/>
      <c r="M579" s="4"/>
      <c r="N579" s="4"/>
    </row>
    <row r="580" spans="1:14" s="7" customFormat="1" ht="15" x14ac:dyDescent="0.2">
      <c r="A580" s="1"/>
      <c r="B580" s="1"/>
      <c r="E580" s="2"/>
      <c r="F580" s="2"/>
      <c r="G580" s="2"/>
      <c r="H580" s="2"/>
      <c r="I580" s="2"/>
      <c r="J580" s="2"/>
      <c r="K580" s="2"/>
      <c r="L580" s="4"/>
      <c r="M580" s="4"/>
      <c r="N580" s="4"/>
    </row>
    <row r="581" spans="1:14" s="7" customFormat="1" ht="15" x14ac:dyDescent="0.2">
      <c r="A581" s="1"/>
      <c r="B581" s="1"/>
      <c r="E581" s="2"/>
      <c r="F581" s="2"/>
      <c r="G581" s="2"/>
      <c r="H581" s="2"/>
      <c r="I581" s="2"/>
      <c r="J581" s="2"/>
      <c r="K581" s="2"/>
      <c r="L581" s="4"/>
      <c r="M581" s="4"/>
      <c r="N581" s="4"/>
    </row>
    <row r="582" spans="1:14" s="7" customFormat="1" ht="15" x14ac:dyDescent="0.2">
      <c r="A582" s="1"/>
      <c r="B582" s="1"/>
      <c r="E582" s="2"/>
      <c r="F582" s="2"/>
      <c r="G582" s="2"/>
      <c r="H582" s="2"/>
      <c r="I582" s="2"/>
      <c r="J582" s="2"/>
      <c r="K582" s="2"/>
      <c r="L582" s="4"/>
      <c r="M582" s="4"/>
      <c r="N582" s="4"/>
    </row>
    <row r="583" spans="1:14" s="7" customFormat="1" ht="15" x14ac:dyDescent="0.2">
      <c r="A583" s="1"/>
      <c r="B583" s="1"/>
      <c r="E583" s="2"/>
      <c r="F583" s="2"/>
      <c r="G583" s="2"/>
      <c r="H583" s="2"/>
      <c r="I583" s="2"/>
      <c r="J583" s="2"/>
      <c r="K583" s="2"/>
      <c r="L583" s="4"/>
      <c r="M583" s="4"/>
      <c r="N583" s="4"/>
    </row>
    <row r="584" spans="1:14" s="7" customFormat="1" ht="15" x14ac:dyDescent="0.2">
      <c r="A584" s="1"/>
      <c r="B584" s="1"/>
      <c r="E584" s="2"/>
      <c r="F584" s="2"/>
      <c r="G584" s="2"/>
      <c r="H584" s="2"/>
      <c r="I584" s="2"/>
      <c r="J584" s="2"/>
      <c r="K584" s="2"/>
      <c r="L584" s="4"/>
      <c r="M584" s="4"/>
      <c r="N584" s="4"/>
    </row>
    <row r="585" spans="1:14" s="7" customFormat="1" ht="15" x14ac:dyDescent="0.2">
      <c r="A585" s="1"/>
      <c r="B585" s="1"/>
      <c r="E585" s="2"/>
      <c r="F585" s="2"/>
      <c r="G585" s="2"/>
      <c r="H585" s="2"/>
      <c r="I585" s="2"/>
      <c r="J585" s="2"/>
      <c r="K585" s="2"/>
      <c r="L585" s="4"/>
      <c r="M585" s="4"/>
      <c r="N585" s="4"/>
    </row>
    <row r="586" spans="1:14" s="7" customFormat="1" ht="15" x14ac:dyDescent="0.2">
      <c r="A586" s="1"/>
      <c r="B586" s="1"/>
      <c r="E586" s="2"/>
      <c r="F586" s="2"/>
      <c r="G586" s="2"/>
      <c r="H586" s="2"/>
      <c r="I586" s="2"/>
      <c r="J586" s="2"/>
      <c r="K586" s="2"/>
      <c r="L586" s="4"/>
      <c r="M586" s="4"/>
      <c r="N586" s="4"/>
    </row>
    <row r="587" spans="1:14" s="7" customFormat="1" ht="15" x14ac:dyDescent="0.2">
      <c r="A587" s="1"/>
      <c r="B587" s="1"/>
      <c r="E587" s="2"/>
      <c r="F587" s="2"/>
      <c r="G587" s="2"/>
      <c r="H587" s="2"/>
      <c r="I587" s="2"/>
      <c r="J587" s="2"/>
      <c r="K587" s="2"/>
      <c r="L587" s="4"/>
      <c r="M587" s="4"/>
      <c r="N587" s="4"/>
    </row>
    <row r="588" spans="1:14" s="7" customFormat="1" ht="15" x14ac:dyDescent="0.2">
      <c r="A588" s="1"/>
      <c r="B588" s="1"/>
      <c r="E588" s="2"/>
      <c r="F588" s="2"/>
      <c r="G588" s="2"/>
      <c r="H588" s="2"/>
      <c r="I588" s="2"/>
      <c r="J588" s="2"/>
      <c r="K588" s="2"/>
      <c r="L588" s="4"/>
      <c r="M588" s="4"/>
      <c r="N588" s="4"/>
    </row>
    <row r="589" spans="1:14" s="7" customFormat="1" ht="15" x14ac:dyDescent="0.2">
      <c r="A589" s="1"/>
      <c r="B589" s="1"/>
      <c r="E589" s="2"/>
      <c r="F589" s="2"/>
      <c r="G589" s="2"/>
      <c r="H589" s="2"/>
      <c r="I589" s="2"/>
      <c r="J589" s="2"/>
      <c r="K589" s="2"/>
      <c r="L589" s="4"/>
      <c r="M589" s="4"/>
      <c r="N589" s="4"/>
    </row>
    <row r="590" spans="1:14" s="7" customFormat="1" ht="15" x14ac:dyDescent="0.2">
      <c r="A590" s="1"/>
      <c r="B590" s="1"/>
      <c r="E590" s="2"/>
      <c r="F590" s="2"/>
      <c r="G590" s="2"/>
      <c r="H590" s="2"/>
      <c r="I590" s="2"/>
      <c r="J590" s="2"/>
      <c r="K590" s="2"/>
      <c r="L590" s="4"/>
      <c r="M590" s="4"/>
      <c r="N590" s="4"/>
    </row>
    <row r="591" spans="1:14" s="7" customFormat="1" ht="15" x14ac:dyDescent="0.2">
      <c r="A591" s="1"/>
      <c r="B591" s="1"/>
      <c r="E591" s="2"/>
      <c r="F591" s="2"/>
      <c r="G591" s="2"/>
      <c r="H591" s="2"/>
      <c r="I591" s="2"/>
      <c r="J591" s="2"/>
      <c r="K591" s="2"/>
      <c r="L591" s="4"/>
      <c r="M591" s="4"/>
      <c r="N591" s="4"/>
    </row>
    <row r="592" spans="1:14" s="7" customFormat="1" ht="15" x14ac:dyDescent="0.2">
      <c r="A592" s="1"/>
      <c r="B592" s="1"/>
      <c r="E592" s="2"/>
      <c r="F592" s="2"/>
      <c r="G592" s="2"/>
      <c r="H592" s="2"/>
      <c r="I592" s="2"/>
      <c r="J592" s="2"/>
      <c r="K592" s="2"/>
      <c r="L592" s="4"/>
      <c r="M592" s="4"/>
      <c r="N592" s="4"/>
    </row>
    <row r="593" spans="1:14" s="7" customFormat="1" ht="15" x14ac:dyDescent="0.2">
      <c r="A593" s="1"/>
      <c r="B593" s="1"/>
      <c r="E593" s="2"/>
      <c r="F593" s="2"/>
      <c r="G593" s="2"/>
      <c r="H593" s="2"/>
      <c r="I593" s="2"/>
      <c r="J593" s="2"/>
      <c r="K593" s="2"/>
      <c r="L593" s="4"/>
      <c r="M593" s="4"/>
      <c r="N593" s="4"/>
    </row>
    <row r="594" spans="1:14" s="7" customFormat="1" ht="15" x14ac:dyDescent="0.2">
      <c r="A594" s="1"/>
      <c r="B594" s="1"/>
      <c r="E594" s="2"/>
      <c r="F594" s="2"/>
      <c r="G594" s="2"/>
      <c r="H594" s="2"/>
      <c r="I594" s="2"/>
      <c r="J594" s="2"/>
      <c r="K594" s="2"/>
      <c r="L594" s="4"/>
      <c r="M594" s="4"/>
      <c r="N594" s="4"/>
    </row>
    <row r="595" spans="1:14" s="7" customFormat="1" ht="15" x14ac:dyDescent="0.2">
      <c r="A595" s="1"/>
      <c r="B595" s="1"/>
      <c r="E595" s="2"/>
      <c r="F595" s="2"/>
      <c r="G595" s="2"/>
      <c r="H595" s="2"/>
      <c r="I595" s="2"/>
      <c r="J595" s="2"/>
      <c r="K595" s="2"/>
      <c r="L595" s="4"/>
      <c r="M595" s="4"/>
      <c r="N595" s="4"/>
    </row>
    <row r="596" spans="1:14" s="7" customFormat="1" ht="15" x14ac:dyDescent="0.2">
      <c r="A596" s="1"/>
      <c r="B596" s="1"/>
      <c r="E596" s="2"/>
      <c r="F596" s="2"/>
      <c r="G596" s="2"/>
      <c r="H596" s="2"/>
      <c r="I596" s="2"/>
      <c r="J596" s="2"/>
      <c r="K596" s="2"/>
      <c r="L596" s="4"/>
      <c r="M596" s="4"/>
      <c r="N596" s="4"/>
    </row>
    <row r="597" spans="1:14" s="7" customFormat="1" ht="15" x14ac:dyDescent="0.2">
      <c r="A597" s="1"/>
      <c r="B597" s="1"/>
      <c r="E597" s="2"/>
      <c r="F597" s="2"/>
      <c r="G597" s="2"/>
      <c r="H597" s="2"/>
      <c r="I597" s="2"/>
      <c r="J597" s="2"/>
      <c r="K597" s="2"/>
      <c r="L597" s="4"/>
      <c r="M597" s="4"/>
      <c r="N597" s="4"/>
    </row>
    <row r="598" spans="1:14" s="7" customFormat="1" ht="15" x14ac:dyDescent="0.2">
      <c r="A598" s="1"/>
      <c r="B598" s="1"/>
      <c r="E598" s="2"/>
      <c r="F598" s="2"/>
      <c r="G598" s="2"/>
      <c r="H598" s="2"/>
      <c r="I598" s="2"/>
      <c r="J598" s="2"/>
      <c r="K598" s="2"/>
      <c r="L598" s="4"/>
      <c r="M598" s="4"/>
      <c r="N598" s="4"/>
    </row>
    <row r="599" spans="1:14" s="7" customFormat="1" ht="15" x14ac:dyDescent="0.2">
      <c r="A599" s="1"/>
      <c r="B599" s="1"/>
      <c r="E599" s="2"/>
      <c r="F599" s="2"/>
      <c r="G599" s="2"/>
      <c r="H599" s="2"/>
      <c r="I599" s="2"/>
      <c r="J599" s="2"/>
      <c r="K599" s="2"/>
      <c r="L599" s="4"/>
      <c r="M599" s="4"/>
      <c r="N599" s="4"/>
    </row>
    <row r="600" spans="1:14" s="7" customFormat="1" ht="15" x14ac:dyDescent="0.2">
      <c r="A600" s="1"/>
      <c r="B600" s="1"/>
      <c r="E600" s="2"/>
      <c r="F600" s="2"/>
      <c r="G600" s="2"/>
      <c r="H600" s="2"/>
      <c r="I600" s="2"/>
      <c r="J600" s="2"/>
      <c r="K600" s="2"/>
      <c r="L600" s="4"/>
      <c r="M600" s="4"/>
      <c r="N600" s="4"/>
    </row>
    <row r="601" spans="1:14" s="7" customFormat="1" ht="15" x14ac:dyDescent="0.2">
      <c r="A601" s="1"/>
      <c r="B601" s="1"/>
      <c r="E601" s="2"/>
      <c r="F601" s="2"/>
      <c r="G601" s="2"/>
      <c r="H601" s="2"/>
      <c r="I601" s="2"/>
      <c r="J601" s="2"/>
      <c r="K601" s="2"/>
      <c r="L601" s="4"/>
      <c r="M601" s="4"/>
      <c r="N601" s="4"/>
    </row>
    <row r="602" spans="1:14" s="7" customFormat="1" ht="15" x14ac:dyDescent="0.2">
      <c r="A602" s="1"/>
      <c r="B602" s="1"/>
      <c r="E602" s="2"/>
      <c r="F602" s="2"/>
      <c r="G602" s="2"/>
      <c r="H602" s="2"/>
      <c r="I602" s="2"/>
      <c r="J602" s="2"/>
      <c r="K602" s="2"/>
      <c r="L602" s="4"/>
      <c r="M602" s="4"/>
      <c r="N602" s="4"/>
    </row>
    <row r="603" spans="1:14" s="7" customFormat="1" ht="15" x14ac:dyDescent="0.2">
      <c r="A603" s="1"/>
      <c r="B603" s="1"/>
      <c r="E603" s="2"/>
      <c r="F603" s="2"/>
      <c r="G603" s="2"/>
      <c r="H603" s="2"/>
      <c r="I603" s="2"/>
      <c r="J603" s="2"/>
      <c r="K603" s="2"/>
      <c r="L603" s="4"/>
      <c r="M603" s="4"/>
      <c r="N603" s="4"/>
    </row>
    <row r="604" spans="1:14" s="7" customFormat="1" ht="15" x14ac:dyDescent="0.2">
      <c r="A604" s="1"/>
      <c r="B604" s="1"/>
      <c r="E604" s="2"/>
      <c r="F604" s="2"/>
      <c r="G604" s="2"/>
      <c r="H604" s="2"/>
      <c r="I604" s="2"/>
      <c r="J604" s="2"/>
      <c r="K604" s="2"/>
      <c r="L604" s="4"/>
      <c r="M604" s="4"/>
      <c r="N604" s="4"/>
    </row>
    <row r="605" spans="1:14" s="7" customFormat="1" ht="15" x14ac:dyDescent="0.2">
      <c r="A605" s="1"/>
      <c r="B605" s="1"/>
      <c r="E605" s="2"/>
      <c r="F605" s="2"/>
      <c r="G605" s="2"/>
      <c r="H605" s="2"/>
      <c r="I605" s="2"/>
      <c r="J605" s="2"/>
      <c r="K605" s="2"/>
      <c r="L605" s="4"/>
      <c r="M605" s="4"/>
      <c r="N605" s="4"/>
    </row>
    <row r="606" spans="1:14" s="7" customFormat="1" ht="15" x14ac:dyDescent="0.2">
      <c r="A606" s="1"/>
      <c r="B606" s="1"/>
      <c r="E606" s="2"/>
      <c r="F606" s="2"/>
      <c r="G606" s="2"/>
      <c r="H606" s="2"/>
      <c r="I606" s="2"/>
      <c r="J606" s="2"/>
      <c r="K606" s="2"/>
      <c r="L606" s="4"/>
      <c r="M606" s="4"/>
      <c r="N606" s="4"/>
    </row>
    <row r="607" spans="1:14" s="7" customFormat="1" ht="15" x14ac:dyDescent="0.2">
      <c r="A607" s="1"/>
      <c r="B607" s="1"/>
      <c r="E607" s="2"/>
      <c r="F607" s="2"/>
      <c r="G607" s="2"/>
      <c r="H607" s="2"/>
      <c r="I607" s="2"/>
      <c r="J607" s="2"/>
      <c r="K607" s="2"/>
      <c r="L607" s="4"/>
      <c r="M607" s="4"/>
      <c r="N607" s="4"/>
    </row>
    <row r="608" spans="1:14" s="7" customFormat="1" ht="15" x14ac:dyDescent="0.2">
      <c r="A608" s="1"/>
      <c r="B608" s="1"/>
      <c r="E608" s="2"/>
      <c r="F608" s="2"/>
      <c r="G608" s="2"/>
      <c r="H608" s="2"/>
      <c r="I608" s="2"/>
      <c r="J608" s="2"/>
      <c r="K608" s="2"/>
      <c r="L608" s="4"/>
      <c r="M608" s="4"/>
      <c r="N608" s="4"/>
    </row>
    <row r="609" spans="1:14" s="7" customFormat="1" ht="15" x14ac:dyDescent="0.2">
      <c r="A609" s="1"/>
      <c r="B609" s="1"/>
      <c r="E609" s="2"/>
      <c r="F609" s="2"/>
      <c r="G609" s="2"/>
      <c r="H609" s="2"/>
      <c r="I609" s="2"/>
      <c r="J609" s="2"/>
      <c r="K609" s="2"/>
      <c r="L609" s="4"/>
      <c r="M609" s="4"/>
      <c r="N609" s="4"/>
    </row>
    <row r="610" spans="1:14" s="7" customFormat="1" ht="15" x14ac:dyDescent="0.2">
      <c r="A610" s="1"/>
      <c r="B610" s="1"/>
      <c r="E610" s="2"/>
      <c r="F610" s="2"/>
      <c r="G610" s="2"/>
      <c r="H610" s="2"/>
      <c r="I610" s="2"/>
      <c r="J610" s="2"/>
      <c r="K610" s="2"/>
      <c r="L610" s="4"/>
      <c r="M610" s="4"/>
      <c r="N610" s="4"/>
    </row>
    <row r="611" spans="1:14" s="7" customFormat="1" ht="15" x14ac:dyDescent="0.2">
      <c r="A611" s="1"/>
      <c r="B611" s="1"/>
      <c r="E611" s="2"/>
      <c r="F611" s="2"/>
      <c r="G611" s="2"/>
      <c r="H611" s="2"/>
      <c r="I611" s="2"/>
      <c r="J611" s="2"/>
      <c r="K611" s="2"/>
      <c r="L611" s="4"/>
      <c r="M611" s="4"/>
      <c r="N611" s="4"/>
    </row>
    <row r="612" spans="1:14" s="7" customFormat="1" ht="15" x14ac:dyDescent="0.2">
      <c r="A612" s="1"/>
      <c r="B612" s="1"/>
      <c r="E612" s="2"/>
      <c r="F612" s="2"/>
      <c r="G612" s="2"/>
      <c r="H612" s="2"/>
      <c r="I612" s="2"/>
      <c r="J612" s="2"/>
      <c r="K612" s="2"/>
      <c r="L612" s="4"/>
      <c r="M612" s="4"/>
      <c r="N612" s="4"/>
    </row>
    <row r="613" spans="1:14" s="7" customFormat="1" ht="15" x14ac:dyDescent="0.2">
      <c r="A613" s="1"/>
      <c r="B613" s="1"/>
      <c r="E613" s="2"/>
      <c r="F613" s="2"/>
      <c r="G613" s="2"/>
      <c r="H613" s="2"/>
      <c r="I613" s="2"/>
      <c r="J613" s="2"/>
      <c r="K613" s="2"/>
      <c r="L613" s="4"/>
      <c r="M613" s="4"/>
      <c r="N613" s="4"/>
    </row>
    <row r="614" spans="1:14" s="7" customFormat="1" ht="15" x14ac:dyDescent="0.2">
      <c r="A614" s="1"/>
      <c r="B614" s="1"/>
      <c r="E614" s="2"/>
      <c r="F614" s="2"/>
      <c r="G614" s="2"/>
      <c r="H614" s="2"/>
      <c r="I614" s="2"/>
      <c r="J614" s="2"/>
      <c r="K614" s="2"/>
      <c r="L614" s="4"/>
      <c r="M614" s="4"/>
      <c r="N614" s="4"/>
    </row>
    <row r="615" spans="1:14" s="7" customFormat="1" ht="15" x14ac:dyDescent="0.2">
      <c r="A615" s="1"/>
      <c r="B615" s="1"/>
      <c r="E615" s="2"/>
      <c r="F615" s="2"/>
      <c r="G615" s="2"/>
      <c r="H615" s="2"/>
      <c r="I615" s="2"/>
      <c r="J615" s="2"/>
      <c r="K615" s="2"/>
      <c r="L615" s="4"/>
      <c r="M615" s="4"/>
      <c r="N615" s="4"/>
    </row>
    <row r="616" spans="1:14" s="7" customFormat="1" ht="15" x14ac:dyDescent="0.2">
      <c r="A616" s="1"/>
      <c r="B616" s="1"/>
      <c r="E616" s="2"/>
      <c r="F616" s="2"/>
      <c r="G616" s="2"/>
      <c r="H616" s="2"/>
      <c r="I616" s="2"/>
      <c r="J616" s="2"/>
      <c r="K616" s="2"/>
      <c r="L616" s="4"/>
      <c r="M616" s="4"/>
      <c r="N616" s="4"/>
    </row>
    <row r="617" spans="1:14" s="7" customFormat="1" ht="15" x14ac:dyDescent="0.2">
      <c r="A617" s="1"/>
      <c r="B617" s="1"/>
      <c r="E617" s="2"/>
      <c r="F617" s="2"/>
      <c r="G617" s="2"/>
      <c r="H617" s="2"/>
      <c r="I617" s="2"/>
      <c r="J617" s="2"/>
      <c r="K617" s="2"/>
      <c r="L617" s="4"/>
      <c r="M617" s="4"/>
      <c r="N617" s="4"/>
    </row>
    <row r="618" spans="1:14" s="7" customFormat="1" ht="15" x14ac:dyDescent="0.2">
      <c r="A618" s="1"/>
      <c r="B618" s="1"/>
      <c r="E618" s="2"/>
      <c r="F618" s="2"/>
      <c r="G618" s="2"/>
      <c r="H618" s="2"/>
      <c r="I618" s="2"/>
      <c r="J618" s="2"/>
      <c r="K618" s="2"/>
      <c r="L618" s="4"/>
      <c r="M618" s="4"/>
      <c r="N618" s="4"/>
    </row>
    <row r="619" spans="1:14" s="7" customFormat="1" ht="15" x14ac:dyDescent="0.2">
      <c r="A619" s="1"/>
      <c r="B619" s="1"/>
      <c r="E619" s="2"/>
      <c r="F619" s="2"/>
      <c r="G619" s="2"/>
      <c r="H619" s="2"/>
      <c r="I619" s="2"/>
      <c r="J619" s="2"/>
      <c r="K619" s="2"/>
      <c r="L619" s="4"/>
      <c r="M619" s="4"/>
      <c r="N619" s="4"/>
    </row>
    <row r="620" spans="1:14" s="7" customFormat="1" ht="15" x14ac:dyDescent="0.2">
      <c r="A620" s="1"/>
      <c r="B620" s="1"/>
      <c r="E620" s="2"/>
      <c r="F620" s="2"/>
      <c r="G620" s="2"/>
      <c r="H620" s="2"/>
      <c r="I620" s="2"/>
      <c r="J620" s="2"/>
      <c r="K620" s="2"/>
      <c r="L620" s="4"/>
      <c r="M620" s="4"/>
      <c r="N620" s="4"/>
    </row>
    <row r="621" spans="1:14" s="7" customFormat="1" ht="15" x14ac:dyDescent="0.2">
      <c r="A621" s="1"/>
      <c r="B621" s="1"/>
      <c r="E621" s="2"/>
      <c r="F621" s="2"/>
      <c r="G621" s="2"/>
      <c r="H621" s="2"/>
      <c r="I621" s="2"/>
      <c r="J621" s="2"/>
      <c r="K621" s="2"/>
      <c r="L621" s="4"/>
      <c r="M621" s="4"/>
      <c r="N621" s="4"/>
    </row>
    <row r="622" spans="1:14" s="7" customFormat="1" ht="15" x14ac:dyDescent="0.2">
      <c r="A622" s="1"/>
      <c r="B622" s="1"/>
      <c r="E622" s="2"/>
      <c r="F622" s="2"/>
      <c r="G622" s="2"/>
      <c r="H622" s="2"/>
      <c r="I622" s="2"/>
      <c r="J622" s="2"/>
      <c r="K622" s="2"/>
      <c r="L622" s="4"/>
      <c r="M622" s="4"/>
      <c r="N622" s="4"/>
    </row>
    <row r="623" spans="1:14" s="7" customFormat="1" ht="15" x14ac:dyDescent="0.2">
      <c r="A623" s="1"/>
      <c r="B623" s="1"/>
      <c r="E623" s="2"/>
      <c r="F623" s="2"/>
      <c r="G623" s="2"/>
      <c r="H623" s="2"/>
      <c r="I623" s="2"/>
      <c r="J623" s="2"/>
      <c r="K623" s="2"/>
      <c r="L623" s="4"/>
      <c r="M623" s="4"/>
      <c r="N623" s="4"/>
    </row>
    <row r="624" spans="1:14" s="7" customFormat="1" ht="15" x14ac:dyDescent="0.2">
      <c r="A624" s="1"/>
      <c r="B624" s="1"/>
      <c r="E624" s="2"/>
      <c r="F624" s="2"/>
      <c r="G624" s="2"/>
      <c r="H624" s="2"/>
      <c r="I624" s="2"/>
      <c r="J624" s="2"/>
      <c r="K624" s="2"/>
      <c r="L624" s="4"/>
      <c r="M624" s="4"/>
      <c r="N624" s="4"/>
    </row>
    <row r="625" spans="1:14" s="7" customFormat="1" ht="15" x14ac:dyDescent="0.2">
      <c r="A625" s="1"/>
      <c r="B625" s="1"/>
      <c r="E625" s="2"/>
      <c r="F625" s="2"/>
      <c r="G625" s="2"/>
      <c r="H625" s="2"/>
      <c r="I625" s="2"/>
      <c r="J625" s="2"/>
      <c r="K625" s="2"/>
      <c r="L625" s="4"/>
      <c r="M625" s="4"/>
      <c r="N625" s="4"/>
    </row>
    <row r="626" spans="1:14" s="7" customFormat="1" ht="15" x14ac:dyDescent="0.2">
      <c r="A626" s="1"/>
      <c r="B626" s="1"/>
      <c r="E626" s="2"/>
      <c r="F626" s="2"/>
      <c r="G626" s="2"/>
      <c r="H626" s="2"/>
      <c r="I626" s="2"/>
      <c r="J626" s="2"/>
      <c r="K626" s="2"/>
      <c r="L626" s="4"/>
      <c r="M626" s="4"/>
      <c r="N626" s="4"/>
    </row>
    <row r="627" spans="1:14" s="7" customFormat="1" ht="15" x14ac:dyDescent="0.2">
      <c r="A627" s="1"/>
      <c r="B627" s="1"/>
      <c r="E627" s="2"/>
      <c r="F627" s="2"/>
      <c r="G627" s="2"/>
      <c r="H627" s="2"/>
      <c r="I627" s="2"/>
      <c r="J627" s="2"/>
      <c r="K627" s="2"/>
      <c r="L627" s="4"/>
      <c r="M627" s="4"/>
      <c r="N627" s="4"/>
    </row>
    <row r="628" spans="1:14" s="7" customFormat="1" ht="15" x14ac:dyDescent="0.2">
      <c r="A628" s="1"/>
      <c r="B628" s="1"/>
      <c r="E628" s="2"/>
      <c r="F628" s="2"/>
      <c r="G628" s="2"/>
      <c r="H628" s="2"/>
      <c r="I628" s="2"/>
      <c r="J628" s="2"/>
      <c r="K628" s="2"/>
      <c r="L628" s="4"/>
      <c r="M628" s="4"/>
      <c r="N628" s="4"/>
    </row>
    <row r="629" spans="1:14" s="7" customFormat="1" ht="15" x14ac:dyDescent="0.2">
      <c r="A629" s="1"/>
      <c r="B629" s="1"/>
      <c r="E629" s="2"/>
      <c r="F629" s="2"/>
      <c r="G629" s="2"/>
      <c r="H629" s="2"/>
      <c r="I629" s="2"/>
      <c r="J629" s="2"/>
      <c r="K629" s="2"/>
      <c r="L629" s="4"/>
      <c r="M629" s="4"/>
      <c r="N629" s="4"/>
    </row>
    <row r="630" spans="1:14" s="7" customFormat="1" ht="15" x14ac:dyDescent="0.2">
      <c r="A630" s="1"/>
      <c r="B630" s="1"/>
      <c r="E630" s="2"/>
      <c r="F630" s="2"/>
      <c r="G630" s="2"/>
      <c r="H630" s="2"/>
      <c r="I630" s="2"/>
      <c r="J630" s="2"/>
      <c r="K630" s="2"/>
      <c r="L630" s="4"/>
      <c r="M630" s="4"/>
      <c r="N630" s="4"/>
    </row>
    <row r="631" spans="1:14" s="7" customFormat="1" ht="15" x14ac:dyDescent="0.2">
      <c r="A631" s="1"/>
      <c r="B631" s="1"/>
      <c r="E631" s="2"/>
      <c r="F631" s="2"/>
      <c r="G631" s="2"/>
      <c r="H631" s="2"/>
      <c r="I631" s="2"/>
      <c r="J631" s="2"/>
      <c r="K631" s="2"/>
      <c r="L631" s="4"/>
      <c r="M631" s="4"/>
      <c r="N631" s="4"/>
    </row>
    <row r="632" spans="1:14" s="7" customFormat="1" ht="15" x14ac:dyDescent="0.2">
      <c r="A632" s="1"/>
      <c r="B632" s="1"/>
      <c r="E632" s="2"/>
      <c r="F632" s="2"/>
      <c r="G632" s="2"/>
      <c r="H632" s="2"/>
      <c r="I632" s="2"/>
      <c r="J632" s="2"/>
      <c r="K632" s="2"/>
      <c r="L632" s="4"/>
      <c r="M632" s="4"/>
      <c r="N632" s="4"/>
    </row>
    <row r="633" spans="1:14" s="7" customFormat="1" ht="15" x14ac:dyDescent="0.2">
      <c r="A633" s="1"/>
      <c r="B633" s="1"/>
      <c r="E633" s="2"/>
      <c r="F633" s="2"/>
      <c r="G633" s="2"/>
      <c r="H633" s="2"/>
      <c r="I633" s="2"/>
      <c r="J633" s="2"/>
      <c r="K633" s="2"/>
      <c r="L633" s="4"/>
      <c r="M633" s="4"/>
      <c r="N633" s="4"/>
    </row>
    <row r="634" spans="1:14" s="7" customFormat="1" ht="15" x14ac:dyDescent="0.2">
      <c r="A634" s="1"/>
      <c r="B634" s="1"/>
      <c r="E634" s="2"/>
      <c r="F634" s="2"/>
      <c r="G634" s="2"/>
      <c r="H634" s="2"/>
      <c r="I634" s="2"/>
      <c r="J634" s="2"/>
      <c r="K634" s="2"/>
      <c r="L634" s="4"/>
      <c r="M634" s="4"/>
      <c r="N634" s="4"/>
    </row>
    <row r="635" spans="1:14" s="7" customFormat="1" ht="15" x14ac:dyDescent="0.2">
      <c r="A635" s="1"/>
      <c r="B635" s="1"/>
      <c r="E635" s="2"/>
      <c r="F635" s="2"/>
      <c r="G635" s="2"/>
      <c r="H635" s="2"/>
      <c r="I635" s="2"/>
      <c r="J635" s="2"/>
      <c r="K635" s="2"/>
      <c r="L635" s="4"/>
      <c r="M635" s="4"/>
      <c r="N635" s="4"/>
    </row>
    <row r="636" spans="1:14" s="7" customFormat="1" ht="15" x14ac:dyDescent="0.2">
      <c r="A636" s="1"/>
      <c r="B636" s="1"/>
      <c r="E636" s="2"/>
      <c r="F636" s="2"/>
      <c r="G636" s="2"/>
      <c r="H636" s="2"/>
      <c r="I636" s="2"/>
      <c r="J636" s="2"/>
      <c r="K636" s="2"/>
      <c r="L636" s="4"/>
      <c r="M636" s="4"/>
      <c r="N636" s="4"/>
    </row>
    <row r="637" spans="1:14" s="7" customFormat="1" ht="15" x14ac:dyDescent="0.2">
      <c r="A637" s="1"/>
      <c r="B637" s="1"/>
      <c r="E637" s="2"/>
      <c r="F637" s="2"/>
      <c r="G637" s="2"/>
      <c r="H637" s="2"/>
      <c r="I637" s="2"/>
      <c r="J637" s="2"/>
      <c r="K637" s="2"/>
      <c r="L637" s="4"/>
      <c r="M637" s="4"/>
      <c r="N637" s="4"/>
    </row>
    <row r="638" spans="1:14" s="7" customFormat="1" ht="15" x14ac:dyDescent="0.2">
      <c r="A638" s="1"/>
      <c r="B638" s="1"/>
      <c r="E638" s="2"/>
      <c r="F638" s="2"/>
      <c r="G638" s="2"/>
      <c r="H638" s="2"/>
      <c r="I638" s="2"/>
      <c r="J638" s="2"/>
      <c r="K638" s="2"/>
      <c r="L638" s="4"/>
      <c r="M638" s="4"/>
      <c r="N638" s="4"/>
    </row>
    <row r="639" spans="1:14" s="7" customFormat="1" ht="15" x14ac:dyDescent="0.2">
      <c r="A639" s="1"/>
      <c r="B639" s="1"/>
      <c r="E639" s="2"/>
      <c r="F639" s="2"/>
      <c r="G639" s="2"/>
      <c r="H639" s="2"/>
      <c r="I639" s="2"/>
      <c r="J639" s="2"/>
      <c r="K639" s="2"/>
      <c r="L639" s="4"/>
      <c r="M639" s="4"/>
      <c r="N639" s="4"/>
    </row>
    <row r="640" spans="1:14" s="7" customFormat="1" ht="15" x14ac:dyDescent="0.2">
      <c r="A640" s="1"/>
      <c r="B640" s="1"/>
      <c r="E640" s="2"/>
      <c r="F640" s="2"/>
      <c r="G640" s="2"/>
      <c r="H640" s="2"/>
      <c r="I640" s="2"/>
      <c r="J640" s="2"/>
      <c r="K640" s="2"/>
      <c r="L640" s="4"/>
      <c r="M640" s="4"/>
      <c r="N640" s="4"/>
    </row>
    <row r="641" spans="1:14" s="7" customFormat="1" ht="15" x14ac:dyDescent="0.2">
      <c r="A641" s="1"/>
      <c r="B641" s="1"/>
      <c r="E641" s="2"/>
      <c r="F641" s="2"/>
      <c r="G641" s="2"/>
      <c r="H641" s="2"/>
      <c r="I641" s="2"/>
      <c r="J641" s="2"/>
      <c r="K641" s="2"/>
      <c r="L641" s="4"/>
      <c r="M641" s="4"/>
      <c r="N641" s="4"/>
    </row>
    <row r="642" spans="1:14" s="7" customFormat="1" ht="15" x14ac:dyDescent="0.2">
      <c r="A642" s="1"/>
      <c r="B642" s="1"/>
      <c r="E642" s="2"/>
      <c r="F642" s="2"/>
      <c r="G642" s="2"/>
      <c r="H642" s="2"/>
      <c r="I642" s="2"/>
      <c r="J642" s="2"/>
      <c r="K642" s="2"/>
      <c r="L642" s="4"/>
      <c r="M642" s="4"/>
      <c r="N642" s="4"/>
    </row>
    <row r="643" spans="1:14" s="7" customFormat="1" ht="15" x14ac:dyDescent="0.2">
      <c r="A643" s="1"/>
      <c r="B643" s="1"/>
      <c r="E643" s="2"/>
      <c r="F643" s="2"/>
      <c r="G643" s="2"/>
      <c r="H643" s="2"/>
      <c r="I643" s="2"/>
      <c r="J643" s="2"/>
      <c r="K643" s="2"/>
      <c r="L643" s="4"/>
      <c r="M643" s="4"/>
      <c r="N643" s="4"/>
    </row>
    <row r="644" spans="1:14" s="7" customFormat="1" ht="15" x14ac:dyDescent="0.2">
      <c r="A644" s="1"/>
      <c r="B644" s="1"/>
      <c r="E644" s="2"/>
      <c r="F644" s="2"/>
      <c r="G644" s="2"/>
      <c r="H644" s="2"/>
      <c r="I644" s="2"/>
      <c r="J644" s="2"/>
      <c r="K644" s="2"/>
      <c r="L644" s="4"/>
      <c r="M644" s="4"/>
      <c r="N644" s="4"/>
    </row>
    <row r="645" spans="1:14" s="7" customFormat="1" ht="15" x14ac:dyDescent="0.2">
      <c r="A645" s="1"/>
      <c r="B645" s="1"/>
      <c r="E645" s="2"/>
      <c r="F645" s="2"/>
      <c r="G645" s="2"/>
      <c r="H645" s="2"/>
      <c r="I645" s="2"/>
      <c r="J645" s="2"/>
      <c r="K645" s="2"/>
      <c r="L645" s="4"/>
      <c r="M645" s="4"/>
      <c r="N645" s="4"/>
    </row>
    <row r="646" spans="1:14" s="7" customFormat="1" ht="15" x14ac:dyDescent="0.2">
      <c r="A646" s="1"/>
      <c r="B646" s="1"/>
      <c r="E646" s="2"/>
      <c r="F646" s="2"/>
      <c r="G646" s="2"/>
      <c r="H646" s="2"/>
      <c r="I646" s="2"/>
      <c r="J646" s="2"/>
      <c r="K646" s="2"/>
      <c r="L646" s="4"/>
      <c r="M646" s="4"/>
      <c r="N646" s="4"/>
    </row>
    <row r="647" spans="1:14" s="7" customFormat="1" ht="15" x14ac:dyDescent="0.2">
      <c r="A647" s="1"/>
      <c r="B647" s="1"/>
      <c r="E647" s="2"/>
      <c r="F647" s="2"/>
      <c r="G647" s="2"/>
      <c r="H647" s="2"/>
      <c r="I647" s="2"/>
      <c r="J647" s="2"/>
      <c r="K647" s="2"/>
      <c r="L647" s="4"/>
      <c r="M647" s="4"/>
      <c r="N647" s="4"/>
    </row>
    <row r="648" spans="1:14" s="7" customFormat="1" ht="15" x14ac:dyDescent="0.2">
      <c r="A648" s="1"/>
      <c r="B648" s="1"/>
      <c r="E648" s="2"/>
      <c r="F648" s="2"/>
      <c r="G648" s="2"/>
      <c r="H648" s="2"/>
      <c r="I648" s="2"/>
      <c r="J648" s="2"/>
      <c r="K648" s="2"/>
      <c r="L648" s="4"/>
      <c r="M648" s="4"/>
      <c r="N648" s="4"/>
    </row>
    <row r="649" spans="1:14" s="7" customFormat="1" ht="15" x14ac:dyDescent="0.2">
      <c r="A649" s="1"/>
      <c r="B649" s="1"/>
      <c r="E649" s="2"/>
      <c r="F649" s="2"/>
      <c r="G649" s="2"/>
      <c r="H649" s="2"/>
      <c r="I649" s="2"/>
      <c r="J649" s="2"/>
      <c r="K649" s="2"/>
      <c r="L649" s="4"/>
      <c r="M649" s="4"/>
      <c r="N649" s="4"/>
    </row>
    <row r="650" spans="1:14" s="7" customFormat="1" ht="15" x14ac:dyDescent="0.2">
      <c r="A650" s="1"/>
      <c r="B650" s="1"/>
      <c r="E650" s="2"/>
      <c r="F650" s="2"/>
      <c r="G650" s="2"/>
      <c r="H650" s="2"/>
      <c r="I650" s="2"/>
      <c r="J650" s="2"/>
      <c r="K650" s="2"/>
      <c r="L650" s="4"/>
      <c r="M650" s="4"/>
      <c r="N650" s="4"/>
    </row>
    <row r="651" spans="1:14" s="7" customFormat="1" ht="15" x14ac:dyDescent="0.2">
      <c r="A651" s="1"/>
      <c r="B651" s="1"/>
      <c r="E651" s="2"/>
      <c r="F651" s="2"/>
      <c r="G651" s="2"/>
      <c r="H651" s="2"/>
      <c r="I651" s="2"/>
      <c r="J651" s="2"/>
      <c r="K651" s="2"/>
      <c r="L651" s="4"/>
      <c r="M651" s="4"/>
      <c r="N651" s="4"/>
    </row>
    <row r="652" spans="1:14" s="7" customFormat="1" ht="15" x14ac:dyDescent="0.2">
      <c r="A652" s="1"/>
      <c r="B652" s="1"/>
      <c r="E652" s="2"/>
      <c r="F652" s="2"/>
      <c r="G652" s="2"/>
      <c r="H652" s="2"/>
      <c r="I652" s="2"/>
      <c r="J652" s="2"/>
      <c r="K652" s="2"/>
      <c r="L652" s="4"/>
      <c r="M652" s="4"/>
      <c r="N652" s="4"/>
    </row>
    <row r="653" spans="1:14" s="7" customFormat="1" ht="15" x14ac:dyDescent="0.2">
      <c r="A653" s="1"/>
      <c r="B653" s="1"/>
      <c r="E653" s="2"/>
      <c r="F653" s="2"/>
      <c r="G653" s="2"/>
      <c r="H653" s="2"/>
      <c r="I653" s="2"/>
      <c r="J653" s="2"/>
      <c r="K653" s="2"/>
      <c r="L653" s="4"/>
      <c r="M653" s="4"/>
      <c r="N653" s="4"/>
    </row>
    <row r="654" spans="1:14" s="7" customFormat="1" ht="15" x14ac:dyDescent="0.2">
      <c r="A654" s="1"/>
      <c r="B654" s="1"/>
      <c r="E654" s="2"/>
      <c r="F654" s="2"/>
      <c r="G654" s="2"/>
      <c r="H654" s="2"/>
      <c r="I654" s="2"/>
      <c r="J654" s="2"/>
      <c r="K654" s="2"/>
      <c r="L654" s="4"/>
      <c r="M654" s="4"/>
      <c r="N654" s="4"/>
    </row>
    <row r="655" spans="1:14" s="7" customFormat="1" ht="15" x14ac:dyDescent="0.2">
      <c r="A655" s="1"/>
      <c r="B655" s="1"/>
      <c r="E655" s="2"/>
      <c r="F655" s="2"/>
      <c r="G655" s="2"/>
      <c r="H655" s="2"/>
      <c r="I655" s="2"/>
      <c r="J655" s="2"/>
      <c r="K655" s="2"/>
      <c r="L655" s="4"/>
      <c r="M655" s="4"/>
      <c r="N655" s="4"/>
    </row>
    <row r="656" spans="1:14" s="7" customFormat="1" ht="15" x14ac:dyDescent="0.2">
      <c r="A656" s="1"/>
      <c r="B656" s="1"/>
      <c r="E656" s="2"/>
      <c r="F656" s="2"/>
      <c r="G656" s="2"/>
      <c r="H656" s="2"/>
      <c r="I656" s="2"/>
      <c r="J656" s="2"/>
      <c r="K656" s="2"/>
      <c r="L656" s="4"/>
      <c r="M656" s="4"/>
      <c r="N656" s="4"/>
    </row>
  </sheetData>
  <mergeCells count="49">
    <mergeCell ref="A1:D1"/>
    <mergeCell ref="H7:K7"/>
    <mergeCell ref="L7:N7"/>
    <mergeCell ref="L8:N8"/>
    <mergeCell ref="H9:H10"/>
    <mergeCell ref="I9:I10"/>
    <mergeCell ref="J9:K9"/>
    <mergeCell ref="L9:M9"/>
    <mergeCell ref="N9:N10"/>
    <mergeCell ref="C11:D11"/>
    <mergeCell ref="C12:D12"/>
    <mergeCell ref="C13:D13"/>
    <mergeCell ref="C14:D14"/>
    <mergeCell ref="C15:D15"/>
    <mergeCell ref="C21:D21"/>
    <mergeCell ref="C22:D22"/>
    <mergeCell ref="C23:D23"/>
    <mergeCell ref="C16:D16"/>
    <mergeCell ref="C17:D17"/>
    <mergeCell ref="C18:D18"/>
    <mergeCell ref="C19:D19"/>
    <mergeCell ref="C20:D20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9:D49"/>
    <mergeCell ref="C50:D50"/>
    <mergeCell ref="C44:D44"/>
    <mergeCell ref="C45:D45"/>
    <mergeCell ref="C46:D46"/>
    <mergeCell ref="C47:D47"/>
    <mergeCell ref="C48:D48"/>
  </mergeCells>
  <conditionalFormatting sqref="L51">
    <cfRule type="cellIs" dxfId="0" priority="1" operator="notEqual">
      <formula>462113.75</formula>
    </cfRule>
  </conditionalFormatting>
  <pageMargins left="0.39370078740157483" right="0" top="0.39370078740157483" bottom="0.19685039370078741" header="0.51181102362204722" footer="0.39370078740157483"/>
  <pageSetup paperSize="9" scale="75" firstPageNumber="276" orientation="landscape" useFirstPageNumber="1" r:id="rId1"/>
  <headerFooter scaleWithDoc="0">
    <oddFooter>&amp;L&amp;"Arial,Kurzíva"&amp;9Zastupitelstvo Olomouckého kraje 24.6.2016
4.1. - Závěrečný účet Olomouckého kraje za rok 2015
Příloha č.15: Financování hospodaření příspěvkových organizací Olomouckého kraje&amp;R&amp;"Arial,Kurzíva"Strana &amp;P (Celkem 473)</oddFooter>
  </headerFooter>
  <rowBreaks count="1" manualBreakCount="1">
    <brk id="3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6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182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160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122</v>
      </c>
      <c r="E6" s="99"/>
      <c r="F6" s="99"/>
      <c r="G6" s="100" t="s">
        <v>3</v>
      </c>
      <c r="H6" s="101" t="s">
        <v>83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2292000</v>
      </c>
      <c r="F16" s="120">
        <v>11801236.199999999</v>
      </c>
      <c r="G16" s="121">
        <v>11800893.25</v>
      </c>
      <c r="H16" s="119">
        <v>11578160.25</v>
      </c>
      <c r="I16" s="119">
        <v>222733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2310000</v>
      </c>
      <c r="F18" s="120">
        <v>11823829.199999999</v>
      </c>
      <c r="G18" s="121">
        <v>11823829.199999999</v>
      </c>
      <c r="H18" s="119">
        <v>11578487.199999999</v>
      </c>
      <c r="I18" s="119">
        <v>245342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22935.949999999255</v>
      </c>
      <c r="H24" s="137">
        <f>H18-H16-H22</f>
        <v>326.94999999925494</v>
      </c>
      <c r="I24" s="137">
        <f>I18-I16-I22</f>
        <v>22609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22935.949999999255</v>
      </c>
      <c r="H25" s="142">
        <v>326.94999999925494</v>
      </c>
      <c r="I25" s="142">
        <v>22609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22935.949999999255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7000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15935.949999999255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136362</v>
      </c>
      <c r="G41" s="172">
        <v>136362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28000</v>
      </c>
      <c r="F50" s="201">
        <v>2000</v>
      </c>
      <c r="G50" s="202">
        <v>2000</v>
      </c>
      <c r="H50" s="202">
        <f>E50+F50-G50</f>
        <v>28000</v>
      </c>
      <c r="I50" s="203">
        <v>28000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119989.65</v>
      </c>
      <c r="F51" s="207">
        <v>69841</v>
      </c>
      <c r="G51" s="208">
        <v>62140</v>
      </c>
      <c r="H51" s="208">
        <f>E51+F51-G51</f>
        <v>127690.65</v>
      </c>
      <c r="I51" s="209">
        <v>119778.65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393518.18</v>
      </c>
      <c r="F52" s="207">
        <v>129504.24</v>
      </c>
      <c r="G52" s="208">
        <v>49359</v>
      </c>
      <c r="H52" s="208">
        <f>E52+F52-G52</f>
        <v>473663.42</v>
      </c>
      <c r="I52" s="209">
        <v>456606.42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325618.28999999998</v>
      </c>
      <c r="F53" s="207">
        <v>183521</v>
      </c>
      <c r="G53" s="208">
        <v>264438</v>
      </c>
      <c r="H53" s="208">
        <f>E53+F53-G53</f>
        <v>244701.28999999998</v>
      </c>
      <c r="I53" s="209">
        <v>244701.29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867126.11999999988</v>
      </c>
      <c r="F54" s="214">
        <f>F50+F51+F52+F53</f>
        <v>384866.24</v>
      </c>
      <c r="G54" s="215">
        <f>G50+G51+G52+G53</f>
        <v>377937</v>
      </c>
      <c r="H54" s="215">
        <f>H50+H51+H52+H53</f>
        <v>874055.35999999987</v>
      </c>
      <c r="I54" s="216">
        <f>I50+I51+I52+I53</f>
        <v>849086.36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6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1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183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161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123</v>
      </c>
      <c r="E6" s="99"/>
      <c r="F6" s="99"/>
      <c r="G6" s="100" t="s">
        <v>3</v>
      </c>
      <c r="H6" s="101" t="s">
        <v>84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3538000</v>
      </c>
      <c r="F16" s="120">
        <v>17339174.490000002</v>
      </c>
      <c r="G16" s="121">
        <v>17583375.280000001</v>
      </c>
      <c r="H16" s="119">
        <v>17546390.280000001</v>
      </c>
      <c r="I16" s="119">
        <v>36985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3560000</v>
      </c>
      <c r="F18" s="120">
        <v>17398147.489999998</v>
      </c>
      <c r="G18" s="121">
        <v>17567364.93</v>
      </c>
      <c r="H18" s="119">
        <v>17481776.93</v>
      </c>
      <c r="I18" s="119">
        <v>85588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-16010.35000000149</v>
      </c>
      <c r="H24" s="137">
        <f>H18-H16-H22</f>
        <v>-64613.35000000149</v>
      </c>
      <c r="I24" s="137">
        <f>I18-I16-I22</f>
        <v>48603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-26380.35000000149</v>
      </c>
      <c r="H25" s="142">
        <v>-74983.35000000149</v>
      </c>
      <c r="I25" s="142">
        <v>48603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10370</v>
      </c>
      <c r="H26" s="142">
        <v>10370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10370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7117</v>
      </c>
      <c r="H33" s="163"/>
      <c r="I33" s="164"/>
    </row>
    <row r="34" spans="1:10" ht="53.25" customHeight="1" x14ac:dyDescent="0.2">
      <c r="A34" s="265" t="s">
        <v>244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4140</v>
      </c>
      <c r="G37" s="172">
        <v>4140</v>
      </c>
      <c r="H37" s="173"/>
      <c r="I37" s="174">
        <f>IF(F37=0,"nerozp.",G37/F37)</f>
        <v>1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27014</v>
      </c>
      <c r="G41" s="172">
        <v>27014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6000</v>
      </c>
      <c r="G50" s="202">
        <v>2000</v>
      </c>
      <c r="H50" s="202">
        <f>E50+F50-G50</f>
        <v>4000</v>
      </c>
      <c r="I50" s="203">
        <v>4000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201049.84</v>
      </c>
      <c r="F51" s="207">
        <v>92682</v>
      </c>
      <c r="G51" s="208">
        <v>153904</v>
      </c>
      <c r="H51" s="208">
        <f>E51+F51-G51</f>
        <v>139827.83999999997</v>
      </c>
      <c r="I51" s="209">
        <v>84955.39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180494.34</v>
      </c>
      <c r="F52" s="207">
        <v>65120.240000000005</v>
      </c>
      <c r="G52" s="208">
        <v>220494.34</v>
      </c>
      <c r="H52" s="208">
        <f>E52+F52-G52</f>
        <v>25120.24000000002</v>
      </c>
      <c r="I52" s="209">
        <v>25120.240000000002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51418.09</v>
      </c>
      <c r="F53" s="207">
        <v>78994</v>
      </c>
      <c r="G53" s="208">
        <v>72994</v>
      </c>
      <c r="H53" s="208">
        <f>E53+F53-G53</f>
        <v>57418.09</v>
      </c>
      <c r="I53" s="209">
        <v>57418.09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432962.27</v>
      </c>
      <c r="F54" s="214">
        <f>F50+F51+F52+F53</f>
        <v>242796.24</v>
      </c>
      <c r="G54" s="215">
        <f>G50+G51+G52+G53</f>
        <v>449392.33999999997</v>
      </c>
      <c r="H54" s="215">
        <f>H50+H51+H52+H53</f>
        <v>226366.16999999998</v>
      </c>
      <c r="I54" s="216">
        <f>I50+I51+I52+I53</f>
        <v>171493.72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7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6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184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162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124</v>
      </c>
      <c r="E6" s="99"/>
      <c r="F6" s="99"/>
      <c r="G6" s="100" t="s">
        <v>3</v>
      </c>
      <c r="H6" s="101" t="s">
        <v>85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6995000</v>
      </c>
      <c r="F16" s="120">
        <v>36084459.549999997</v>
      </c>
      <c r="G16" s="121">
        <v>38112579.740000002</v>
      </c>
      <c r="H16" s="119">
        <v>37199789.460000001</v>
      </c>
      <c r="I16" s="119">
        <v>912790.28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7010000</v>
      </c>
      <c r="F18" s="120">
        <v>37054245.07</v>
      </c>
      <c r="G18" s="121">
        <v>38391716.18</v>
      </c>
      <c r="H18" s="119">
        <v>37169285.93</v>
      </c>
      <c r="I18" s="119">
        <v>1222430.25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279136.43999999762</v>
      </c>
      <c r="H24" s="137">
        <f>H18-H16-H22</f>
        <v>-30503.530000001192</v>
      </c>
      <c r="I24" s="137">
        <f>I18-I16-I22</f>
        <v>309639.96999999997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264239.43999999762</v>
      </c>
      <c r="H25" s="142">
        <v>-45400.530000001192</v>
      </c>
      <c r="I25" s="142">
        <v>309639.97000000009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14897</v>
      </c>
      <c r="H26" s="142">
        <v>14897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264239.43999999762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25000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239239.43999999762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14897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29806</v>
      </c>
      <c r="H33" s="163"/>
      <c r="I33" s="164"/>
    </row>
    <row r="34" spans="1:10" ht="41.25" customHeight="1" x14ac:dyDescent="0.2">
      <c r="A34" s="265" t="s">
        <v>245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885404</v>
      </c>
      <c r="G41" s="172">
        <v>885404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15300</v>
      </c>
      <c r="F50" s="201">
        <v>10000</v>
      </c>
      <c r="G50" s="202">
        <v>5000</v>
      </c>
      <c r="H50" s="202">
        <f>E50+F50-G50</f>
        <v>20300</v>
      </c>
      <c r="I50" s="203">
        <v>20300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462071.81</v>
      </c>
      <c r="F51" s="207">
        <v>204223.75</v>
      </c>
      <c r="G51" s="208">
        <v>147685</v>
      </c>
      <c r="H51" s="208">
        <f>E51+F51-G51</f>
        <v>518610.56000000006</v>
      </c>
      <c r="I51" s="209">
        <v>507273.95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295756.88</v>
      </c>
      <c r="F52" s="207">
        <v>601275.14</v>
      </c>
      <c r="G52" s="208">
        <v>268767.46999999997</v>
      </c>
      <c r="H52" s="208">
        <f>E52+F52-G52</f>
        <v>628264.55000000005</v>
      </c>
      <c r="I52" s="209">
        <v>628264.55000000005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744022.37</v>
      </c>
      <c r="F53" s="207">
        <v>1266695</v>
      </c>
      <c r="G53" s="208">
        <v>1183382</v>
      </c>
      <c r="H53" s="208">
        <f>E53+F53-G53</f>
        <v>827335.37000000011</v>
      </c>
      <c r="I53" s="209">
        <v>827335.37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1517151.06</v>
      </c>
      <c r="F54" s="214">
        <f>F50+F51+F52+F53</f>
        <v>2082193.8900000001</v>
      </c>
      <c r="G54" s="215">
        <f>G50+G51+G52+G53</f>
        <v>1604834.47</v>
      </c>
      <c r="H54" s="215">
        <f>H50+H51+H52+H53</f>
        <v>1994510.4800000002</v>
      </c>
      <c r="I54" s="216">
        <f>I50+I51+I52+I53</f>
        <v>1983173.87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8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0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207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163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125</v>
      </c>
      <c r="E6" s="99"/>
      <c r="F6" s="99"/>
      <c r="G6" s="100" t="s">
        <v>3</v>
      </c>
      <c r="H6" s="101" t="s">
        <v>86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14209000</v>
      </c>
      <c r="F16" s="120">
        <v>57693702.770000003</v>
      </c>
      <c r="G16" s="121">
        <v>57272406.730000004</v>
      </c>
      <c r="H16" s="119">
        <v>56713036.220000006</v>
      </c>
      <c r="I16" s="119">
        <v>559370.51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14237000</v>
      </c>
      <c r="F18" s="120">
        <v>58173559.030000001</v>
      </c>
      <c r="G18" s="121">
        <v>58153112.290000007</v>
      </c>
      <c r="H18" s="119">
        <v>56943478.810000002</v>
      </c>
      <c r="I18" s="119">
        <v>1209633.48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172950</v>
      </c>
      <c r="H22" s="134">
        <v>44967</v>
      </c>
      <c r="I22" s="134">
        <v>127983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707755.56000000238</v>
      </c>
      <c r="H24" s="137">
        <f>H18-H16-H22</f>
        <v>185475.58999999613</v>
      </c>
      <c r="I24" s="137">
        <f>I18-I16-I22</f>
        <v>522279.97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680035.56000000238</v>
      </c>
      <c r="H25" s="142">
        <v>157755.59000000358</v>
      </c>
      <c r="I25" s="142">
        <v>522279.97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27720</v>
      </c>
      <c r="H26" s="142">
        <v>27720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680035.56000000238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40000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640035.56000000238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27720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2625149.54</v>
      </c>
      <c r="H33" s="163"/>
      <c r="I33" s="164"/>
    </row>
    <row r="34" spans="1:10" ht="45.75" customHeight="1" x14ac:dyDescent="0.2">
      <c r="A34" s="265" t="s">
        <v>246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153000</v>
      </c>
      <c r="G37" s="172">
        <v>0</v>
      </c>
      <c r="H37" s="173"/>
      <c r="I37" s="174">
        <f>IF(F37=0,"nerozp.",G37/F37)</f>
        <v>0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3202753</v>
      </c>
      <c r="G41" s="172">
        <v>3202753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6000</v>
      </c>
      <c r="F50" s="201">
        <v>25000</v>
      </c>
      <c r="G50" s="202">
        <v>5000</v>
      </c>
      <c r="H50" s="202">
        <f>E50+F50-G50</f>
        <v>26000</v>
      </c>
      <c r="I50" s="203">
        <v>26000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316059.28000000003</v>
      </c>
      <c r="F51" s="207">
        <v>295854.17</v>
      </c>
      <c r="G51" s="208">
        <v>190779</v>
      </c>
      <c r="H51" s="208">
        <f>E51+F51-G51</f>
        <v>421134.44999999995</v>
      </c>
      <c r="I51" s="209">
        <v>405936.78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1076136.73</v>
      </c>
      <c r="F52" s="207">
        <v>463295.69</v>
      </c>
      <c r="G52" s="208">
        <v>892593.72</v>
      </c>
      <c r="H52" s="208">
        <f>E52+F52-G52</f>
        <v>646838.69999999995</v>
      </c>
      <c r="I52" s="209">
        <v>297540.08999999997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1207023.1299999999</v>
      </c>
      <c r="F53" s="207">
        <v>7454546</v>
      </c>
      <c r="G53" s="208">
        <v>8024835.9000000004</v>
      </c>
      <c r="H53" s="208">
        <f>E53+F53-G53</f>
        <v>636733.22999999858</v>
      </c>
      <c r="I53" s="209">
        <v>636733.23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2605219.1399999997</v>
      </c>
      <c r="F54" s="214">
        <f>F50+F51+F52+F53</f>
        <v>8238695.8600000003</v>
      </c>
      <c r="G54" s="215">
        <f>G50+G51+G52+G53</f>
        <v>9113208.620000001</v>
      </c>
      <c r="H54" s="215">
        <f>H50+H51+H52+H53</f>
        <v>1730706.3799999985</v>
      </c>
      <c r="I54" s="216">
        <f>I50+I51+I52+I53</f>
        <v>1366210.1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9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51"/>
  <sheetViews>
    <sheetView topLeftCell="A22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7.5703125" style="93" customWidth="1"/>
    <col min="10" max="16384" width="9.140625" style="2"/>
  </cols>
  <sheetData>
    <row r="1" spans="1:9" ht="19.5" x14ac:dyDescent="0.4">
      <c r="A1" s="91" t="s">
        <v>0</v>
      </c>
      <c r="B1" s="92"/>
      <c r="C1" s="92"/>
      <c r="D1" s="92"/>
    </row>
    <row r="2" spans="1:9" ht="19.5" x14ac:dyDescent="0.4">
      <c r="A2" s="253" t="s">
        <v>1</v>
      </c>
      <c r="B2" s="253"/>
      <c r="C2" s="253"/>
      <c r="D2" s="253"/>
      <c r="E2" s="254" t="s">
        <v>185</v>
      </c>
      <c r="F2" s="254"/>
      <c r="G2" s="254"/>
      <c r="H2" s="254"/>
      <c r="I2" s="254"/>
    </row>
    <row r="3" spans="1:9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</row>
    <row r="4" spans="1:9" ht="15.75" x14ac:dyDescent="0.25">
      <c r="A4" s="96" t="s">
        <v>2</v>
      </c>
      <c r="E4" s="255" t="s">
        <v>164</v>
      </c>
      <c r="F4" s="255"/>
      <c r="G4" s="255"/>
      <c r="H4" s="255"/>
      <c r="I4" s="255"/>
    </row>
    <row r="5" spans="1:9" ht="7.5" customHeight="1" x14ac:dyDescent="0.3">
      <c r="A5" s="97"/>
      <c r="E5" s="252" t="s">
        <v>25</v>
      </c>
      <c r="F5" s="252"/>
      <c r="G5" s="252"/>
      <c r="H5" s="252"/>
      <c r="I5" s="252"/>
    </row>
    <row r="6" spans="1:9" ht="19.5" x14ac:dyDescent="0.4">
      <c r="A6" s="94" t="s">
        <v>38</v>
      </c>
      <c r="C6" s="227" t="s">
        <v>126</v>
      </c>
      <c r="E6" s="99"/>
      <c r="F6" s="99"/>
      <c r="G6" s="100" t="s">
        <v>3</v>
      </c>
      <c r="H6" s="101" t="s">
        <v>87</v>
      </c>
      <c r="I6" s="102"/>
    </row>
    <row r="7" spans="1:9" ht="8.25" customHeight="1" x14ac:dyDescent="0.4">
      <c r="A7" s="94"/>
      <c r="E7" s="252" t="s">
        <v>26</v>
      </c>
      <c r="F7" s="252"/>
      <c r="G7" s="252"/>
      <c r="H7" s="252"/>
      <c r="I7" s="252"/>
    </row>
    <row r="8" spans="1:9" ht="19.5" hidden="1" x14ac:dyDescent="0.4">
      <c r="A8" s="94"/>
      <c r="E8" s="102"/>
      <c r="F8" s="102"/>
      <c r="G8" s="102"/>
      <c r="H8" s="100"/>
      <c r="I8" s="102"/>
    </row>
    <row r="9" spans="1:9" ht="30.75" customHeight="1" x14ac:dyDescent="0.4">
      <c r="A9" s="94"/>
      <c r="E9" s="102"/>
      <c r="F9" s="102"/>
      <c r="G9" s="102"/>
      <c r="H9" s="100"/>
      <c r="I9" s="102"/>
    </row>
    <row r="11" spans="1:9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</row>
    <row r="12" spans="1:9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</row>
    <row r="13" spans="1:9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</row>
    <row r="14" spans="1:9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</row>
    <row r="15" spans="1:9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</row>
    <row r="16" spans="1:9" s="9" customFormat="1" ht="19.5" x14ac:dyDescent="0.4">
      <c r="A16" s="118" t="s">
        <v>13</v>
      </c>
      <c r="B16" s="113"/>
      <c r="C16" s="114"/>
      <c r="D16" s="115"/>
      <c r="E16" s="119">
        <v>7166000</v>
      </c>
      <c r="F16" s="120">
        <v>55995562.609999999</v>
      </c>
      <c r="G16" s="121">
        <v>59930730.030000001</v>
      </c>
      <c r="H16" s="119">
        <v>58668799.330000006</v>
      </c>
      <c r="I16" s="119">
        <v>1261930.7000000002</v>
      </c>
    </row>
    <row r="17" spans="1:9" s="9" customFormat="1" ht="20.25" customHeight="1" x14ac:dyDescent="0.35">
      <c r="A17" s="122"/>
      <c r="B17" s="104"/>
      <c r="C17" s="104"/>
      <c r="D17" s="104"/>
    </row>
    <row r="18" spans="1:9" s="9" customFormat="1" ht="19.5" x14ac:dyDescent="0.4">
      <c r="A18" s="118" t="s">
        <v>14</v>
      </c>
      <c r="B18" s="123"/>
      <c r="C18" s="123"/>
      <c r="D18" s="123"/>
      <c r="E18" s="119">
        <v>7289000</v>
      </c>
      <c r="F18" s="120">
        <v>56115562.609999999</v>
      </c>
      <c r="G18" s="121">
        <v>60341887.349999994</v>
      </c>
      <c r="H18" s="119">
        <v>58559034.939999998</v>
      </c>
      <c r="I18" s="119">
        <v>1782852.4100000001</v>
      </c>
    </row>
    <row r="19" spans="1:9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</row>
    <row r="20" spans="1:9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</row>
    <row r="21" spans="1:9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</row>
    <row r="22" spans="1:9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28520</v>
      </c>
      <c r="H22" s="134">
        <v>0</v>
      </c>
      <c r="I22" s="134">
        <v>28520</v>
      </c>
    </row>
    <row r="23" spans="1:9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</row>
    <row r="24" spans="1:9" s="139" customFormat="1" ht="15" x14ac:dyDescent="0.3">
      <c r="A24" s="135" t="s">
        <v>27</v>
      </c>
      <c r="B24" s="135"/>
      <c r="C24" s="136"/>
      <c r="D24" s="135"/>
      <c r="E24" s="135"/>
      <c r="F24" s="135"/>
      <c r="G24" s="137">
        <f>G18-G16-G22</f>
        <v>382637.31999999285</v>
      </c>
      <c r="H24" s="137">
        <f>H18-H16-H22</f>
        <v>-109764.39000000805</v>
      </c>
      <c r="I24" s="137">
        <f>I18-I16-I22</f>
        <v>492401.70999999996</v>
      </c>
    </row>
    <row r="25" spans="1:9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380153.31999999285</v>
      </c>
      <c r="H25" s="142">
        <v>-112248.39000000805</v>
      </c>
      <c r="I25" s="142">
        <v>492401.70999999973</v>
      </c>
    </row>
    <row r="26" spans="1:9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2484</v>
      </c>
      <c r="H26" s="142">
        <v>2484</v>
      </c>
      <c r="I26" s="142">
        <v>0</v>
      </c>
    </row>
    <row r="27" spans="1:9" s="139" customFormat="1" ht="12.75" customHeight="1" x14ac:dyDescent="0.2">
      <c r="A27" s="144"/>
      <c r="B27" s="144"/>
      <c r="C27" s="144"/>
      <c r="D27" s="144"/>
      <c r="E27" s="144"/>
      <c r="F27" s="144"/>
      <c r="G27" s="144"/>
      <c r="H27" s="143"/>
      <c r="I27" s="143"/>
    </row>
    <row r="28" spans="1:9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</row>
    <row r="29" spans="1:9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</row>
    <row r="30" spans="1:9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9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9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2484</v>
      </c>
      <c r="H32" s="148"/>
      <c r="I32" s="149"/>
    </row>
    <row r="33" spans="1:9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-367483.93</v>
      </c>
      <c r="H33" s="163"/>
      <c r="I33" s="164"/>
    </row>
    <row r="34" spans="1:9" ht="53.25" customHeight="1" x14ac:dyDescent="0.2">
      <c r="A34" s="265" t="s">
        <v>262</v>
      </c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</row>
    <row r="36" spans="1:9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</row>
    <row r="37" spans="1:9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</row>
    <row r="38" spans="1:9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</row>
    <row r="39" spans="1:9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</row>
    <row r="40" spans="1:9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</row>
    <row r="41" spans="1:9" ht="16.5" x14ac:dyDescent="0.35">
      <c r="A41" s="170" t="s">
        <v>66</v>
      </c>
      <c r="B41" s="171"/>
      <c r="C41" s="122"/>
      <c r="D41" s="117"/>
      <c r="E41" s="117"/>
      <c r="F41" s="172">
        <v>870000</v>
      </c>
      <c r="G41" s="172">
        <v>870000</v>
      </c>
      <c r="H41" s="173"/>
      <c r="I41" s="174">
        <f>IF(F41=0,"nerozp.",G41/F41)</f>
        <v>1</v>
      </c>
    </row>
    <row r="42" spans="1:9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</row>
    <row r="43" spans="1:9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</row>
    <row r="44" spans="1:9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</row>
    <row r="45" spans="1:9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</row>
    <row r="46" spans="1:9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</row>
    <row r="47" spans="1:9" x14ac:dyDescent="0.2">
      <c r="A47" s="186"/>
      <c r="E47" s="187"/>
      <c r="F47" s="256"/>
      <c r="G47" s="188"/>
      <c r="H47" s="189">
        <v>42369</v>
      </c>
      <c r="I47" s="190">
        <v>42369</v>
      </c>
    </row>
    <row r="48" spans="1:9" x14ac:dyDescent="0.2">
      <c r="A48" s="186"/>
      <c r="E48" s="187"/>
      <c r="F48" s="256"/>
      <c r="G48" s="191"/>
      <c r="H48" s="191"/>
      <c r="I48" s="192"/>
    </row>
    <row r="49" spans="1:9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</row>
    <row r="50" spans="1:9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0</v>
      </c>
      <c r="G50" s="202">
        <v>0</v>
      </c>
      <c r="H50" s="202">
        <f>E50+F50-G50</f>
        <v>0</v>
      </c>
      <c r="I50" s="203">
        <v>0</v>
      </c>
    </row>
    <row r="51" spans="1:9" x14ac:dyDescent="0.2">
      <c r="A51" s="204"/>
      <c r="B51" s="205"/>
      <c r="C51" s="205" t="s">
        <v>22</v>
      </c>
      <c r="D51" s="205"/>
      <c r="E51" s="206">
        <v>75748.34</v>
      </c>
      <c r="F51" s="207">
        <v>333695</v>
      </c>
      <c r="G51" s="208">
        <v>324924</v>
      </c>
      <c r="H51" s="208">
        <f>E51+F51-G51</f>
        <v>84519.339999999967</v>
      </c>
      <c r="I51" s="209">
        <v>59056.11</v>
      </c>
    </row>
    <row r="52" spans="1:9" x14ac:dyDescent="0.2">
      <c r="A52" s="204"/>
      <c r="B52" s="205"/>
      <c r="C52" s="205" t="s">
        <v>72</v>
      </c>
      <c r="D52" s="205"/>
      <c r="E52" s="206">
        <v>329381.95</v>
      </c>
      <c r="F52" s="207">
        <v>57000</v>
      </c>
      <c r="G52" s="208">
        <v>385618.94999999995</v>
      </c>
      <c r="H52" s="208">
        <f>E52+F52-G52</f>
        <v>763.00000000005821</v>
      </c>
      <c r="I52" s="209">
        <v>763</v>
      </c>
    </row>
    <row r="53" spans="1:9" ht="12.75" customHeight="1" x14ac:dyDescent="0.2">
      <c r="A53" s="204"/>
      <c r="B53" s="205"/>
      <c r="C53" s="210" t="s">
        <v>68</v>
      </c>
      <c r="D53" s="205"/>
      <c r="E53" s="206">
        <v>283623.62</v>
      </c>
      <c r="F53" s="207">
        <v>1087105</v>
      </c>
      <c r="G53" s="208">
        <v>1205720.67</v>
      </c>
      <c r="H53" s="208">
        <f>E53+F53-G53</f>
        <v>165007.95000000019</v>
      </c>
      <c r="I53" s="209">
        <v>165007.95000000001</v>
      </c>
    </row>
    <row r="54" spans="1:9" ht="18.75" thickBot="1" x14ac:dyDescent="0.4">
      <c r="A54" s="211" t="s">
        <v>12</v>
      </c>
      <c r="B54" s="212"/>
      <c r="C54" s="212"/>
      <c r="D54" s="212"/>
      <c r="E54" s="213">
        <f>E50+E51+E52+E53</f>
        <v>688753.91</v>
      </c>
      <c r="F54" s="214">
        <f>F50+F51+F52+F53</f>
        <v>1477800</v>
      </c>
      <c r="G54" s="215">
        <f>G50+G51+G52+G53</f>
        <v>1916263.6199999999</v>
      </c>
      <c r="H54" s="215">
        <f>H50+H51+H52+H53</f>
        <v>250290.29000000021</v>
      </c>
      <c r="I54" s="216">
        <f>I50+I51+I52+I53</f>
        <v>224827.06</v>
      </c>
    </row>
    <row r="55" spans="1:9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</row>
    <row r="56" spans="1:9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</row>
    <row r="57" spans="1:9" ht="1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</row>
    <row r="58" spans="1:9" x14ac:dyDescent="0.2">
      <c r="A58" s="226"/>
      <c r="B58" s="226"/>
      <c r="C58" s="226"/>
      <c r="D58" s="226"/>
      <c r="E58" s="226"/>
      <c r="F58" s="226"/>
      <c r="G58" s="226"/>
      <c r="H58" s="226"/>
      <c r="I58" s="226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B160" s="2"/>
      <c r="C160" s="2"/>
      <c r="D160" s="2"/>
      <c r="E160" s="2"/>
      <c r="F160" s="2"/>
      <c r="G160" s="2"/>
      <c r="H160" s="2"/>
      <c r="I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9" x14ac:dyDescent="0.2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B251" s="2"/>
      <c r="C251" s="2"/>
      <c r="D251" s="2"/>
      <c r="E251" s="2"/>
      <c r="F251" s="2"/>
      <c r="G251" s="2"/>
      <c r="H251" s="2"/>
      <c r="I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0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186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208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127</v>
      </c>
      <c r="E6" s="99"/>
      <c r="F6" s="99"/>
      <c r="G6" s="100" t="s">
        <v>3</v>
      </c>
      <c r="H6" s="101" t="s">
        <v>88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5351000</v>
      </c>
      <c r="F16" s="120">
        <v>23187940</v>
      </c>
      <c r="G16" s="121">
        <v>23175778.309999999</v>
      </c>
      <c r="H16" s="119">
        <v>22603705.68</v>
      </c>
      <c r="I16" s="119">
        <v>572072.63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5448000</v>
      </c>
      <c r="F18" s="120">
        <v>23365221</v>
      </c>
      <c r="G18" s="121">
        <v>23365989.68</v>
      </c>
      <c r="H18" s="119">
        <v>22739614.68</v>
      </c>
      <c r="I18" s="119">
        <v>626375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190211.37000000104</v>
      </c>
      <c r="H24" s="137">
        <f>H18-H16-H22</f>
        <v>135909</v>
      </c>
      <c r="I24" s="137">
        <f>I18-I16-I22</f>
        <v>54302.369999999995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68247.370000001043</v>
      </c>
      <c r="H25" s="142">
        <v>13945</v>
      </c>
      <c r="I25" s="142">
        <v>54302.369999999995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121964</v>
      </c>
      <c r="H26" s="142">
        <v>121964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68247.370000001043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13144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55103.370000001043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121964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66156</v>
      </c>
      <c r="H33" s="163"/>
      <c r="I33" s="164"/>
    </row>
    <row r="34" spans="1:10" ht="49.5" customHeight="1" x14ac:dyDescent="0.2">
      <c r="A34" s="265" t="s">
        <v>247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824482</v>
      </c>
      <c r="G41" s="172">
        <v>824482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7708</v>
      </c>
      <c r="F50" s="201">
        <v>14148</v>
      </c>
      <c r="G50" s="202">
        <v>7000</v>
      </c>
      <c r="H50" s="202">
        <f>E50+F50-G50</f>
        <v>14856</v>
      </c>
      <c r="I50" s="203">
        <v>14856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257306.72</v>
      </c>
      <c r="F51" s="207">
        <v>122213</v>
      </c>
      <c r="G51" s="208">
        <v>111939</v>
      </c>
      <c r="H51" s="208">
        <f>E51+F51-G51</f>
        <v>267580.71999999997</v>
      </c>
      <c r="I51" s="209">
        <v>218818.72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418418.93000000005</v>
      </c>
      <c r="F52" s="207">
        <v>138791.48000000001</v>
      </c>
      <c r="G52" s="208">
        <v>254000.71999999997</v>
      </c>
      <c r="H52" s="208">
        <f>E52+F52-G52</f>
        <v>303209.69000000006</v>
      </c>
      <c r="I52" s="209">
        <v>303209.69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252315.67</v>
      </c>
      <c r="F53" s="207">
        <v>1515489</v>
      </c>
      <c r="G53" s="208">
        <v>1627486.2</v>
      </c>
      <c r="H53" s="208">
        <f>E53+F53-G53</f>
        <v>140318.46999999997</v>
      </c>
      <c r="I53" s="209">
        <v>146039.47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935749.32000000007</v>
      </c>
      <c r="F54" s="214">
        <f>F50+F51+F52+F53</f>
        <v>1790641.48</v>
      </c>
      <c r="G54" s="215">
        <f>G50+G51+G52+G53</f>
        <v>2000425.92</v>
      </c>
      <c r="H54" s="215">
        <f>H50+H51+H52+H53</f>
        <v>725964.88</v>
      </c>
      <c r="I54" s="216">
        <f>I50+I51+I52+I53</f>
        <v>682923.88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1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2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187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165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128</v>
      </c>
      <c r="E6" s="99"/>
      <c r="F6" s="99"/>
      <c r="G6" s="100" t="s">
        <v>3</v>
      </c>
      <c r="H6" s="101" t="s">
        <v>89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2798000</v>
      </c>
      <c r="F16" s="120">
        <v>15751712.229999999</v>
      </c>
      <c r="G16" s="121">
        <v>15749574.229999999</v>
      </c>
      <c r="H16" s="119">
        <v>15202295.209999999</v>
      </c>
      <c r="I16" s="119">
        <v>547279.02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2798000</v>
      </c>
      <c r="F18" s="120">
        <v>16073863.790000001</v>
      </c>
      <c r="G18" s="121">
        <v>16024383.930000002</v>
      </c>
      <c r="H18" s="119">
        <v>15304147.210000001</v>
      </c>
      <c r="I18" s="119">
        <v>720236.72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274809.70000000298</v>
      </c>
      <c r="H24" s="137">
        <f>H18-H16-H22</f>
        <v>101852.00000000186</v>
      </c>
      <c r="I24" s="137">
        <f>I18-I16-I22</f>
        <v>172957.69999999995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172957.70000000298</v>
      </c>
      <c r="H25" s="142">
        <v>1.862645149230957E-9</v>
      </c>
      <c r="I25" s="142">
        <v>172957.69999999995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101852</v>
      </c>
      <c r="H26" s="142">
        <v>101852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172957.70000000298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15000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157957.70000000298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101852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41.25" customHeight="1" x14ac:dyDescent="0.2">
      <c r="A34" s="265" t="s">
        <v>248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433373</v>
      </c>
      <c r="G41" s="172">
        <v>433373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69595</v>
      </c>
      <c r="F50" s="201">
        <v>15000</v>
      </c>
      <c r="G50" s="202">
        <v>25000</v>
      </c>
      <c r="H50" s="202">
        <f>E50+F50-G50</f>
        <v>59595</v>
      </c>
      <c r="I50" s="203">
        <v>59595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99382.76</v>
      </c>
      <c r="F51" s="207">
        <v>90414</v>
      </c>
      <c r="G51" s="208">
        <v>88800</v>
      </c>
      <c r="H51" s="208">
        <f>E51+F51-G51</f>
        <v>100996.76000000001</v>
      </c>
      <c r="I51" s="209">
        <v>103629.75999999999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454072.7</v>
      </c>
      <c r="F52" s="207">
        <v>157725.07999999999</v>
      </c>
      <c r="G52" s="208">
        <v>134990.16</v>
      </c>
      <c r="H52" s="208">
        <f>E52+F52-G52</f>
        <v>476807.62</v>
      </c>
      <c r="I52" s="209">
        <v>476807.62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843252.06</v>
      </c>
      <c r="F53" s="207">
        <v>588832</v>
      </c>
      <c r="G53" s="208">
        <v>1285157.8399999999</v>
      </c>
      <c r="H53" s="208">
        <f>E53+F53-G53</f>
        <v>146926.2200000002</v>
      </c>
      <c r="I53" s="209">
        <v>146926.22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1466302.52</v>
      </c>
      <c r="F54" s="214">
        <f>F50+F51+F52+F53</f>
        <v>851971.08</v>
      </c>
      <c r="G54" s="215">
        <f>G50+G51+G52+G53</f>
        <v>1533947.9999999998</v>
      </c>
      <c r="H54" s="215">
        <f>H50+H51+H52+H53</f>
        <v>784325.60000000021</v>
      </c>
      <c r="I54" s="216">
        <f>I50+I51+I52+I53</f>
        <v>786958.6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2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188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166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129</v>
      </c>
      <c r="E6" s="99"/>
      <c r="F6" s="99"/>
      <c r="G6" s="100" t="s">
        <v>3</v>
      </c>
      <c r="H6" s="101" t="s">
        <v>90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3209000</v>
      </c>
      <c r="F16" s="120">
        <v>27298956.550000001</v>
      </c>
      <c r="G16" s="121">
        <v>27237011.73</v>
      </c>
      <c r="H16" s="119">
        <v>27222888.809999999</v>
      </c>
      <c r="I16" s="119">
        <v>14122.92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3269000</v>
      </c>
      <c r="F18" s="120">
        <v>27448474.550000001</v>
      </c>
      <c r="G18" s="121">
        <v>27448472.649999999</v>
      </c>
      <c r="H18" s="119">
        <v>27429458.649999999</v>
      </c>
      <c r="I18" s="119">
        <v>19014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211460.91999999806</v>
      </c>
      <c r="H24" s="137">
        <f>H18-H16-H22</f>
        <v>206569.83999999985</v>
      </c>
      <c r="I24" s="137">
        <f>I18-I16-I22</f>
        <v>4891.08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61942.919999998063</v>
      </c>
      <c r="H25" s="142">
        <v>57051.839999999851</v>
      </c>
      <c r="I25" s="142">
        <v>4891.08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149518</v>
      </c>
      <c r="H26" s="142">
        <v>149518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61942.919999998063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10075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51867.919999998063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149518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34690</v>
      </c>
      <c r="H33" s="163"/>
      <c r="I33" s="164"/>
    </row>
    <row r="34" spans="1:10" ht="43.5" customHeight="1" x14ac:dyDescent="0.2">
      <c r="A34" s="265" t="s">
        <v>249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447504</v>
      </c>
      <c r="G41" s="172">
        <v>447504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37900</v>
      </c>
      <c r="F50" s="201">
        <v>10400</v>
      </c>
      <c r="G50" s="202">
        <v>9375</v>
      </c>
      <c r="H50" s="202">
        <f>E50+F50-G50</f>
        <v>38925</v>
      </c>
      <c r="I50" s="203">
        <v>38925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127888.45</v>
      </c>
      <c r="F51" s="207">
        <v>156277</v>
      </c>
      <c r="G51" s="208">
        <v>147015</v>
      </c>
      <c r="H51" s="208">
        <f>E51+F51-G51</f>
        <v>137150.45000000001</v>
      </c>
      <c r="I51" s="209">
        <v>143897.54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490233.20999999996</v>
      </c>
      <c r="F52" s="207">
        <v>41623.769999999997</v>
      </c>
      <c r="G52" s="208">
        <v>531357.78</v>
      </c>
      <c r="H52" s="208">
        <f>E52+F52-G52</f>
        <v>499.19999999995343</v>
      </c>
      <c r="I52" s="209">
        <v>499.2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133071.25</v>
      </c>
      <c r="F53" s="207">
        <v>617070</v>
      </c>
      <c r="G53" s="208">
        <v>708670</v>
      </c>
      <c r="H53" s="208">
        <f>E53+F53-G53</f>
        <v>41471.25</v>
      </c>
      <c r="I53" s="209">
        <v>41471.25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789092.90999999992</v>
      </c>
      <c r="F54" s="214">
        <f>F50+F51+F52+F53</f>
        <v>825370.77</v>
      </c>
      <c r="G54" s="215">
        <f>G50+G51+G52+G53</f>
        <v>1396417.78</v>
      </c>
      <c r="H54" s="215">
        <f>H50+H51+H52+H53</f>
        <v>218045.89999999997</v>
      </c>
      <c r="I54" s="216">
        <f>I50+I51+I52+I53</f>
        <v>224792.99000000002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3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6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189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209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130</v>
      </c>
      <c r="E6" s="99"/>
      <c r="F6" s="99"/>
      <c r="G6" s="100" t="s">
        <v>3</v>
      </c>
      <c r="H6" s="101" t="s">
        <v>91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3509000</v>
      </c>
      <c r="F16" s="120">
        <v>2937111</v>
      </c>
      <c r="G16" s="121">
        <v>20462801.849999998</v>
      </c>
      <c r="H16" s="119">
        <v>20076174.849999998</v>
      </c>
      <c r="I16" s="119">
        <v>386627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5029000</v>
      </c>
      <c r="F18" s="120">
        <v>20326270.899999999</v>
      </c>
      <c r="G18" s="121">
        <v>21123064.02</v>
      </c>
      <c r="H18" s="119">
        <v>20281837.059999999</v>
      </c>
      <c r="I18" s="119">
        <v>841226.96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36860</v>
      </c>
      <c r="H22" s="134">
        <v>0</v>
      </c>
      <c r="I22" s="134">
        <v>36860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623402.17000000179</v>
      </c>
      <c r="H24" s="137">
        <f>H18-H16-H22</f>
        <v>205662.21000000089</v>
      </c>
      <c r="I24" s="137">
        <f>I18-I16-I22</f>
        <v>417739.95999999996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180836.17000000179</v>
      </c>
      <c r="H25" s="142">
        <v>-236903.78999999911</v>
      </c>
      <c r="I25" s="142">
        <v>417739.95999999996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442566</v>
      </c>
      <c r="H26" s="142">
        <v>442566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180836.17000000179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20600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160236.17000000179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442566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349644</v>
      </c>
      <c r="H33" s="163"/>
      <c r="I33" s="164"/>
    </row>
    <row r="34" spans="1:10" ht="44.25" customHeight="1" x14ac:dyDescent="0.2">
      <c r="A34" s="265" t="s">
        <v>264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671586</v>
      </c>
      <c r="G41" s="172">
        <v>671586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40000</v>
      </c>
      <c r="G50" s="202">
        <v>15600</v>
      </c>
      <c r="H50" s="202">
        <f>E50+F50-G50</f>
        <v>24400</v>
      </c>
      <c r="I50" s="203">
        <v>24400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91902.28</v>
      </c>
      <c r="F51" s="207">
        <v>112354</v>
      </c>
      <c r="G51" s="208">
        <v>101529</v>
      </c>
      <c r="H51" s="208">
        <f>E51+F51-G51</f>
        <v>102727.28</v>
      </c>
      <c r="I51" s="209">
        <v>93460.28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1113208.06</v>
      </c>
      <c r="F52" s="207">
        <v>356626.70999999996</v>
      </c>
      <c r="G52" s="208">
        <v>1019414.98</v>
      </c>
      <c r="H52" s="208">
        <f>E52+F52-G52</f>
        <v>450419.79000000004</v>
      </c>
      <c r="I52" s="209">
        <v>450419.79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139446.54</v>
      </c>
      <c r="F53" s="207">
        <v>863232</v>
      </c>
      <c r="G53" s="208">
        <v>753201</v>
      </c>
      <c r="H53" s="208">
        <f>E53+F53-G53</f>
        <v>249477.54000000004</v>
      </c>
      <c r="I53" s="209">
        <v>249477.54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1344556.8800000001</v>
      </c>
      <c r="F54" s="214">
        <f>F50+F51+F52+F53</f>
        <v>1372212.71</v>
      </c>
      <c r="G54" s="215">
        <f>G50+G51+G52+G53</f>
        <v>1889744.98</v>
      </c>
      <c r="H54" s="215">
        <f>H50+H51+H52+H53</f>
        <v>827024.6100000001</v>
      </c>
      <c r="I54" s="216">
        <f>I50+I51+I52+I53</f>
        <v>817757.61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4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190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210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131</v>
      </c>
      <c r="E6" s="99"/>
      <c r="F6" s="99"/>
      <c r="G6" s="100" t="s">
        <v>3</v>
      </c>
      <c r="H6" s="101" t="s">
        <v>92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14341000</v>
      </c>
      <c r="F16" s="120">
        <v>42667576.700000003</v>
      </c>
      <c r="G16" s="121">
        <v>42056396.649999999</v>
      </c>
      <c r="H16" s="119">
        <v>40155099.140000001</v>
      </c>
      <c r="I16" s="119">
        <v>1901297.5099999998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14908000</v>
      </c>
      <c r="F18" s="120">
        <v>43029097.609999999</v>
      </c>
      <c r="G18" s="121">
        <v>42882940.399999999</v>
      </c>
      <c r="H18" s="119">
        <v>40707216.07</v>
      </c>
      <c r="I18" s="119">
        <v>2175724.33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52780</v>
      </c>
      <c r="H22" s="134">
        <v>35890</v>
      </c>
      <c r="I22" s="134">
        <v>16890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773763.75</v>
      </c>
      <c r="H24" s="137">
        <f>H18-H16-H22</f>
        <v>516226.9299999997</v>
      </c>
      <c r="I24" s="137">
        <f>I18-I16-I22</f>
        <v>257536.8200000003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120567.5</v>
      </c>
      <c r="H25" s="142">
        <v>-136969.3200000003</v>
      </c>
      <c r="I25" s="142">
        <v>257536.82000000007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653196.25</v>
      </c>
      <c r="H26" s="142">
        <v>653196.25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120567.5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15000.87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105566.63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653196.25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338664</v>
      </c>
      <c r="H33" s="163"/>
      <c r="I33" s="164"/>
    </row>
    <row r="34" spans="1:10" ht="50.25" customHeight="1" x14ac:dyDescent="0.2">
      <c r="A34" s="265" t="s">
        <v>250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1144000</v>
      </c>
      <c r="G41" s="172">
        <v>1144000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144171.13</v>
      </c>
      <c r="F50" s="201">
        <v>15000</v>
      </c>
      <c r="G50" s="202">
        <v>54900</v>
      </c>
      <c r="H50" s="202">
        <f>E50+F50-G50</f>
        <v>104271.13</v>
      </c>
      <c r="I50" s="203">
        <v>104271.13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70602.990000000005</v>
      </c>
      <c r="F51" s="207">
        <v>203345.75</v>
      </c>
      <c r="G51" s="208">
        <v>202090</v>
      </c>
      <c r="H51" s="208">
        <f>E51+F51-G51</f>
        <v>71858.739999999991</v>
      </c>
      <c r="I51" s="209">
        <v>61712.08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752821.1399999999</v>
      </c>
      <c r="F52" s="207">
        <v>169902.16</v>
      </c>
      <c r="G52" s="208">
        <v>362513.25</v>
      </c>
      <c r="H52" s="208">
        <f>E52+F52-G52</f>
        <v>560210.04999999993</v>
      </c>
      <c r="I52" s="209">
        <v>560210.05000000005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258337.45</v>
      </c>
      <c r="F53" s="207">
        <v>1763678</v>
      </c>
      <c r="G53" s="208">
        <v>1395324</v>
      </c>
      <c r="H53" s="208">
        <f>E53+F53-G53</f>
        <v>626691.44999999995</v>
      </c>
      <c r="I53" s="209">
        <v>626691.44999999995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1225932.71</v>
      </c>
      <c r="F54" s="214">
        <f>F50+F51+F52+F53</f>
        <v>2151925.91</v>
      </c>
      <c r="G54" s="215">
        <f>G50+G51+G52+G53</f>
        <v>2014827.25</v>
      </c>
      <c r="H54" s="215">
        <f>H50+H51+H52+H53</f>
        <v>1363031.3699999999</v>
      </c>
      <c r="I54" s="216">
        <f>I50+I51+I52+I53</f>
        <v>1352884.71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5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J251"/>
  <sheetViews>
    <sheetView zoomScaleNormal="100" zoomScaleSheetLayoutView="115" workbookViewId="0">
      <selection activeCell="K25" sqref="K25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174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153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114</v>
      </c>
      <c r="E6" s="99"/>
      <c r="F6" s="99"/>
      <c r="G6" s="100" t="s">
        <v>3</v>
      </c>
      <c r="H6" s="101" t="s">
        <v>76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3023000</v>
      </c>
      <c r="F16" s="120">
        <v>8714849.5199999996</v>
      </c>
      <c r="G16" s="121">
        <v>8714849.5199999996</v>
      </c>
      <c r="H16" s="119">
        <v>8693245.5199999996</v>
      </c>
      <c r="I16" s="119">
        <v>21604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3036000</v>
      </c>
      <c r="F18" s="120">
        <v>8721384.6600000001</v>
      </c>
      <c r="G18" s="121">
        <v>8721384.6600000001</v>
      </c>
      <c r="H18" s="119">
        <v>8676410.6600000001</v>
      </c>
      <c r="I18" s="119">
        <v>44974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6535.140000000596</v>
      </c>
      <c r="H24" s="137">
        <f>H18-H16-H22</f>
        <v>-16834.859999999404</v>
      </c>
      <c r="I24" s="137">
        <f>I18-I16-I22</f>
        <v>23370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6535.140000000596</v>
      </c>
      <c r="H25" s="142">
        <v>-16834.859999999404</v>
      </c>
      <c r="I25" s="142">
        <v>23370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6535.140000000596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5535.140000000596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1214000</v>
      </c>
      <c r="G37" s="172">
        <v>1214000</v>
      </c>
      <c r="H37" s="173"/>
      <c r="I37" s="174">
        <f>IF(F37=0,"nerozp.",G37/F37)</f>
        <v>1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0</v>
      </c>
      <c r="G41" s="172">
        <v>0</v>
      </c>
      <c r="H41" s="173"/>
      <c r="I41" s="174" t="str">
        <f>IF(F41=0,"nerozp.",G41/F41)</f>
        <v>nerozp.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34000</v>
      </c>
      <c r="F50" s="201">
        <v>1000</v>
      </c>
      <c r="G50" s="202">
        <v>2000</v>
      </c>
      <c r="H50" s="202">
        <f>E50+F50-G50</f>
        <v>33000</v>
      </c>
      <c r="I50" s="203">
        <v>33000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46139.35</v>
      </c>
      <c r="F51" s="207">
        <v>51306</v>
      </c>
      <c r="G51" s="208">
        <v>62111</v>
      </c>
      <c r="H51" s="208">
        <f>E51+F51-G51</f>
        <v>35334.350000000006</v>
      </c>
      <c r="I51" s="209">
        <v>30192.560000000001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89677.62</v>
      </c>
      <c r="F52" s="207">
        <v>3722.1</v>
      </c>
      <c r="G52" s="208">
        <v>70349</v>
      </c>
      <c r="H52" s="208">
        <f>E52+F52-G52</f>
        <v>23050.720000000001</v>
      </c>
      <c r="I52" s="209">
        <v>23050.720000000001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45030</v>
      </c>
      <c r="F53" s="207">
        <v>7110</v>
      </c>
      <c r="G53" s="208">
        <v>0</v>
      </c>
      <c r="H53" s="208">
        <f>E53+F53-G53</f>
        <v>52140</v>
      </c>
      <c r="I53" s="209">
        <v>52140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214846.97</v>
      </c>
      <c r="F54" s="214">
        <f>F50+F51+F52+F53</f>
        <v>63138.1</v>
      </c>
      <c r="G54" s="215">
        <f>G50+G51+G52+G53</f>
        <v>134460</v>
      </c>
      <c r="H54" s="215">
        <f>H50+H51+H52+H53</f>
        <v>143525.07</v>
      </c>
      <c r="I54" s="216">
        <f>I50+I51+I52+I53</f>
        <v>138383.28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9:9" s="2" customFormat="1" x14ac:dyDescent="0.2"/>
    <row r="66" spans="9:9" s="2" customFormat="1" x14ac:dyDescent="0.2"/>
    <row r="67" spans="9:9" s="2" customFormat="1" x14ac:dyDescent="0.2">
      <c r="I67" s="9"/>
    </row>
    <row r="68" spans="9:9" s="2" customFormat="1" x14ac:dyDescent="0.2"/>
    <row r="69" spans="9:9" s="2" customFormat="1" x14ac:dyDescent="0.2"/>
    <row r="70" spans="9:9" s="2" customFormat="1" x14ac:dyDescent="0.2"/>
    <row r="71" spans="9:9" s="2" customFormat="1" x14ac:dyDescent="0.2"/>
    <row r="72" spans="9:9" s="2" customFormat="1" x14ac:dyDescent="0.2"/>
    <row r="73" spans="9:9" s="2" customFormat="1" x14ac:dyDescent="0.2"/>
    <row r="74" spans="9:9" s="2" customFormat="1" x14ac:dyDescent="0.2"/>
    <row r="75" spans="9:9" s="2" customFormat="1" x14ac:dyDescent="0.2"/>
    <row r="76" spans="9:9" s="2" customFormat="1" x14ac:dyDescent="0.2"/>
    <row r="77" spans="9:9" s="2" customFormat="1" x14ac:dyDescent="0.2"/>
    <row r="78" spans="9:9" s="2" customFormat="1" x14ac:dyDescent="0.2"/>
    <row r="79" spans="9:9" s="2" customFormat="1" x14ac:dyDescent="0.2"/>
    <row r="80" spans="9:9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C29:E29"/>
    <mergeCell ref="C32:F32"/>
    <mergeCell ref="H13:I13"/>
    <mergeCell ref="A43:I43"/>
    <mergeCell ref="H45:I45"/>
    <mergeCell ref="B33:F33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78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211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212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132</v>
      </c>
      <c r="E6" s="99"/>
      <c r="F6" s="99"/>
      <c r="G6" s="100" t="s">
        <v>3</v>
      </c>
      <c r="H6" s="101" t="s">
        <v>93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15097000</v>
      </c>
      <c r="F16" s="120">
        <v>42199957.869999997</v>
      </c>
      <c r="G16" s="121">
        <v>42532064.160000004</v>
      </c>
      <c r="H16" s="119">
        <v>40616834.200000003</v>
      </c>
      <c r="I16" s="119">
        <v>1915229.9600000002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15108000</v>
      </c>
      <c r="F18" s="120">
        <v>42356843.439999998</v>
      </c>
      <c r="G18" s="121">
        <v>42681201.309999995</v>
      </c>
      <c r="H18" s="119">
        <v>40609085.779999994</v>
      </c>
      <c r="I18" s="119">
        <v>2072115.5299999998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149137.14999999106</v>
      </c>
      <c r="H24" s="137">
        <f>H18-H16-H22</f>
        <v>-7748.4200000092387</v>
      </c>
      <c r="I24" s="137">
        <f>I18-I16-I22</f>
        <v>156885.5699999996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-162783.85000000894</v>
      </c>
      <c r="H25" s="142">
        <v>-319669.42000000924</v>
      </c>
      <c r="I25" s="142">
        <v>156885.5699999996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311921</v>
      </c>
      <c r="H26" s="142">
        <v>311921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311921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-3766778.66</v>
      </c>
      <c r="H33" s="163"/>
      <c r="I33" s="164"/>
    </row>
    <row r="34" spans="1:10" ht="52.5" customHeight="1" x14ac:dyDescent="0.2">
      <c r="A34" s="265" t="s">
        <v>251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65000</v>
      </c>
      <c r="G37" s="172">
        <v>60553</v>
      </c>
      <c r="H37" s="173"/>
      <c r="I37" s="174">
        <f>IF(F37=0,"nerozp.",G37/F37)</f>
        <v>0.93158461538461534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1079231</v>
      </c>
      <c r="G41" s="172">
        <v>1079231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0</v>
      </c>
      <c r="G50" s="202">
        <v>0</v>
      </c>
      <c r="H50" s="202">
        <f>E50+F50-G50</f>
        <v>0</v>
      </c>
      <c r="I50" s="203">
        <v>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172350.84</v>
      </c>
      <c r="F51" s="207">
        <v>179530</v>
      </c>
      <c r="G51" s="208">
        <v>175574.11</v>
      </c>
      <c r="H51" s="208">
        <f>E51+F51-G51</f>
        <v>176306.72999999998</v>
      </c>
      <c r="I51" s="209">
        <v>181045.73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333905.67</v>
      </c>
      <c r="F52" s="207">
        <v>9547.7999999999993</v>
      </c>
      <c r="G52" s="208">
        <v>333905.67</v>
      </c>
      <c r="H52" s="208">
        <f>E52+F52-G52</f>
        <v>9547.7999999999884</v>
      </c>
      <c r="I52" s="209">
        <v>9547.7999999999993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547551.06000000006</v>
      </c>
      <c r="F53" s="207">
        <v>1915945</v>
      </c>
      <c r="G53" s="208">
        <v>2299265.7200000002</v>
      </c>
      <c r="H53" s="208">
        <f>E53+F53-G53</f>
        <v>164230.33999999985</v>
      </c>
      <c r="I53" s="209">
        <v>164230.34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1053807.57</v>
      </c>
      <c r="F54" s="214">
        <f>F50+F51+F52+F53</f>
        <v>2105022.7999999998</v>
      </c>
      <c r="G54" s="215">
        <f>G50+G51+G52+G53</f>
        <v>2808745.5</v>
      </c>
      <c r="H54" s="215">
        <f>H50+H51+H52+H53</f>
        <v>350084.86999999982</v>
      </c>
      <c r="I54" s="216">
        <f>I50+I51+I52+I53</f>
        <v>354823.87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6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8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191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167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133</v>
      </c>
      <c r="E6" s="99"/>
      <c r="F6" s="99"/>
      <c r="G6" s="100" t="s">
        <v>3</v>
      </c>
      <c r="H6" s="101" t="s">
        <v>94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4763000</v>
      </c>
      <c r="F16" s="120">
        <v>22914726.099999998</v>
      </c>
      <c r="G16" s="121">
        <v>22914726.099999998</v>
      </c>
      <c r="H16" s="119">
        <v>22683313.189999998</v>
      </c>
      <c r="I16" s="119">
        <v>231412.91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4763000</v>
      </c>
      <c r="F18" s="120">
        <v>22916588.349999998</v>
      </c>
      <c r="G18" s="121">
        <v>22916585.169999998</v>
      </c>
      <c r="H18" s="119">
        <v>22561910.169999998</v>
      </c>
      <c r="I18" s="119">
        <v>354675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1859.070000000298</v>
      </c>
      <c r="H24" s="137">
        <f>H18-H16-H22</f>
        <v>-121403.01999999955</v>
      </c>
      <c r="I24" s="137">
        <f>I18-I16-I22</f>
        <v>123262.09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1859.070000000298</v>
      </c>
      <c r="H25" s="142">
        <v>-121403.01999999583</v>
      </c>
      <c r="I25" s="142">
        <v>123262.09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1859.07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1859.07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288000</v>
      </c>
      <c r="G41" s="172">
        <v>288000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5000</v>
      </c>
      <c r="G50" s="202">
        <v>5000</v>
      </c>
      <c r="H50" s="202">
        <f>E50+F50-G50</f>
        <v>0</v>
      </c>
      <c r="I50" s="203">
        <v>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53269.83</v>
      </c>
      <c r="F51" s="207">
        <v>130386.47</v>
      </c>
      <c r="G51" s="208">
        <v>131420</v>
      </c>
      <c r="H51" s="208">
        <f>E51+F51-G51</f>
        <v>52236.299999999988</v>
      </c>
      <c r="I51" s="209">
        <v>57911.32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121817.05</v>
      </c>
      <c r="F52" s="207">
        <v>175612.44</v>
      </c>
      <c r="G52" s="208">
        <v>53114.95</v>
      </c>
      <c r="H52" s="208">
        <f>E52+F52-G52</f>
        <v>244314.53999999998</v>
      </c>
      <c r="I52" s="209">
        <v>244314.54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284054.78999999998</v>
      </c>
      <c r="F53" s="207">
        <v>1025353</v>
      </c>
      <c r="G53" s="208">
        <v>1194597</v>
      </c>
      <c r="H53" s="208">
        <f>E53+F53-G53</f>
        <v>114810.79000000004</v>
      </c>
      <c r="I53" s="209">
        <v>114810.79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459141.67</v>
      </c>
      <c r="F54" s="214">
        <f>F50+F51+F52+F53</f>
        <v>1336351.9100000001</v>
      </c>
      <c r="G54" s="215">
        <f>G50+G51+G52+G53</f>
        <v>1384131.95</v>
      </c>
      <c r="H54" s="215">
        <f>H50+H51+H52+H53</f>
        <v>411361.63</v>
      </c>
      <c r="I54" s="216">
        <f>I50+I51+I52+I53</f>
        <v>417036.64999999997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7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6384" width="9.140625" style="2"/>
  </cols>
  <sheetData>
    <row r="1" spans="1:9" ht="19.5" x14ac:dyDescent="0.4">
      <c r="A1" s="91" t="s">
        <v>0</v>
      </c>
      <c r="B1" s="92"/>
      <c r="C1" s="92"/>
      <c r="D1" s="92"/>
    </row>
    <row r="2" spans="1:9" ht="19.5" x14ac:dyDescent="0.4">
      <c r="A2" s="253" t="s">
        <v>1</v>
      </c>
      <c r="B2" s="253"/>
      <c r="C2" s="253"/>
      <c r="D2" s="253"/>
      <c r="E2" s="254" t="s">
        <v>192</v>
      </c>
      <c r="F2" s="254"/>
      <c r="G2" s="254"/>
      <c r="H2" s="254"/>
      <c r="I2" s="254"/>
    </row>
    <row r="3" spans="1:9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</row>
    <row r="4" spans="1:9" ht="15.75" x14ac:dyDescent="0.25">
      <c r="A4" s="96" t="s">
        <v>2</v>
      </c>
      <c r="E4" s="255" t="s">
        <v>205</v>
      </c>
      <c r="F4" s="255"/>
      <c r="G4" s="255"/>
      <c r="H4" s="255"/>
      <c r="I4" s="255"/>
    </row>
    <row r="5" spans="1:9" ht="7.5" customHeight="1" x14ac:dyDescent="0.3">
      <c r="A5" s="97"/>
      <c r="E5" s="252" t="s">
        <v>25</v>
      </c>
      <c r="F5" s="252"/>
      <c r="G5" s="252"/>
      <c r="H5" s="252"/>
      <c r="I5" s="252"/>
    </row>
    <row r="6" spans="1:9" ht="19.5" x14ac:dyDescent="0.4">
      <c r="A6" s="94" t="s">
        <v>38</v>
      </c>
      <c r="C6" s="227" t="s">
        <v>134</v>
      </c>
      <c r="E6" s="99"/>
      <c r="F6" s="99"/>
      <c r="G6" s="100" t="s">
        <v>3</v>
      </c>
      <c r="H6" s="101" t="s">
        <v>95</v>
      </c>
      <c r="I6" s="102"/>
    </row>
    <row r="7" spans="1:9" ht="8.25" customHeight="1" x14ac:dyDescent="0.4">
      <c r="A7" s="94"/>
      <c r="E7" s="252" t="s">
        <v>26</v>
      </c>
      <c r="F7" s="252"/>
      <c r="G7" s="252"/>
      <c r="H7" s="252"/>
      <c r="I7" s="252"/>
    </row>
    <row r="8" spans="1:9" ht="19.5" hidden="1" x14ac:dyDescent="0.4">
      <c r="A8" s="94"/>
      <c r="E8" s="102"/>
      <c r="F8" s="102"/>
      <c r="G8" s="102"/>
      <c r="H8" s="100"/>
      <c r="I8" s="102"/>
    </row>
    <row r="9" spans="1:9" ht="30.75" customHeight="1" x14ac:dyDescent="0.4">
      <c r="A9" s="94"/>
      <c r="E9" s="102"/>
      <c r="F9" s="102"/>
      <c r="G9" s="102"/>
      <c r="H9" s="100"/>
      <c r="I9" s="102"/>
    </row>
    <row r="11" spans="1:9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</row>
    <row r="12" spans="1:9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</row>
    <row r="13" spans="1:9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</row>
    <row r="14" spans="1:9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</row>
    <row r="15" spans="1:9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</row>
    <row r="16" spans="1:9" s="9" customFormat="1" ht="19.5" x14ac:dyDescent="0.4">
      <c r="A16" s="118" t="s">
        <v>13</v>
      </c>
      <c r="B16" s="113"/>
      <c r="C16" s="114"/>
      <c r="D16" s="115"/>
      <c r="E16" s="119">
        <v>15187000</v>
      </c>
      <c r="F16" s="120">
        <v>63049988.040000007</v>
      </c>
      <c r="G16" s="121">
        <v>63643469.699999996</v>
      </c>
      <c r="H16" s="119">
        <v>59875010.790000014</v>
      </c>
      <c r="I16" s="119">
        <v>3768458.91</v>
      </c>
    </row>
    <row r="17" spans="1:9" s="9" customFormat="1" ht="20.25" customHeight="1" x14ac:dyDescent="0.35">
      <c r="A17" s="122"/>
      <c r="B17" s="104"/>
      <c r="C17" s="104"/>
      <c r="D17" s="104"/>
    </row>
    <row r="18" spans="1:9" s="9" customFormat="1" ht="19.5" x14ac:dyDescent="0.4">
      <c r="A18" s="118" t="s">
        <v>14</v>
      </c>
      <c r="B18" s="123"/>
      <c r="C18" s="123"/>
      <c r="D18" s="123"/>
      <c r="E18" s="119">
        <v>15252000</v>
      </c>
      <c r="F18" s="120">
        <v>63492883.980000004</v>
      </c>
      <c r="G18" s="121">
        <v>63755895.99000001</v>
      </c>
      <c r="H18" s="119">
        <v>59819828.650000006</v>
      </c>
      <c r="I18" s="119">
        <v>3936067.3400000008</v>
      </c>
    </row>
    <row r="19" spans="1:9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</row>
    <row r="20" spans="1:9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</row>
    <row r="21" spans="1:9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</row>
    <row r="22" spans="1:9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-40750</v>
      </c>
      <c r="H22" s="134">
        <v>-19357.490000000002</v>
      </c>
      <c r="I22" s="134">
        <v>-21392.51</v>
      </c>
    </row>
    <row r="23" spans="1:9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</row>
    <row r="24" spans="1:9" s="139" customFormat="1" ht="15" x14ac:dyDescent="0.3">
      <c r="A24" s="135" t="s">
        <v>27</v>
      </c>
      <c r="B24" s="135"/>
      <c r="C24" s="136"/>
      <c r="D24" s="135"/>
      <c r="E24" s="135"/>
      <c r="F24" s="135"/>
      <c r="G24" s="137">
        <f>G18-G16-G22</f>
        <v>153176.29000001401</v>
      </c>
      <c r="H24" s="137">
        <f>H18-H16-H22</f>
        <v>-35824.650000008041</v>
      </c>
      <c r="I24" s="137">
        <f>I18-I16-I22</f>
        <v>189000.94000000064</v>
      </c>
    </row>
    <row r="25" spans="1:9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89076.290000014007</v>
      </c>
      <c r="H25" s="142">
        <v>-99924.649999991059</v>
      </c>
      <c r="I25" s="142">
        <v>189000.94000000088</v>
      </c>
    </row>
    <row r="26" spans="1:9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64100</v>
      </c>
      <c r="H26" s="142">
        <v>64100</v>
      </c>
      <c r="I26" s="142">
        <v>0</v>
      </c>
    </row>
    <row r="27" spans="1:9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</row>
    <row r="28" spans="1:9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</row>
    <row r="29" spans="1:9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</row>
    <row r="30" spans="1:9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9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9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64100</v>
      </c>
      <c r="H32" s="148"/>
      <c r="I32" s="149"/>
    </row>
    <row r="33" spans="1:9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-250894.9</v>
      </c>
      <c r="H33" s="163"/>
      <c r="I33" s="164"/>
    </row>
    <row r="34" spans="1:9" ht="54" customHeight="1" x14ac:dyDescent="0.2">
      <c r="A34" s="265" t="s">
        <v>252</v>
      </c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</row>
    <row r="36" spans="1:9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</row>
    <row r="37" spans="1:9" ht="16.5" x14ac:dyDescent="0.35">
      <c r="A37" s="170" t="s">
        <v>24</v>
      </c>
      <c r="B37" s="171"/>
      <c r="C37" s="122"/>
      <c r="D37" s="171"/>
      <c r="E37" s="117"/>
      <c r="F37" s="172">
        <v>2200000</v>
      </c>
      <c r="G37" s="172">
        <v>0</v>
      </c>
      <c r="H37" s="173"/>
      <c r="I37" s="174">
        <f>IF(F37=0,"nerozp.",G37/F37)</f>
        <v>0</v>
      </c>
    </row>
    <row r="38" spans="1:9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</row>
    <row r="39" spans="1:9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</row>
    <row r="40" spans="1:9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</row>
    <row r="41" spans="1:9" ht="16.5" x14ac:dyDescent="0.35">
      <c r="A41" s="170" t="s">
        <v>66</v>
      </c>
      <c r="B41" s="171"/>
      <c r="C41" s="122"/>
      <c r="D41" s="117"/>
      <c r="E41" s="117"/>
      <c r="F41" s="172">
        <v>599800</v>
      </c>
      <c r="G41" s="172">
        <v>599800</v>
      </c>
      <c r="H41" s="173"/>
      <c r="I41" s="174">
        <f>IF(F41=0,"nerozp.",G41/F41)</f>
        <v>1</v>
      </c>
    </row>
    <row r="42" spans="1:9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</row>
    <row r="43" spans="1:9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</row>
    <row r="44" spans="1:9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</row>
    <row r="45" spans="1:9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</row>
    <row r="46" spans="1:9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</row>
    <row r="47" spans="1:9" x14ac:dyDescent="0.2">
      <c r="A47" s="186"/>
      <c r="E47" s="187"/>
      <c r="F47" s="256"/>
      <c r="G47" s="188"/>
      <c r="H47" s="189">
        <v>42369</v>
      </c>
      <c r="I47" s="190">
        <v>42369</v>
      </c>
    </row>
    <row r="48" spans="1:9" x14ac:dyDescent="0.2">
      <c r="A48" s="186"/>
      <c r="E48" s="187"/>
      <c r="F48" s="256"/>
      <c r="G48" s="191"/>
      <c r="H48" s="191"/>
      <c r="I48" s="192"/>
    </row>
    <row r="49" spans="1:9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</row>
    <row r="50" spans="1:9" ht="13.5" thickTop="1" x14ac:dyDescent="0.2">
      <c r="A50" s="198"/>
      <c r="B50" s="199"/>
      <c r="C50" s="199" t="s">
        <v>17</v>
      </c>
      <c r="D50" s="199"/>
      <c r="E50" s="200">
        <v>116371</v>
      </c>
      <c r="F50" s="201">
        <v>0</v>
      </c>
      <c r="G50" s="202">
        <v>46300</v>
      </c>
      <c r="H50" s="202">
        <f>E50+F50-G50</f>
        <v>70071</v>
      </c>
      <c r="I50" s="203">
        <v>70071</v>
      </c>
    </row>
    <row r="51" spans="1:9" x14ac:dyDescent="0.2">
      <c r="A51" s="204"/>
      <c r="B51" s="205"/>
      <c r="C51" s="205" t="s">
        <v>22</v>
      </c>
      <c r="D51" s="205"/>
      <c r="E51" s="206">
        <v>92276.42</v>
      </c>
      <c r="F51" s="207">
        <v>329607.34999999998</v>
      </c>
      <c r="G51" s="208">
        <v>405208</v>
      </c>
      <c r="H51" s="208">
        <f>E51+F51-G51</f>
        <v>16675.76999999996</v>
      </c>
      <c r="I51" s="209">
        <v>2998.71</v>
      </c>
    </row>
    <row r="52" spans="1:9" x14ac:dyDescent="0.2">
      <c r="A52" s="204"/>
      <c r="B52" s="205"/>
      <c r="C52" s="205" t="s">
        <v>72</v>
      </c>
      <c r="D52" s="205"/>
      <c r="E52" s="206">
        <v>829944.1399999999</v>
      </c>
      <c r="F52" s="207">
        <v>0</v>
      </c>
      <c r="G52" s="208">
        <v>745134.79</v>
      </c>
      <c r="H52" s="208">
        <f>E52+F52-G52</f>
        <v>84809.34999999986</v>
      </c>
      <c r="I52" s="209">
        <v>84809.35</v>
      </c>
    </row>
    <row r="53" spans="1:9" x14ac:dyDescent="0.2">
      <c r="A53" s="204"/>
      <c r="B53" s="205"/>
      <c r="C53" s="210" t="s">
        <v>68</v>
      </c>
      <c r="D53" s="205"/>
      <c r="E53" s="206">
        <v>154734.96</v>
      </c>
      <c r="F53" s="207">
        <v>1221479</v>
      </c>
      <c r="G53" s="208">
        <v>1138611.1000000001</v>
      </c>
      <c r="H53" s="208">
        <f>E53+F53-G53</f>
        <v>237602.85999999987</v>
      </c>
      <c r="I53" s="209">
        <v>237602.86</v>
      </c>
    </row>
    <row r="54" spans="1:9" ht="18.75" thickBot="1" x14ac:dyDescent="0.4">
      <c r="A54" s="211" t="s">
        <v>12</v>
      </c>
      <c r="B54" s="212"/>
      <c r="C54" s="212"/>
      <c r="D54" s="212"/>
      <c r="E54" s="213">
        <f>E50+E51+E52+E53</f>
        <v>1193326.5199999998</v>
      </c>
      <c r="F54" s="214">
        <f>F50+F51+F52+F53</f>
        <v>1551086.35</v>
      </c>
      <c r="G54" s="215">
        <f>G50+G51+G52+G53</f>
        <v>2335253.89</v>
      </c>
      <c r="H54" s="215">
        <f>H50+H51+H52+H53</f>
        <v>409158.97999999969</v>
      </c>
      <c r="I54" s="216">
        <f>I50+I51+I52+I53</f>
        <v>395481.92</v>
      </c>
    </row>
    <row r="55" spans="1:9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</row>
    <row r="56" spans="1:9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</row>
    <row r="57" spans="1:9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</row>
    <row r="58" spans="1:9" x14ac:dyDescent="0.2">
      <c r="A58" s="226"/>
      <c r="B58" s="226"/>
      <c r="C58" s="226"/>
      <c r="D58" s="226"/>
      <c r="E58" s="226"/>
      <c r="F58" s="226"/>
      <c r="G58" s="226"/>
      <c r="H58" s="226"/>
      <c r="I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8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193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168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135</v>
      </c>
      <c r="E6" s="99"/>
      <c r="F6" s="99"/>
      <c r="G6" s="100" t="s">
        <v>3</v>
      </c>
      <c r="H6" s="101" t="s">
        <v>96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5547000</v>
      </c>
      <c r="F16" s="120">
        <v>19137336.68</v>
      </c>
      <c r="G16" s="121">
        <v>20740115.169999998</v>
      </c>
      <c r="H16" s="119">
        <v>18752493.550000001</v>
      </c>
      <c r="I16" s="119">
        <v>1987621.6199999999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5776000</v>
      </c>
      <c r="F18" s="120">
        <v>19477975.100000001</v>
      </c>
      <c r="G18" s="121">
        <v>21545778.099999998</v>
      </c>
      <c r="H18" s="119">
        <v>18955754.539999999</v>
      </c>
      <c r="I18" s="119">
        <v>2590023.56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21380</v>
      </c>
      <c r="H22" s="134">
        <v>0</v>
      </c>
      <c r="I22" s="134">
        <v>21380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784282.9299999997</v>
      </c>
      <c r="H24" s="137">
        <f>H18-H16-H22</f>
        <v>203260.98999999836</v>
      </c>
      <c r="I24" s="137">
        <f>I18-I16-I22</f>
        <v>581021.94000000018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664816.9299999997</v>
      </c>
      <c r="H25" s="142">
        <v>83794.989999994636</v>
      </c>
      <c r="I25" s="142">
        <v>581021.94000000018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119466</v>
      </c>
      <c r="H26" s="142">
        <v>119466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664816.9299999997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40000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624816.9299999997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119466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48.75" customHeight="1" x14ac:dyDescent="0.2">
      <c r="A34" s="265" t="s">
        <v>253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150000</v>
      </c>
      <c r="G37" s="172">
        <v>150000</v>
      </c>
      <c r="H37" s="173"/>
      <c r="I37" s="174">
        <f>IF(F37=0,"nerozp.",G37/F37)</f>
        <v>1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542800</v>
      </c>
      <c r="G41" s="172">
        <v>542800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40000</v>
      </c>
      <c r="G50" s="202">
        <v>40000</v>
      </c>
      <c r="H50" s="202">
        <f>E50+F50-G50</f>
        <v>0</v>
      </c>
      <c r="I50" s="203">
        <v>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39545.17</v>
      </c>
      <c r="F51" s="207">
        <v>96290</v>
      </c>
      <c r="G51" s="208">
        <v>77669</v>
      </c>
      <c r="H51" s="208">
        <f>E51+F51-G51</f>
        <v>58166.169999999984</v>
      </c>
      <c r="I51" s="209">
        <v>119584.17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0</v>
      </c>
      <c r="F52" s="207">
        <v>368497.68</v>
      </c>
      <c r="G52" s="208">
        <v>368497.68</v>
      </c>
      <c r="H52" s="208">
        <f>E52+F52-G52</f>
        <v>0</v>
      </c>
      <c r="I52" s="209">
        <v>0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420705.73</v>
      </c>
      <c r="F53" s="207">
        <v>1644848</v>
      </c>
      <c r="G53" s="208">
        <v>1682544.32</v>
      </c>
      <c r="H53" s="208">
        <f>E53+F53-G53</f>
        <v>383009.40999999992</v>
      </c>
      <c r="I53" s="209">
        <v>383009.41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460250.89999999997</v>
      </c>
      <c r="F54" s="214">
        <f>F50+F51+F52+F53</f>
        <v>2149635.6800000002</v>
      </c>
      <c r="G54" s="215">
        <f>G50+G51+G52+G53</f>
        <v>2168711</v>
      </c>
      <c r="H54" s="215">
        <f>H50+H51+H52+H53</f>
        <v>441175.5799999999</v>
      </c>
      <c r="I54" s="216">
        <f>I50+I51+I52+I53</f>
        <v>502593.57999999996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99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194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169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136</v>
      </c>
      <c r="E6" s="99"/>
      <c r="F6" s="99"/>
      <c r="G6" s="100" t="s">
        <v>3</v>
      </c>
      <c r="H6" s="101" t="s">
        <v>97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7267000</v>
      </c>
      <c r="F16" s="120">
        <v>33550655.25</v>
      </c>
      <c r="G16" s="121">
        <v>33550656.149999999</v>
      </c>
      <c r="H16" s="119">
        <v>32661290.029999997</v>
      </c>
      <c r="I16" s="119">
        <v>889366.11999999988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8709000</v>
      </c>
      <c r="F18" s="120">
        <v>34459841.719999999</v>
      </c>
      <c r="G18" s="121">
        <v>34862749.490000002</v>
      </c>
      <c r="H18" s="119">
        <v>33646920.450000003</v>
      </c>
      <c r="I18" s="119">
        <v>1215829.0399999998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5510</v>
      </c>
      <c r="H22" s="134">
        <v>0</v>
      </c>
      <c r="I22" s="134">
        <v>5510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1306583.3400000036</v>
      </c>
      <c r="H24" s="137">
        <f>H18-H16-H22</f>
        <v>985630.42000000551</v>
      </c>
      <c r="I24" s="137">
        <f>I18-I16-I22</f>
        <v>320952.91999999993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31305.340000003576</v>
      </c>
      <c r="H25" s="142">
        <v>-289647.57999999821</v>
      </c>
      <c r="I25" s="142">
        <v>320952.91999999993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1275278</v>
      </c>
      <c r="H26" s="142">
        <v>1275278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31305.34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6261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25044.34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1275278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3476430</v>
      </c>
      <c r="H33" s="163"/>
      <c r="I33" s="164"/>
    </row>
    <row r="34" spans="1:10" ht="42" customHeight="1" x14ac:dyDescent="0.2">
      <c r="A34" s="265" t="s">
        <v>254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23000</v>
      </c>
      <c r="G37" s="172">
        <v>23000</v>
      </c>
      <c r="H37" s="173"/>
      <c r="I37" s="174">
        <f>IF(F37=0,"nerozp.",G37/F37)</f>
        <v>1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1694373</v>
      </c>
      <c r="G41" s="172">
        <v>1694373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30000</v>
      </c>
      <c r="G50" s="202">
        <v>18900</v>
      </c>
      <c r="H50" s="202">
        <f>E50+F50-G50</f>
        <v>11100</v>
      </c>
      <c r="I50" s="203">
        <v>11100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182695.42</v>
      </c>
      <c r="F51" s="207">
        <v>180745</v>
      </c>
      <c r="G51" s="208">
        <v>168570</v>
      </c>
      <c r="H51" s="208">
        <f>E51+F51-G51</f>
        <v>194870.42000000004</v>
      </c>
      <c r="I51" s="209">
        <v>118239.42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267701.59000000003</v>
      </c>
      <c r="F52" s="207">
        <v>575432.21</v>
      </c>
      <c r="G52" s="208">
        <v>371064.69</v>
      </c>
      <c r="H52" s="208">
        <f>E52+F52-G52</f>
        <v>472069.11000000004</v>
      </c>
      <c r="I52" s="209">
        <v>461512.01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788726.98</v>
      </c>
      <c r="F53" s="207">
        <v>2704163.05</v>
      </c>
      <c r="G53" s="208">
        <v>2473948.4699999997</v>
      </c>
      <c r="H53" s="208">
        <f>E53+F53-G53</f>
        <v>1018941.56</v>
      </c>
      <c r="I53" s="209">
        <v>1018941.56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1239123.99</v>
      </c>
      <c r="F54" s="214">
        <f>F50+F51+F52+F53</f>
        <v>3490340.26</v>
      </c>
      <c r="G54" s="215">
        <f>G50+G51+G52+G53</f>
        <v>3032483.1599999997</v>
      </c>
      <c r="H54" s="215">
        <f>H50+H51+H52+H53</f>
        <v>1696981.09</v>
      </c>
      <c r="I54" s="216">
        <f>I50+I51+I52+I53</f>
        <v>1609792.9900000002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0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195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213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137</v>
      </c>
      <c r="E6" s="99"/>
      <c r="F6" s="99"/>
      <c r="G6" s="100" t="s">
        <v>3</v>
      </c>
      <c r="H6" s="101" t="s">
        <v>98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7274000</v>
      </c>
      <c r="F16" s="120">
        <v>32539900.130000003</v>
      </c>
      <c r="G16" s="121">
        <v>32539900.130000003</v>
      </c>
      <c r="H16" s="119">
        <v>31687036.130000003</v>
      </c>
      <c r="I16" s="119">
        <v>852864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7442000</v>
      </c>
      <c r="F18" s="120">
        <v>31749963.32</v>
      </c>
      <c r="G18" s="121">
        <v>32761861.359999999</v>
      </c>
      <c r="H18" s="119">
        <v>31733594.359999999</v>
      </c>
      <c r="I18" s="119">
        <v>1028267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221961.22999999672</v>
      </c>
      <c r="H24" s="137">
        <f>H18-H16-H22</f>
        <v>46558.229999996722</v>
      </c>
      <c r="I24" s="137">
        <f>I18-I16-I22</f>
        <v>175403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198836.22999999672</v>
      </c>
      <c r="H25" s="142">
        <v>23433.229999996722</v>
      </c>
      <c r="I25" s="142">
        <v>175403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23125</v>
      </c>
      <c r="H26" s="142">
        <v>23125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198836.22999999672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25000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173836.22999999672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23125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18189</v>
      </c>
      <c r="H33" s="163"/>
      <c r="I33" s="164"/>
    </row>
    <row r="34" spans="1:10" ht="44.25" customHeight="1" x14ac:dyDescent="0.2">
      <c r="A34" s="265" t="s">
        <v>255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615921</v>
      </c>
      <c r="G41" s="172">
        <v>615921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69727</v>
      </c>
      <c r="F50" s="201">
        <v>25000</v>
      </c>
      <c r="G50" s="202">
        <v>39900</v>
      </c>
      <c r="H50" s="202">
        <f>E50+F50-G50</f>
        <v>54827</v>
      </c>
      <c r="I50" s="203">
        <v>54827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121412.87</v>
      </c>
      <c r="F51" s="207">
        <v>148514.62</v>
      </c>
      <c r="G51" s="208">
        <v>148281</v>
      </c>
      <c r="H51" s="208">
        <f>E51+F51-G51</f>
        <v>121646.48999999999</v>
      </c>
      <c r="I51" s="209">
        <v>112467.87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1482090.87</v>
      </c>
      <c r="F52" s="207">
        <v>225124.45</v>
      </c>
      <c r="G52" s="208">
        <v>1274933.02</v>
      </c>
      <c r="H52" s="208">
        <f>E52+F52-G52</f>
        <v>432282.30000000005</v>
      </c>
      <c r="I52" s="209">
        <v>432282.3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3323.97</v>
      </c>
      <c r="F53" s="207">
        <v>900524</v>
      </c>
      <c r="G53" s="208">
        <v>775163.77</v>
      </c>
      <c r="H53" s="208">
        <f>E53+F53-G53</f>
        <v>128684.19999999995</v>
      </c>
      <c r="I53" s="209">
        <v>128684.2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1676554.7100000002</v>
      </c>
      <c r="F54" s="214">
        <f>F50+F51+F52+F53</f>
        <v>1299163.07</v>
      </c>
      <c r="G54" s="215">
        <f>G50+G51+G52+G53</f>
        <v>2238277.79</v>
      </c>
      <c r="H54" s="215">
        <f>H50+H51+H52+H53</f>
        <v>737439.99</v>
      </c>
      <c r="I54" s="216">
        <f>I50+I51+I52+I53</f>
        <v>728261.36999999988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1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196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214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138</v>
      </c>
      <c r="E6" s="99"/>
      <c r="F6" s="99"/>
      <c r="G6" s="100" t="s">
        <v>3</v>
      </c>
      <c r="H6" s="101" t="s">
        <v>99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19162000</v>
      </c>
      <c r="F16" s="120">
        <v>70174343.420000002</v>
      </c>
      <c r="G16" s="121">
        <v>70174343.420000002</v>
      </c>
      <c r="H16" s="119">
        <v>65985311.600000001</v>
      </c>
      <c r="I16" s="119">
        <v>4189031.8199999994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19670000</v>
      </c>
      <c r="F18" s="120">
        <v>71215394.160000011</v>
      </c>
      <c r="G18" s="121">
        <v>71398682.270000011</v>
      </c>
      <c r="H18" s="119">
        <v>66028791.629999995</v>
      </c>
      <c r="I18" s="119">
        <v>5369890.6400000006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97850</v>
      </c>
      <c r="H22" s="134">
        <v>0</v>
      </c>
      <c r="I22" s="134">
        <v>97850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1126488.8500000089</v>
      </c>
      <c r="H24" s="137">
        <f>H18-H16-H22</f>
        <v>43480.029999993742</v>
      </c>
      <c r="I24" s="137">
        <f>I18-I16-I22</f>
        <v>1083008.8200000012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286180.85000000894</v>
      </c>
      <c r="H25" s="142">
        <v>-796827.96999999136</v>
      </c>
      <c r="I25" s="142">
        <v>1083008.8200000012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840308</v>
      </c>
      <c r="H26" s="142">
        <v>840308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286180.85000000894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40000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246180.85000000894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840308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790148</v>
      </c>
      <c r="H33" s="163"/>
      <c r="I33" s="164"/>
    </row>
    <row r="34" spans="1:10" ht="39" customHeight="1" x14ac:dyDescent="0.2">
      <c r="A34" s="265" t="s">
        <v>256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220000</v>
      </c>
      <c r="G37" s="172">
        <v>207493</v>
      </c>
      <c r="H37" s="173"/>
      <c r="I37" s="174">
        <f>IF(F37=0,"nerozp.",G37/F37)</f>
        <v>0.94315000000000004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2457846</v>
      </c>
      <c r="G41" s="172">
        <v>2457846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11280</v>
      </c>
      <c r="F50" s="201">
        <v>40000</v>
      </c>
      <c r="G50" s="202">
        <v>35400</v>
      </c>
      <c r="H50" s="202">
        <f>E50+F50-G50</f>
        <v>15880</v>
      </c>
      <c r="I50" s="203">
        <v>15880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283654.90000000002</v>
      </c>
      <c r="F51" s="207">
        <v>350110.73</v>
      </c>
      <c r="G51" s="208">
        <v>242862.89</v>
      </c>
      <c r="H51" s="208">
        <f>E51+F51-G51</f>
        <v>390902.74</v>
      </c>
      <c r="I51" s="209">
        <v>375226.01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379197.94</v>
      </c>
      <c r="F52" s="207">
        <v>350657.07</v>
      </c>
      <c r="G52" s="208">
        <v>46298.98</v>
      </c>
      <c r="H52" s="208">
        <f>E52+F52-G52</f>
        <v>683556.03</v>
      </c>
      <c r="I52" s="209">
        <v>683556.03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611991.64</v>
      </c>
      <c r="F53" s="207">
        <v>3205016</v>
      </c>
      <c r="G53" s="208">
        <v>3462946.9699999997</v>
      </c>
      <c r="H53" s="208">
        <f>E53+F53-G53</f>
        <v>354060.67000000039</v>
      </c>
      <c r="I53" s="209">
        <v>354060.67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1286124.48</v>
      </c>
      <c r="F54" s="214">
        <f>F50+F51+F52+F53</f>
        <v>3945783.8</v>
      </c>
      <c r="G54" s="215">
        <f>G50+G51+G52+G53</f>
        <v>3787508.84</v>
      </c>
      <c r="H54" s="215">
        <f>H50+H51+H52+H53</f>
        <v>1444399.4400000004</v>
      </c>
      <c r="I54" s="216">
        <f>I50+I51+I52+I53</f>
        <v>1428722.71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2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197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215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139</v>
      </c>
      <c r="E6" s="99"/>
      <c r="F6" s="99"/>
      <c r="G6" s="100" t="s">
        <v>3</v>
      </c>
      <c r="H6" s="101" t="s">
        <v>100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6315000</v>
      </c>
      <c r="F16" s="120">
        <v>25687428</v>
      </c>
      <c r="G16" s="121">
        <v>25586881.170000002</v>
      </c>
      <c r="H16" s="119">
        <v>24987125.949999999</v>
      </c>
      <c r="I16" s="119">
        <v>599755.22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7799000</v>
      </c>
      <c r="F18" s="120">
        <v>29070731.809999999</v>
      </c>
      <c r="G18" s="121">
        <v>27590740.460000001</v>
      </c>
      <c r="H18" s="119">
        <v>26617053.959999997</v>
      </c>
      <c r="I18" s="119">
        <v>973686.49999999988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28500</v>
      </c>
      <c r="H22" s="134">
        <v>0</v>
      </c>
      <c r="I22" s="134">
        <v>28500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1975359.2899999991</v>
      </c>
      <c r="H24" s="137">
        <f>H18-H16-H22</f>
        <v>1629928.0099999979</v>
      </c>
      <c r="I24" s="137">
        <f>I18-I16-I22</f>
        <v>345431.27999999991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660949.28999999911</v>
      </c>
      <c r="H25" s="142">
        <v>315518.01000000164</v>
      </c>
      <c r="I25" s="142">
        <v>345431.2799999998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1314410</v>
      </c>
      <c r="H26" s="142">
        <v>1314410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660949.28999999911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40000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620949.28999999911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1314410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1045742</v>
      </c>
      <c r="H33" s="163"/>
      <c r="I33" s="164"/>
    </row>
    <row r="34" spans="1:10" ht="42" customHeight="1" x14ac:dyDescent="0.2">
      <c r="A34" s="265" t="s">
        <v>257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250000</v>
      </c>
      <c r="G37" s="172">
        <v>35720</v>
      </c>
      <c r="H37" s="173"/>
      <c r="I37" s="174">
        <f>IF(F37=0,"nerozp.",G37/F37)</f>
        <v>0.14288000000000001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1512944</v>
      </c>
      <c r="G41" s="172">
        <v>1512944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19348</v>
      </c>
      <c r="F50" s="201">
        <v>40000</v>
      </c>
      <c r="G50" s="202">
        <v>52000</v>
      </c>
      <c r="H50" s="202">
        <f>E50+F50-G50</f>
        <v>7348</v>
      </c>
      <c r="I50" s="203">
        <v>7348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50731.74</v>
      </c>
      <c r="F51" s="207">
        <v>132543</v>
      </c>
      <c r="G51" s="208">
        <v>137326</v>
      </c>
      <c r="H51" s="208">
        <f>E51+F51-G51</f>
        <v>45948.739999999991</v>
      </c>
      <c r="I51" s="209">
        <v>40661.699999999997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1523519.06</v>
      </c>
      <c r="F52" s="207">
        <v>954540.88</v>
      </c>
      <c r="G52" s="208">
        <v>0</v>
      </c>
      <c r="H52" s="208">
        <f>E52+F52-G52</f>
        <v>2478059.94</v>
      </c>
      <c r="I52" s="209">
        <v>2478059.94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541330.6</v>
      </c>
      <c r="F53" s="207">
        <v>1995707</v>
      </c>
      <c r="G53" s="208">
        <v>1901477</v>
      </c>
      <c r="H53" s="208">
        <f>E53+F53-G53</f>
        <v>635560.60000000009</v>
      </c>
      <c r="I53" s="209">
        <v>635560.6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2134929.4</v>
      </c>
      <c r="F54" s="214">
        <f>F50+F51+F52+F53</f>
        <v>3122790.88</v>
      </c>
      <c r="G54" s="215">
        <f>G50+G51+G52+G53</f>
        <v>2090803</v>
      </c>
      <c r="H54" s="215">
        <f>H50+H51+H52+H53</f>
        <v>3166917.28</v>
      </c>
      <c r="I54" s="216">
        <f>I50+I51+I52+I53</f>
        <v>3161630.24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3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3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198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170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140</v>
      </c>
      <c r="E6" s="99"/>
      <c r="F6" s="99"/>
      <c r="G6" s="100" t="s">
        <v>3</v>
      </c>
      <c r="H6" s="101" t="s">
        <v>101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6143000</v>
      </c>
      <c r="F16" s="120">
        <v>36520016.670000002</v>
      </c>
      <c r="G16" s="121">
        <v>36520016.670000002</v>
      </c>
      <c r="H16" s="119">
        <v>36034939.670000002</v>
      </c>
      <c r="I16" s="119">
        <v>485077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6143000</v>
      </c>
      <c r="F18" s="120">
        <v>36945730.560000002</v>
      </c>
      <c r="G18" s="121">
        <v>36522769.280000001</v>
      </c>
      <c r="H18" s="119">
        <v>35845304.280000001</v>
      </c>
      <c r="I18" s="119">
        <v>677465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2752.609999999404</v>
      </c>
      <c r="H24" s="137">
        <f>H18-H16-H22</f>
        <v>-189635.3900000006</v>
      </c>
      <c r="I24" s="137">
        <f>I18-I16-I22</f>
        <v>192388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2752.609999999404</v>
      </c>
      <c r="H25" s="142">
        <v>-189635.3900000006</v>
      </c>
      <c r="I25" s="142">
        <v>192388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2752.609999999404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1000.88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1751.7299999994038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19.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8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316000</v>
      </c>
      <c r="G37" s="172">
        <v>204132</v>
      </c>
      <c r="H37" s="173"/>
      <c r="I37" s="174">
        <f>IF(F37=0,"nerozp.",G37/F37)</f>
        <v>0.64598734177215189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208000</v>
      </c>
      <c r="G41" s="172">
        <v>208000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158408.72</v>
      </c>
      <c r="F50" s="201">
        <v>0</v>
      </c>
      <c r="G50" s="202">
        <v>7000</v>
      </c>
      <c r="H50" s="202">
        <f>E50+F50-G50</f>
        <v>151408.72</v>
      </c>
      <c r="I50" s="203">
        <v>151408.72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724745.9</v>
      </c>
      <c r="F51" s="207">
        <v>196846</v>
      </c>
      <c r="G51" s="208">
        <v>244302.68</v>
      </c>
      <c r="H51" s="208">
        <f>E51+F51-G51</f>
        <v>677289.22</v>
      </c>
      <c r="I51" s="209">
        <v>620902.69999999995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417501.55</v>
      </c>
      <c r="F52" s="207">
        <v>0</v>
      </c>
      <c r="G52" s="208">
        <v>0</v>
      </c>
      <c r="H52" s="208">
        <f>E52+F52-G52</f>
        <v>417501.55</v>
      </c>
      <c r="I52" s="209">
        <v>417501.55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295424.07</v>
      </c>
      <c r="F53" s="207">
        <v>243893</v>
      </c>
      <c r="G53" s="208">
        <v>406910</v>
      </c>
      <c r="H53" s="208">
        <f>E53+F53-G53</f>
        <v>132407.07000000007</v>
      </c>
      <c r="I53" s="209">
        <v>132407.07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1596080.24</v>
      </c>
      <c r="F54" s="214">
        <f>F50+F51+F52+F53</f>
        <v>440739</v>
      </c>
      <c r="G54" s="215">
        <f>G50+G51+G52+G53</f>
        <v>658212.67999999993</v>
      </c>
      <c r="H54" s="215">
        <f>H50+H51+H52+H53</f>
        <v>1378606.56</v>
      </c>
      <c r="I54" s="216">
        <f>I50+I51+I52+I53</f>
        <v>1322220.04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4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6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216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217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>
        <v>14451085</v>
      </c>
      <c r="E6" s="99"/>
      <c r="F6" s="99"/>
      <c r="G6" s="100" t="s">
        <v>3</v>
      </c>
      <c r="H6" s="101">
        <v>1207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4639000</v>
      </c>
      <c r="F16" s="120">
        <v>36665450.949999996</v>
      </c>
      <c r="G16" s="121">
        <v>36661851.949999996</v>
      </c>
      <c r="H16" s="119">
        <v>36124788.669999994</v>
      </c>
      <c r="I16" s="119">
        <v>537063.28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4892000</v>
      </c>
      <c r="F18" s="120">
        <v>36806848.07</v>
      </c>
      <c r="G18" s="121">
        <v>36838144.780000001</v>
      </c>
      <c r="H18" s="119">
        <v>35780365.230000004</v>
      </c>
      <c r="I18" s="119">
        <v>1057779.55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43320</v>
      </c>
      <c r="H22" s="134">
        <v>0</v>
      </c>
      <c r="I22" s="134">
        <v>43320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132972.83000000566</v>
      </c>
      <c r="H24" s="137">
        <f>H18-H16-H22</f>
        <v>-344423.43999999017</v>
      </c>
      <c r="I24" s="137">
        <f>I18-I16-I22</f>
        <v>477396.27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52572.830000005662</v>
      </c>
      <c r="H25" s="142">
        <v>-424823.43999999762</v>
      </c>
      <c r="I25" s="142">
        <v>477396.27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80400</v>
      </c>
      <c r="H26" s="142">
        <v>80400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52572.83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42572.83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80400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46918</v>
      </c>
      <c r="H33" s="163"/>
      <c r="I33" s="164"/>
    </row>
    <row r="34" spans="1:10" ht="42.75" customHeight="1" x14ac:dyDescent="0.2">
      <c r="A34" s="266" t="s">
        <v>258</v>
      </c>
      <c r="B34" s="266"/>
      <c r="C34" s="266"/>
      <c r="D34" s="266"/>
      <c r="E34" s="266"/>
      <c r="F34" s="266"/>
      <c r="G34" s="266"/>
      <c r="H34" s="266"/>
      <c r="I34" s="266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80000</v>
      </c>
      <c r="G37" s="172">
        <v>57678</v>
      </c>
      <c r="H37" s="173"/>
      <c r="I37" s="174">
        <f>IF(F37=0,"nerozp.",G37/F37)</f>
        <v>0.72097500000000003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533200</v>
      </c>
      <c r="G41" s="172">
        <v>533200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60000</v>
      </c>
      <c r="G50" s="202">
        <v>34600</v>
      </c>
      <c r="H50" s="202">
        <f>E50+F50-G50</f>
        <v>25400</v>
      </c>
      <c r="I50" s="203">
        <v>25400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71793.179999999993</v>
      </c>
      <c r="F51" s="207">
        <v>207891</v>
      </c>
      <c r="G51" s="208">
        <v>184998</v>
      </c>
      <c r="H51" s="208">
        <f>E51+F51-G51</f>
        <v>94686.18</v>
      </c>
      <c r="I51" s="209">
        <v>84897.18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1026664.9500000001</v>
      </c>
      <c r="F52" s="207">
        <v>268429.84000000003</v>
      </c>
      <c r="G52" s="208">
        <v>1026664.9500000001</v>
      </c>
      <c r="H52" s="208">
        <f>E52+F52-G52</f>
        <v>268429.83999999997</v>
      </c>
      <c r="I52" s="209">
        <v>268429.84000000003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170614.8</v>
      </c>
      <c r="F53" s="207">
        <v>1006588.39</v>
      </c>
      <c r="G53" s="208">
        <v>1140741.1499999999</v>
      </c>
      <c r="H53" s="208">
        <f>E53+F53-G53</f>
        <v>36462.040000000037</v>
      </c>
      <c r="I53" s="209">
        <v>36462.04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1269072.9300000002</v>
      </c>
      <c r="F54" s="214">
        <f>F50+F51+F52+F53</f>
        <v>1542909.23</v>
      </c>
      <c r="G54" s="215">
        <f>G50+G51+G52+G53</f>
        <v>2387004.1</v>
      </c>
      <c r="H54" s="215">
        <f>H50+H51+H52+H53</f>
        <v>424978.06</v>
      </c>
      <c r="I54" s="216">
        <f>I50+I51+I52+I53</f>
        <v>415189.06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5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J250"/>
  <sheetViews>
    <sheetView topLeftCell="A16" zoomScaleNormal="100" zoomScaleSheetLayoutView="100" workbookViewId="0">
      <selection activeCell="O26" sqref="O26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175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154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115</v>
      </c>
      <c r="E6" s="99"/>
      <c r="F6" s="99"/>
      <c r="G6" s="100" t="s">
        <v>3</v>
      </c>
      <c r="H6" s="101" t="s">
        <v>77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606000</v>
      </c>
      <c r="F16" s="120">
        <v>3605203.2</v>
      </c>
      <c r="G16" s="121">
        <v>3605203.2</v>
      </c>
      <c r="H16" s="119">
        <v>3605203.2</v>
      </c>
      <c r="I16" s="119">
        <v>0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606000</v>
      </c>
      <c r="F18" s="120">
        <v>3606912.4</v>
      </c>
      <c r="G18" s="121">
        <v>3606912.4</v>
      </c>
      <c r="H18" s="119">
        <v>3606912.4</v>
      </c>
      <c r="I18" s="119">
        <v>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1709.1999999997206</v>
      </c>
      <c r="H24" s="137">
        <f>H18-H16-H22</f>
        <v>1709.1999999997206</v>
      </c>
      <c r="I24" s="137">
        <f>I18-I16-I22</f>
        <v>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1709.1999999997206</v>
      </c>
      <c r="H25" s="142">
        <v>1709.1999999997206</v>
      </c>
      <c r="I25" s="142">
        <v>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1709.2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1709.2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38220</v>
      </c>
      <c r="G41" s="172">
        <v>38220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2050</v>
      </c>
      <c r="F50" s="201">
        <v>0</v>
      </c>
      <c r="G50" s="202">
        <v>0</v>
      </c>
      <c r="H50" s="202">
        <f>E50+F50-G50</f>
        <v>2050</v>
      </c>
      <c r="I50" s="203">
        <v>2050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5498.7</v>
      </c>
      <c r="F51" s="207">
        <v>19904</v>
      </c>
      <c r="G51" s="208">
        <v>15433</v>
      </c>
      <c r="H51" s="208">
        <f>E51+F51-G51</f>
        <v>9969.7000000000007</v>
      </c>
      <c r="I51" s="209">
        <v>7901.7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87352.53</v>
      </c>
      <c r="F52" s="207">
        <v>97656.83</v>
      </c>
      <c r="G52" s="208">
        <v>94986.4</v>
      </c>
      <c r="H52" s="208">
        <f>E52+F52-G52</f>
        <v>90022.959999999992</v>
      </c>
      <c r="I52" s="209">
        <v>90022.96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53185.79</v>
      </c>
      <c r="F53" s="207">
        <v>47220</v>
      </c>
      <c r="G53" s="208">
        <v>38220</v>
      </c>
      <c r="H53" s="208">
        <f>E53+F53-G53</f>
        <v>62185.790000000008</v>
      </c>
      <c r="I53" s="209">
        <v>62185.79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148087.01999999999</v>
      </c>
      <c r="F54" s="214">
        <f>F50+F51+F52+F53</f>
        <v>164780.83000000002</v>
      </c>
      <c r="G54" s="215">
        <f>G50+G51+G52+G53</f>
        <v>148639.4</v>
      </c>
      <c r="H54" s="215">
        <f>H50+H51+H52+H53</f>
        <v>164228.45000000001</v>
      </c>
      <c r="I54" s="216">
        <f>I50+I51+I52+I53</f>
        <v>162160.45000000001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</sheetData>
  <mergeCells count="14">
    <mergeCell ref="F47:F48"/>
    <mergeCell ref="H13:I13"/>
    <mergeCell ref="C29:E29"/>
    <mergeCell ref="C32:F32"/>
    <mergeCell ref="B33:F33"/>
    <mergeCell ref="A43:I43"/>
    <mergeCell ref="H45:I45"/>
    <mergeCell ref="A34:I34"/>
    <mergeCell ref="E7:I7"/>
    <mergeCell ref="A2:D2"/>
    <mergeCell ref="E2:I2"/>
    <mergeCell ref="E3:I3"/>
    <mergeCell ref="E4:I4"/>
    <mergeCell ref="E5:I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79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6384" width="9.140625" style="2"/>
  </cols>
  <sheetData>
    <row r="1" spans="1:9" ht="19.5" x14ac:dyDescent="0.4">
      <c r="A1" s="91" t="s">
        <v>0</v>
      </c>
      <c r="B1" s="92"/>
      <c r="C1" s="92"/>
      <c r="D1" s="92"/>
    </row>
    <row r="2" spans="1:9" ht="19.5" x14ac:dyDescent="0.4">
      <c r="A2" s="253" t="s">
        <v>1</v>
      </c>
      <c r="B2" s="253"/>
      <c r="C2" s="253"/>
      <c r="D2" s="253"/>
      <c r="E2" s="254" t="s">
        <v>199</v>
      </c>
      <c r="F2" s="254"/>
      <c r="G2" s="254"/>
      <c r="H2" s="254"/>
      <c r="I2" s="254"/>
    </row>
    <row r="3" spans="1:9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</row>
    <row r="4" spans="1:9" ht="15.75" x14ac:dyDescent="0.25">
      <c r="A4" s="96" t="s">
        <v>2</v>
      </c>
      <c r="E4" s="255" t="s">
        <v>218</v>
      </c>
      <c r="F4" s="255"/>
      <c r="G4" s="255"/>
      <c r="H4" s="255"/>
      <c r="I4" s="255"/>
    </row>
    <row r="5" spans="1:9" ht="7.5" customHeight="1" x14ac:dyDescent="0.3">
      <c r="A5" s="97"/>
      <c r="E5" s="252" t="s">
        <v>25</v>
      </c>
      <c r="F5" s="252"/>
      <c r="G5" s="252"/>
      <c r="H5" s="252"/>
      <c r="I5" s="252"/>
    </row>
    <row r="6" spans="1:9" ht="19.5" x14ac:dyDescent="0.4">
      <c r="A6" s="94" t="s">
        <v>38</v>
      </c>
      <c r="C6" s="98" t="s">
        <v>141</v>
      </c>
      <c r="E6" s="99"/>
      <c r="F6" s="99"/>
      <c r="G6" s="100" t="s">
        <v>3</v>
      </c>
      <c r="H6" s="101" t="s">
        <v>102</v>
      </c>
      <c r="I6" s="102"/>
    </row>
    <row r="7" spans="1:9" ht="8.25" customHeight="1" x14ac:dyDescent="0.4">
      <c r="A7" s="94"/>
      <c r="E7" s="252" t="s">
        <v>26</v>
      </c>
      <c r="F7" s="252"/>
      <c r="G7" s="252"/>
      <c r="H7" s="252"/>
      <c r="I7" s="252"/>
    </row>
    <row r="8" spans="1:9" ht="19.5" hidden="1" x14ac:dyDescent="0.4">
      <c r="A8" s="94"/>
      <c r="E8" s="102"/>
      <c r="F8" s="102"/>
      <c r="G8" s="102"/>
      <c r="H8" s="100"/>
      <c r="I8" s="102"/>
    </row>
    <row r="9" spans="1:9" ht="30.75" customHeight="1" x14ac:dyDescent="0.4">
      <c r="A9" s="94"/>
      <c r="E9" s="102"/>
      <c r="F9" s="102"/>
      <c r="G9" s="102"/>
      <c r="H9" s="100"/>
      <c r="I9" s="102"/>
    </row>
    <row r="11" spans="1:9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</row>
    <row r="12" spans="1:9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</row>
    <row r="13" spans="1:9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</row>
    <row r="14" spans="1:9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</row>
    <row r="15" spans="1:9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</row>
    <row r="16" spans="1:9" s="9" customFormat="1" ht="19.5" x14ac:dyDescent="0.4">
      <c r="A16" s="118" t="s">
        <v>13</v>
      </c>
      <c r="B16" s="113"/>
      <c r="C16" s="114"/>
      <c r="D16" s="115"/>
      <c r="E16" s="119">
        <v>11029000</v>
      </c>
      <c r="F16" s="120">
        <v>11006011</v>
      </c>
      <c r="G16" s="121">
        <v>34213888.520000003</v>
      </c>
      <c r="H16" s="119">
        <v>31944042.909999996</v>
      </c>
      <c r="I16" s="119">
        <v>2269845.61</v>
      </c>
    </row>
    <row r="17" spans="1:9" s="9" customFormat="1" ht="20.25" customHeight="1" x14ac:dyDescent="0.35">
      <c r="A17" s="122"/>
      <c r="B17" s="104"/>
      <c r="C17" s="104"/>
      <c r="D17" s="104"/>
    </row>
    <row r="18" spans="1:9" s="9" customFormat="1" ht="19.5" x14ac:dyDescent="0.4">
      <c r="A18" s="118" t="s">
        <v>14</v>
      </c>
      <c r="B18" s="123"/>
      <c r="C18" s="123"/>
      <c r="D18" s="123"/>
      <c r="E18" s="119">
        <v>11129000</v>
      </c>
      <c r="F18" s="120">
        <v>30968278</v>
      </c>
      <c r="G18" s="121">
        <v>34467906.340000004</v>
      </c>
      <c r="H18" s="119">
        <v>31407959.5</v>
      </c>
      <c r="I18" s="119">
        <v>3059946.8400000003</v>
      </c>
    </row>
    <row r="19" spans="1:9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</row>
    <row r="20" spans="1:9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</row>
    <row r="21" spans="1:9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</row>
    <row r="22" spans="1:9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105000</v>
      </c>
      <c r="H22" s="134">
        <v>105000</v>
      </c>
      <c r="I22" s="134">
        <v>0</v>
      </c>
    </row>
    <row r="23" spans="1:9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</row>
    <row r="24" spans="1:9" s="139" customFormat="1" ht="15" x14ac:dyDescent="0.3">
      <c r="A24" s="135" t="s">
        <v>27</v>
      </c>
      <c r="B24" s="135"/>
      <c r="C24" s="136"/>
      <c r="D24" s="135"/>
      <c r="E24" s="135"/>
      <c r="F24" s="135"/>
      <c r="G24" s="137">
        <f>G18-G16-G22</f>
        <v>149017.8200000003</v>
      </c>
      <c r="H24" s="137">
        <f>H18-H16-H22</f>
        <v>-641083.40999999642</v>
      </c>
      <c r="I24" s="137">
        <f>I18-I16-I22</f>
        <v>790101.23000000045</v>
      </c>
    </row>
    <row r="25" spans="1:9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66907.820000000298</v>
      </c>
      <c r="H25" s="142">
        <v>-723193.41000000015</v>
      </c>
      <c r="I25" s="142">
        <v>790101.23</v>
      </c>
    </row>
    <row r="26" spans="1:9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82110</v>
      </c>
      <c r="H26" s="142">
        <v>82110</v>
      </c>
      <c r="I26" s="142">
        <v>0</v>
      </c>
    </row>
    <row r="27" spans="1:9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</row>
    <row r="28" spans="1:9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</row>
    <row r="29" spans="1:9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49281.32</v>
      </c>
      <c r="H29" s="148"/>
      <c r="I29" s="149"/>
    </row>
    <row r="30" spans="1:9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9700</v>
      </c>
      <c r="H30" s="148"/>
      <c r="I30" s="149"/>
    </row>
    <row r="31" spans="1:9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39581.32</v>
      </c>
      <c r="H31" s="148"/>
      <c r="I31" s="149"/>
    </row>
    <row r="32" spans="1:9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82110</v>
      </c>
      <c r="H32" s="148"/>
      <c r="I32" s="149"/>
    </row>
    <row r="33" spans="1:9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65458.5</v>
      </c>
      <c r="H33" s="163"/>
      <c r="I33" s="164"/>
    </row>
    <row r="34" spans="1:9" ht="63.75" customHeight="1" x14ac:dyDescent="0.2">
      <c r="A34" s="265" t="s">
        <v>259</v>
      </c>
      <c r="B34" s="265"/>
      <c r="C34" s="265"/>
      <c r="D34" s="265"/>
      <c r="E34" s="265"/>
      <c r="F34" s="265"/>
      <c r="G34" s="265"/>
      <c r="H34" s="265"/>
      <c r="I34" s="265"/>
    </row>
    <row r="35" spans="1:9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</row>
    <row r="36" spans="1:9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</row>
    <row r="37" spans="1:9" ht="16.5" x14ac:dyDescent="0.35">
      <c r="A37" s="170" t="s">
        <v>24</v>
      </c>
      <c r="B37" s="171"/>
      <c r="C37" s="122"/>
      <c r="D37" s="171"/>
      <c r="E37" s="117"/>
      <c r="F37" s="172">
        <v>300000</v>
      </c>
      <c r="G37" s="172">
        <v>300000</v>
      </c>
      <c r="H37" s="173"/>
      <c r="I37" s="174">
        <f>IF(F37=0,"nerozp.",G37/F37)</f>
        <v>1</v>
      </c>
    </row>
    <row r="38" spans="1:9" ht="16.5" hidden="1" customHeight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</row>
    <row r="39" spans="1:9" ht="16.5" hidden="1" customHeight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</row>
    <row r="40" spans="1:9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</row>
    <row r="41" spans="1:9" ht="16.5" x14ac:dyDescent="0.35">
      <c r="A41" s="170" t="s">
        <v>66</v>
      </c>
      <c r="B41" s="171"/>
      <c r="C41" s="122"/>
      <c r="D41" s="117"/>
      <c r="E41" s="117"/>
      <c r="F41" s="172">
        <v>650609</v>
      </c>
      <c r="G41" s="172">
        <v>650609</v>
      </c>
      <c r="H41" s="173"/>
      <c r="I41" s="174">
        <f>IF(F41=0,"nerozp.",G41/F41)</f>
        <v>1</v>
      </c>
    </row>
    <row r="42" spans="1:9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</row>
    <row r="43" spans="1:9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</row>
    <row r="44" spans="1:9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</row>
    <row r="45" spans="1:9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</row>
    <row r="46" spans="1:9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</row>
    <row r="47" spans="1:9" x14ac:dyDescent="0.2">
      <c r="A47" s="186"/>
      <c r="E47" s="187"/>
      <c r="F47" s="256"/>
      <c r="G47" s="188"/>
      <c r="H47" s="189">
        <v>42369</v>
      </c>
      <c r="I47" s="190">
        <v>42369</v>
      </c>
    </row>
    <row r="48" spans="1:9" x14ac:dyDescent="0.2">
      <c r="A48" s="186"/>
      <c r="E48" s="187"/>
      <c r="F48" s="256"/>
      <c r="G48" s="191"/>
      <c r="H48" s="191"/>
      <c r="I48" s="192"/>
    </row>
    <row r="49" spans="1:9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</row>
    <row r="50" spans="1:9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0</v>
      </c>
      <c r="G50" s="202">
        <v>0</v>
      </c>
      <c r="H50" s="202">
        <f>E50+F50-G50</f>
        <v>0</v>
      </c>
      <c r="I50" s="203">
        <v>0</v>
      </c>
    </row>
    <row r="51" spans="1:9" x14ac:dyDescent="0.2">
      <c r="A51" s="204"/>
      <c r="B51" s="205"/>
      <c r="C51" s="205" t="s">
        <v>22</v>
      </c>
      <c r="D51" s="205"/>
      <c r="E51" s="206">
        <v>30140.93</v>
      </c>
      <c r="F51" s="207">
        <v>146186</v>
      </c>
      <c r="G51" s="208">
        <v>145046</v>
      </c>
      <c r="H51" s="208">
        <f>E51+F51-G51</f>
        <v>31280.929999999993</v>
      </c>
      <c r="I51" s="209">
        <v>43630.93</v>
      </c>
    </row>
    <row r="52" spans="1:9" x14ac:dyDescent="0.2">
      <c r="A52" s="204"/>
      <c r="B52" s="205"/>
      <c r="C52" s="205" t="s">
        <v>72</v>
      </c>
      <c r="D52" s="205"/>
      <c r="E52" s="206">
        <v>46961.57</v>
      </c>
      <c r="F52" s="207">
        <v>0</v>
      </c>
      <c r="G52" s="208">
        <v>23748.65</v>
      </c>
      <c r="H52" s="208">
        <f>E52+F52-G52</f>
        <v>23212.92</v>
      </c>
      <c r="I52" s="209">
        <v>23212.92</v>
      </c>
    </row>
    <row r="53" spans="1:9" x14ac:dyDescent="0.2">
      <c r="A53" s="204"/>
      <c r="B53" s="205"/>
      <c r="C53" s="210" t="s">
        <v>68</v>
      </c>
      <c r="D53" s="205"/>
      <c r="E53" s="206">
        <v>372463.13</v>
      </c>
      <c r="F53" s="207">
        <v>848048</v>
      </c>
      <c r="G53" s="208">
        <v>1141216</v>
      </c>
      <c r="H53" s="208">
        <f>E53+F53-G53</f>
        <v>79295.129999999888</v>
      </c>
      <c r="I53" s="209">
        <v>79295.13</v>
      </c>
    </row>
    <row r="54" spans="1:9" ht="18.75" thickBot="1" x14ac:dyDescent="0.4">
      <c r="A54" s="211" t="s">
        <v>12</v>
      </c>
      <c r="B54" s="212"/>
      <c r="C54" s="212"/>
      <c r="D54" s="212"/>
      <c r="E54" s="213">
        <f>E50+E51+E52+E53</f>
        <v>449565.63</v>
      </c>
      <c r="F54" s="214">
        <f>F50+F51+F52+F53</f>
        <v>994234</v>
      </c>
      <c r="G54" s="215">
        <f>G50+G51+G52+G53</f>
        <v>1310010.6499999999</v>
      </c>
      <c r="H54" s="215">
        <f>H50+H51+H52+H53</f>
        <v>133788.97999999986</v>
      </c>
      <c r="I54" s="216">
        <f>I50+I51+I52+I53</f>
        <v>146138.98000000001</v>
      </c>
    </row>
    <row r="55" spans="1:9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</row>
    <row r="56" spans="1:9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</row>
    <row r="57" spans="1:9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</row>
    <row r="58" spans="1:9" x14ac:dyDescent="0.2">
      <c r="A58" s="226"/>
      <c r="B58" s="226"/>
      <c r="C58" s="226"/>
      <c r="D58" s="226"/>
      <c r="E58" s="226"/>
      <c r="F58" s="226"/>
      <c r="G58" s="226"/>
      <c r="H58" s="226"/>
      <c r="I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6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0" zoomScaleNormal="100" zoomScaleSheetLayoutView="11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219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220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142</v>
      </c>
      <c r="E6" s="99"/>
      <c r="F6" s="99"/>
      <c r="G6" s="100" t="s">
        <v>3</v>
      </c>
      <c r="H6" s="101" t="s">
        <v>103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2369000</v>
      </c>
      <c r="F16" s="120">
        <v>15979388.460000001</v>
      </c>
      <c r="G16" s="121">
        <v>15967302.060000001</v>
      </c>
      <c r="H16" s="119">
        <v>15900684.060000001</v>
      </c>
      <c r="I16" s="119">
        <v>66618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2394000</v>
      </c>
      <c r="F18" s="120">
        <v>16108293.74</v>
      </c>
      <c r="G18" s="121">
        <v>16108841.309999999</v>
      </c>
      <c r="H18" s="119">
        <v>16020057.309999999</v>
      </c>
      <c r="I18" s="119">
        <v>88784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141539.24999999814</v>
      </c>
      <c r="H24" s="137">
        <f>H18-H16-H22</f>
        <v>119373.24999999814</v>
      </c>
      <c r="I24" s="137">
        <f>I18-I16-I22</f>
        <v>22166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141539.24999999814</v>
      </c>
      <c r="H25" s="142">
        <v>119373.25</v>
      </c>
      <c r="I25" s="142">
        <v>22166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141539.25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131539.25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384706.7</v>
      </c>
      <c r="H33" s="163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109062</v>
      </c>
      <c r="G41" s="172">
        <v>109062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59000</v>
      </c>
      <c r="F50" s="201">
        <v>20000</v>
      </c>
      <c r="G50" s="202">
        <v>35485</v>
      </c>
      <c r="H50" s="202">
        <f>E50+F50-G50</f>
        <v>43515</v>
      </c>
      <c r="I50" s="203">
        <v>43515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58634.12</v>
      </c>
      <c r="F51" s="207">
        <v>99145.3</v>
      </c>
      <c r="G51" s="208">
        <v>95660</v>
      </c>
      <c r="H51" s="208">
        <f>E51+F51-G51</f>
        <v>62119.420000000013</v>
      </c>
      <c r="I51" s="209">
        <v>60226.71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511877.94</v>
      </c>
      <c r="F52" s="207">
        <v>298353.68</v>
      </c>
      <c r="G52" s="208">
        <v>20000</v>
      </c>
      <c r="H52" s="208">
        <f>E52+F52-G52</f>
        <v>790231.62</v>
      </c>
      <c r="I52" s="209">
        <v>790231.62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370774.55</v>
      </c>
      <c r="F53" s="207">
        <v>150204</v>
      </c>
      <c r="G53" s="208">
        <v>126948.95999999999</v>
      </c>
      <c r="H53" s="208">
        <f>E53+F53-G53</f>
        <v>394029.58999999997</v>
      </c>
      <c r="I53" s="209">
        <v>394029.59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1000286.6100000001</v>
      </c>
      <c r="F54" s="214">
        <f>F50+F51+F52+F53</f>
        <v>567702.98</v>
      </c>
      <c r="G54" s="215">
        <f>G50+G51+G52+G53</f>
        <v>278093.95999999996</v>
      </c>
      <c r="H54" s="215">
        <f>H50+H51+H52+H53</f>
        <v>1289895.6299999999</v>
      </c>
      <c r="I54" s="216">
        <f>I50+I51+I52+I53</f>
        <v>1288002.92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7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221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171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143</v>
      </c>
      <c r="E6" s="99"/>
      <c r="F6" s="99"/>
      <c r="G6" s="100" t="s">
        <v>3</v>
      </c>
      <c r="H6" s="101" t="s">
        <v>104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4741000</v>
      </c>
      <c r="F16" s="120">
        <v>33495161</v>
      </c>
      <c r="G16" s="121">
        <v>33491714.920000002</v>
      </c>
      <c r="H16" s="119">
        <v>33433070.920000002</v>
      </c>
      <c r="I16" s="119">
        <v>58644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4764000</v>
      </c>
      <c r="F18" s="120">
        <v>33508474</v>
      </c>
      <c r="G18" s="121">
        <v>33491714.919999998</v>
      </c>
      <c r="H18" s="119">
        <v>33332858.52</v>
      </c>
      <c r="I18" s="119">
        <v>158856.4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-3.7252902984619141E-9</v>
      </c>
      <c r="H24" s="137">
        <f>H18-H16-H22</f>
        <v>-100212.40000000224</v>
      </c>
      <c r="I24" s="137">
        <f>I18-I16-I22</f>
        <v>100212.4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-3.7252902984619141E-9</v>
      </c>
      <c r="H25" s="142">
        <v>-100212.40000000224</v>
      </c>
      <c r="I25" s="142">
        <v>100212.4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593607</v>
      </c>
      <c r="G41" s="172">
        <v>593607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34001</v>
      </c>
      <c r="F50" s="201">
        <v>15000</v>
      </c>
      <c r="G50" s="202">
        <v>47001</v>
      </c>
      <c r="H50" s="202">
        <f>E50+F50-G50</f>
        <v>2000</v>
      </c>
      <c r="I50" s="203">
        <v>2000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211046.88</v>
      </c>
      <c r="F51" s="207">
        <v>209095</v>
      </c>
      <c r="G51" s="208">
        <v>251129</v>
      </c>
      <c r="H51" s="208">
        <f>E51+F51-G51</f>
        <v>169012.88</v>
      </c>
      <c r="I51" s="209">
        <v>137980.48000000001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635966.31999999995</v>
      </c>
      <c r="F52" s="207">
        <v>341671.67999999999</v>
      </c>
      <c r="G52" s="208">
        <v>286316.71000000002</v>
      </c>
      <c r="H52" s="208">
        <f>E52+F52-G52</f>
        <v>691321.29</v>
      </c>
      <c r="I52" s="209">
        <v>691321.29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1358996.58</v>
      </c>
      <c r="F53" s="207">
        <v>748793</v>
      </c>
      <c r="G53" s="208">
        <v>593607</v>
      </c>
      <c r="H53" s="208">
        <f>E53+F53-G53</f>
        <v>1514182.58</v>
      </c>
      <c r="I53" s="209">
        <v>1514182.58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2240010.7800000003</v>
      </c>
      <c r="F54" s="214">
        <f>F50+F51+F52+F53</f>
        <v>1314559.68</v>
      </c>
      <c r="G54" s="215">
        <f>G50+G51+G52+G53</f>
        <v>1178053.71</v>
      </c>
      <c r="H54" s="215">
        <f>H50+H51+H52+H53</f>
        <v>2376516.75</v>
      </c>
      <c r="I54" s="216">
        <f>I50+I51+I52+I53</f>
        <v>2345484.35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8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3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222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223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144</v>
      </c>
      <c r="E6" s="99"/>
      <c r="F6" s="99"/>
      <c r="G6" s="100" t="s">
        <v>3</v>
      </c>
      <c r="H6" s="101" t="s">
        <v>105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1686000</v>
      </c>
      <c r="F16" s="120">
        <v>5641671</v>
      </c>
      <c r="G16" s="121">
        <v>5709213.2599999998</v>
      </c>
      <c r="H16" s="119">
        <v>5612013.2599999998</v>
      </c>
      <c r="I16" s="119">
        <v>97200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1686000</v>
      </c>
      <c r="F18" s="120">
        <v>6075378</v>
      </c>
      <c r="G18" s="121">
        <v>5993456</v>
      </c>
      <c r="H18" s="119">
        <v>5896256</v>
      </c>
      <c r="I18" s="119">
        <v>97200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284242.74000000022</v>
      </c>
      <c r="H24" s="137">
        <f>H18-H16-H22</f>
        <v>284242.74000000022</v>
      </c>
      <c r="I24" s="137">
        <f>I18-I16-I22</f>
        <v>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284242.74000000022</v>
      </c>
      <c r="H25" s="142">
        <v>284242.74000000022</v>
      </c>
      <c r="I25" s="142">
        <v>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284242.74000000022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35000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249242.74000000022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65930</v>
      </c>
      <c r="G41" s="172">
        <v>65930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35000</v>
      </c>
      <c r="G50" s="202">
        <v>21741</v>
      </c>
      <c r="H50" s="202">
        <f>E50+F50-G50</f>
        <v>13259</v>
      </c>
      <c r="I50" s="203">
        <v>13259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11483.3</v>
      </c>
      <c r="F51" s="207">
        <v>31008</v>
      </c>
      <c r="G51" s="208">
        <v>23340</v>
      </c>
      <c r="H51" s="208">
        <f>E51+F51-G51</f>
        <v>19151.300000000003</v>
      </c>
      <c r="I51" s="209">
        <v>16323.3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291284.64</v>
      </c>
      <c r="F52" s="207">
        <v>225491.73</v>
      </c>
      <c r="G52" s="208">
        <v>175491.73</v>
      </c>
      <c r="H52" s="208">
        <f>E52+F52-G52</f>
        <v>341284.64</v>
      </c>
      <c r="I52" s="209">
        <v>341284.64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184472.72</v>
      </c>
      <c r="F53" s="207">
        <v>260403.73</v>
      </c>
      <c r="G53" s="208">
        <v>155410</v>
      </c>
      <c r="H53" s="208">
        <f>E53+F53-G53</f>
        <v>289466.45</v>
      </c>
      <c r="I53" s="209">
        <v>289466.45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487240.66000000003</v>
      </c>
      <c r="F54" s="214">
        <f>F50+F51+F52+F53</f>
        <v>551903.46</v>
      </c>
      <c r="G54" s="215">
        <f>G50+G51+G52+G53</f>
        <v>375982.73</v>
      </c>
      <c r="H54" s="215">
        <f>H50+H51+H52+H53</f>
        <v>663161.39</v>
      </c>
      <c r="I54" s="216">
        <f>I50+I51+I52+I53</f>
        <v>660333.39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09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1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224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225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145</v>
      </c>
      <c r="E6" s="99"/>
      <c r="F6" s="99"/>
      <c r="G6" s="100" t="s">
        <v>3</v>
      </c>
      <c r="H6" s="101" t="s">
        <v>106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1140000</v>
      </c>
      <c r="F16" s="120">
        <v>7558090</v>
      </c>
      <c r="G16" s="121">
        <v>8743002.959999999</v>
      </c>
      <c r="H16" s="119">
        <v>8743002.959999999</v>
      </c>
      <c r="I16" s="119">
        <v>0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1140000</v>
      </c>
      <c r="F18" s="120">
        <v>7644828</v>
      </c>
      <c r="G18" s="121">
        <v>8815950</v>
      </c>
      <c r="H18" s="119">
        <v>8815950</v>
      </c>
      <c r="I18" s="119">
        <v>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72947.040000000969</v>
      </c>
      <c r="H24" s="137">
        <f>H18-H16-H22</f>
        <v>72947.040000000969</v>
      </c>
      <c r="I24" s="137">
        <f>I18-I16-I22</f>
        <v>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72947.040000000969</v>
      </c>
      <c r="H25" s="142">
        <v>72947.039999999106</v>
      </c>
      <c r="I25" s="142">
        <v>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72947.040000000969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71947.040000000969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71738</v>
      </c>
      <c r="G41" s="172">
        <v>71738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16456</v>
      </c>
      <c r="F50" s="201">
        <v>20000</v>
      </c>
      <c r="G50" s="202">
        <v>0</v>
      </c>
      <c r="H50" s="202">
        <f>E50+F50-G50</f>
        <v>36456</v>
      </c>
      <c r="I50" s="203">
        <v>36456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111486.5</v>
      </c>
      <c r="F51" s="207">
        <v>53160</v>
      </c>
      <c r="G51" s="208">
        <v>84512</v>
      </c>
      <c r="H51" s="208">
        <f>E51+F51-G51</f>
        <v>80134.5</v>
      </c>
      <c r="I51" s="209">
        <v>75777.5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185572.66</v>
      </c>
      <c r="F52" s="207">
        <v>186240.29</v>
      </c>
      <c r="G52" s="208">
        <v>171994</v>
      </c>
      <c r="H52" s="208">
        <f>E52+F52-G52</f>
        <v>199818.95</v>
      </c>
      <c r="I52" s="209">
        <v>199818.95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169767.1</v>
      </c>
      <c r="F53" s="207">
        <v>253732</v>
      </c>
      <c r="G53" s="208">
        <v>306439</v>
      </c>
      <c r="H53" s="208">
        <f>E53+F53-G53</f>
        <v>117060.09999999998</v>
      </c>
      <c r="I53" s="209">
        <v>117060.1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483282.26</v>
      </c>
      <c r="F54" s="214">
        <f>F50+F51+F52+F53</f>
        <v>513132.29000000004</v>
      </c>
      <c r="G54" s="215">
        <f>G50+G51+G52+G53</f>
        <v>562945</v>
      </c>
      <c r="H54" s="215">
        <f>H50+H51+H52+H53</f>
        <v>433469.55</v>
      </c>
      <c r="I54" s="216">
        <f>I50+I51+I52+I53</f>
        <v>429112.55000000005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0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30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200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226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146</v>
      </c>
      <c r="E6" s="99"/>
      <c r="F6" s="99"/>
      <c r="G6" s="100" t="s">
        <v>3</v>
      </c>
      <c r="H6" s="101" t="s">
        <v>107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1756000</v>
      </c>
      <c r="F16" s="120">
        <v>11823121</v>
      </c>
      <c r="G16" s="121">
        <v>13615752.780000001</v>
      </c>
      <c r="H16" s="119">
        <v>13615752.780000001</v>
      </c>
      <c r="I16" s="119">
        <v>0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1836000</v>
      </c>
      <c r="F18" s="120">
        <v>11916121</v>
      </c>
      <c r="G18" s="121">
        <v>13655159.26</v>
      </c>
      <c r="H18" s="119">
        <v>13655159.26</v>
      </c>
      <c r="I18" s="119">
        <v>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39406.479999998584</v>
      </c>
      <c r="H24" s="137">
        <f>H18-H16-H22</f>
        <v>39406.479999998584</v>
      </c>
      <c r="I24" s="137">
        <f>I18-I16-I22</f>
        <v>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39406.479999998584</v>
      </c>
      <c r="H25" s="142">
        <v>39406.480000000447</v>
      </c>
      <c r="I25" s="142">
        <v>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39406.480000000003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39406.480000000003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5000</v>
      </c>
      <c r="G41" s="172">
        <v>5000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70630</v>
      </c>
      <c r="F50" s="201">
        <v>0</v>
      </c>
      <c r="G50" s="202">
        <v>40000</v>
      </c>
      <c r="H50" s="202">
        <f>E50+F50-G50</f>
        <v>30630</v>
      </c>
      <c r="I50" s="203">
        <v>30630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75045.67</v>
      </c>
      <c r="F51" s="207">
        <v>86141</v>
      </c>
      <c r="G51" s="208">
        <v>99007</v>
      </c>
      <c r="H51" s="208">
        <f>E51+F51-G51</f>
        <v>62179.669999999984</v>
      </c>
      <c r="I51" s="209">
        <v>62593.67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149468.21</v>
      </c>
      <c r="F52" s="207">
        <v>45057.27</v>
      </c>
      <c r="G52" s="208">
        <v>0</v>
      </c>
      <c r="H52" s="208">
        <f>E52+F52-G52</f>
        <v>194525.47999999998</v>
      </c>
      <c r="I52" s="209">
        <v>194525.48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119006.6</v>
      </c>
      <c r="F53" s="207">
        <v>6312</v>
      </c>
      <c r="G53" s="208">
        <v>5000</v>
      </c>
      <c r="H53" s="208">
        <f>E53+F53-G53</f>
        <v>120318.6</v>
      </c>
      <c r="I53" s="209">
        <v>120318.6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414150.48</v>
      </c>
      <c r="F54" s="214">
        <f>F50+F51+F52+F53</f>
        <v>137510.26999999999</v>
      </c>
      <c r="G54" s="215">
        <f>G50+G51+G52+G53</f>
        <v>144007</v>
      </c>
      <c r="H54" s="215">
        <f>H50+H51+H52+H53</f>
        <v>407653.75</v>
      </c>
      <c r="I54" s="216">
        <f>I50+I51+I52+I53</f>
        <v>408067.75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1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201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227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147</v>
      </c>
      <c r="E6" s="99"/>
      <c r="F6" s="99"/>
      <c r="G6" s="100" t="s">
        <v>3</v>
      </c>
      <c r="H6" s="101" t="s">
        <v>108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6766000</v>
      </c>
      <c r="F16" s="120">
        <v>21251062</v>
      </c>
      <c r="G16" s="121">
        <v>20701772.219999999</v>
      </c>
      <c r="H16" s="119">
        <v>20361649.469999999</v>
      </c>
      <c r="I16" s="119">
        <v>340122.75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7679000</v>
      </c>
      <c r="F18" s="120">
        <v>21251062</v>
      </c>
      <c r="G18" s="121">
        <v>20838046.440000001</v>
      </c>
      <c r="H18" s="119">
        <v>20137660.440000001</v>
      </c>
      <c r="I18" s="119">
        <v>700386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136274.22000000253</v>
      </c>
      <c r="H24" s="137">
        <f>H18-H16-H22</f>
        <v>-223989.02999999747</v>
      </c>
      <c r="I24" s="137">
        <f>I18-I16-I22</f>
        <v>360263.25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136274.22000000253</v>
      </c>
      <c r="H25" s="142">
        <v>-223989.02999999747</v>
      </c>
      <c r="I25" s="142">
        <v>360263.25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136274.22000000253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20000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116274.22000000253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700000</v>
      </c>
      <c r="G37" s="172">
        <v>637208</v>
      </c>
      <c r="H37" s="173"/>
      <c r="I37" s="174">
        <f>IF(F37=0,"nerozp.",G37/F37)</f>
        <v>0.9102971428571428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297270</v>
      </c>
      <c r="G41" s="172">
        <v>297270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69691</v>
      </c>
      <c r="F50" s="201">
        <v>1000</v>
      </c>
      <c r="G50" s="202">
        <v>54794</v>
      </c>
      <c r="H50" s="202">
        <f>E50+F50-G50</f>
        <v>15897</v>
      </c>
      <c r="I50" s="203">
        <v>15897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56809.75</v>
      </c>
      <c r="F51" s="207">
        <v>86169.25</v>
      </c>
      <c r="G51" s="208">
        <v>74530</v>
      </c>
      <c r="H51" s="208">
        <f>E51+F51-G51</f>
        <v>68449</v>
      </c>
      <c r="I51" s="209">
        <v>91361.24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273063.18</v>
      </c>
      <c r="F52" s="207">
        <v>119124.9</v>
      </c>
      <c r="G52" s="208">
        <v>211042.94</v>
      </c>
      <c r="H52" s="208">
        <f>E52+F52-G52</f>
        <v>181145.13999999996</v>
      </c>
      <c r="I52" s="209">
        <v>181145.14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495916.33</v>
      </c>
      <c r="F53" s="207">
        <v>543320</v>
      </c>
      <c r="G53" s="208">
        <v>455270</v>
      </c>
      <c r="H53" s="208">
        <f>E53+F53-G53</f>
        <v>583966.33000000007</v>
      </c>
      <c r="I53" s="209">
        <v>266325.3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895480.26</v>
      </c>
      <c r="F54" s="214">
        <f>F50+F51+F52+F53</f>
        <v>749614.15</v>
      </c>
      <c r="G54" s="215">
        <f>G50+G51+G52+G53</f>
        <v>795636.94</v>
      </c>
      <c r="H54" s="215">
        <f>H50+H51+H52+H53</f>
        <v>849457.47</v>
      </c>
      <c r="I54" s="216">
        <f>I50+I51+I52+I53</f>
        <v>554728.67999999993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2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34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228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172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148</v>
      </c>
      <c r="E6" s="99"/>
      <c r="F6" s="99"/>
      <c r="G6" s="100" t="s">
        <v>3</v>
      </c>
      <c r="H6" s="101" t="s">
        <v>109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1266000</v>
      </c>
      <c r="F16" s="120">
        <v>5824552</v>
      </c>
      <c r="G16" s="121">
        <v>5870044.2999999998</v>
      </c>
      <c r="H16" s="119">
        <v>5786640.9699999997</v>
      </c>
      <c r="I16" s="119">
        <v>83403.33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1316000</v>
      </c>
      <c r="F18" s="120">
        <v>5933961</v>
      </c>
      <c r="G18" s="121">
        <v>6096618</v>
      </c>
      <c r="H18" s="119">
        <v>5909718</v>
      </c>
      <c r="I18" s="119">
        <v>186900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226573.70000000019</v>
      </c>
      <c r="H24" s="137">
        <f>H18-H16-H22</f>
        <v>123077.03000000026</v>
      </c>
      <c r="I24" s="137">
        <f>I18-I16-I22</f>
        <v>103496.67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226573.70000000019</v>
      </c>
      <c r="H25" s="142">
        <v>123077.03000000026</v>
      </c>
      <c r="I25" s="142">
        <v>103496.67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226573.70000000019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20000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206573.70000000019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150000</v>
      </c>
      <c r="G37" s="172">
        <v>133845</v>
      </c>
      <c r="H37" s="173"/>
      <c r="I37" s="174">
        <f>IF(F37=0,"nerozp.",G37/F37)</f>
        <v>0.89229999999999998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1777</v>
      </c>
      <c r="G41" s="172">
        <v>1777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37753</v>
      </c>
      <c r="F50" s="201">
        <v>10000</v>
      </c>
      <c r="G50" s="202">
        <v>15000</v>
      </c>
      <c r="H50" s="202">
        <f>E50+F50-G50</f>
        <v>32753</v>
      </c>
      <c r="I50" s="203">
        <v>32753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4445.04</v>
      </c>
      <c r="F51" s="207">
        <v>35919</v>
      </c>
      <c r="G51" s="208">
        <v>35340</v>
      </c>
      <c r="H51" s="208">
        <f>E51+F51-G51</f>
        <v>5024.0400000000009</v>
      </c>
      <c r="I51" s="209">
        <v>1351.04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246431.4</v>
      </c>
      <c r="F52" s="207">
        <v>230983.67</v>
      </c>
      <c r="G52" s="208">
        <v>34500</v>
      </c>
      <c r="H52" s="208">
        <f>E52+F52-G52</f>
        <v>442915.07</v>
      </c>
      <c r="I52" s="209">
        <v>442915.07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12325.29</v>
      </c>
      <c r="F53" s="207">
        <v>2721</v>
      </c>
      <c r="G53" s="208">
        <v>1777</v>
      </c>
      <c r="H53" s="208">
        <f>E53+F53-G53</f>
        <v>13269.29</v>
      </c>
      <c r="I53" s="209">
        <v>13269.29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300954.73</v>
      </c>
      <c r="F54" s="214">
        <f>F50+F51+F52+F53</f>
        <v>279623.67000000004</v>
      </c>
      <c r="G54" s="215">
        <f>G50+G51+G52+G53</f>
        <v>86617</v>
      </c>
      <c r="H54" s="215">
        <f>H50+H51+H52+H53</f>
        <v>493961.39999999997</v>
      </c>
      <c r="I54" s="216">
        <f>I50+I51+I52+I53</f>
        <v>490288.39999999997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3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202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229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149</v>
      </c>
      <c r="E6" s="99"/>
      <c r="F6" s="99"/>
      <c r="G6" s="100" t="s">
        <v>3</v>
      </c>
      <c r="H6" s="101" t="s">
        <v>110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2919000</v>
      </c>
      <c r="F16" s="120">
        <v>6156452</v>
      </c>
      <c r="G16" s="121">
        <v>6013095.1399999997</v>
      </c>
      <c r="H16" s="119">
        <v>5830586.25</v>
      </c>
      <c r="I16" s="119">
        <v>182508.89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2919000</v>
      </c>
      <c r="F18" s="120">
        <v>6156452</v>
      </c>
      <c r="G18" s="121">
        <v>6035464.8100000005</v>
      </c>
      <c r="H18" s="119">
        <v>5728227.9199999999</v>
      </c>
      <c r="I18" s="119">
        <v>307236.89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22369.670000000857</v>
      </c>
      <c r="H24" s="137">
        <f>H18-H16-H22</f>
        <v>-102358.33000000007</v>
      </c>
      <c r="I24" s="137">
        <f>I18-I16-I22</f>
        <v>124728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22369.670000000857</v>
      </c>
      <c r="H25" s="142">
        <v>-102358.32999999914</v>
      </c>
      <c r="I25" s="142">
        <v>124728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22369.670000000857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12369.670000000857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200000</v>
      </c>
      <c r="G37" s="172">
        <v>129621</v>
      </c>
      <c r="H37" s="173"/>
      <c r="I37" s="174">
        <f>IF(F37=0,"nerozp.",G37/F37)</f>
        <v>0.64810500000000004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42628</v>
      </c>
      <c r="G41" s="172">
        <v>42628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33908</v>
      </c>
      <c r="F50" s="201">
        <v>25000</v>
      </c>
      <c r="G50" s="202">
        <v>26175</v>
      </c>
      <c r="H50" s="202">
        <f>E50+F50-G50</f>
        <v>32733</v>
      </c>
      <c r="I50" s="203">
        <v>32733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3027.77</v>
      </c>
      <c r="F51" s="207">
        <v>20968</v>
      </c>
      <c r="G51" s="208">
        <v>19614</v>
      </c>
      <c r="H51" s="208">
        <f>E51+F51-G51</f>
        <v>4381.7700000000004</v>
      </c>
      <c r="I51" s="209">
        <v>2854.77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229400.87</v>
      </c>
      <c r="F52" s="207">
        <v>27803.38</v>
      </c>
      <c r="G52" s="208">
        <v>0</v>
      </c>
      <c r="H52" s="208">
        <f>E52+F52-G52</f>
        <v>257204.25</v>
      </c>
      <c r="I52" s="209">
        <v>257204.25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255408.08</v>
      </c>
      <c r="F53" s="207">
        <v>101796</v>
      </c>
      <c r="G53" s="208">
        <v>165528</v>
      </c>
      <c r="H53" s="208">
        <f>E53+F53-G53</f>
        <v>191676.07999999996</v>
      </c>
      <c r="I53" s="209">
        <v>191676.08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521744.72</v>
      </c>
      <c r="F54" s="214">
        <f>F50+F51+F52+F53</f>
        <v>175567.38</v>
      </c>
      <c r="G54" s="215">
        <f>G50+G51+G52+G53</f>
        <v>211317</v>
      </c>
      <c r="H54" s="215">
        <f>H50+H51+H52+H53</f>
        <v>485995.1</v>
      </c>
      <c r="I54" s="216">
        <f>I50+I51+I52+I53</f>
        <v>484468.1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4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203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230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150</v>
      </c>
      <c r="E6" s="99"/>
      <c r="F6" s="99"/>
      <c r="G6" s="100" t="s">
        <v>3</v>
      </c>
      <c r="H6" s="101" t="s">
        <v>111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5648000</v>
      </c>
      <c r="F16" s="120">
        <v>18936870</v>
      </c>
      <c r="G16" s="121">
        <v>19244853.980000004</v>
      </c>
      <c r="H16" s="119">
        <v>19087312.780000001</v>
      </c>
      <c r="I16" s="119">
        <v>157541.20000000001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5648000</v>
      </c>
      <c r="F18" s="120">
        <v>18936870</v>
      </c>
      <c r="G18" s="121">
        <v>19244853.98</v>
      </c>
      <c r="H18" s="119">
        <v>18994296.98</v>
      </c>
      <c r="I18" s="119">
        <v>250557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-3.7252902984619141E-9</v>
      </c>
      <c r="H24" s="137">
        <f>H18-H16-H22</f>
        <v>-93015.800000000745</v>
      </c>
      <c r="I24" s="137">
        <f>I18-I16-I22</f>
        <v>93015.799999999988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-3.7252902984619141E-9</v>
      </c>
      <c r="H25" s="142">
        <v>-93015.800000000745</v>
      </c>
      <c r="I25" s="142">
        <v>93015.799999999988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290000</v>
      </c>
      <c r="G41" s="172">
        <v>290000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37200</v>
      </c>
      <c r="F50" s="201">
        <v>0</v>
      </c>
      <c r="G50" s="202">
        <v>8300</v>
      </c>
      <c r="H50" s="202">
        <f>E50+F50-G50</f>
        <v>28900</v>
      </c>
      <c r="I50" s="203">
        <v>28900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5219.67</v>
      </c>
      <c r="F51" s="207">
        <v>95596</v>
      </c>
      <c r="G51" s="208">
        <v>94984</v>
      </c>
      <c r="H51" s="208">
        <f>E51+F51-G51</f>
        <v>5831.6699999999983</v>
      </c>
      <c r="I51" s="209">
        <v>4877.58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1506790.8800000001</v>
      </c>
      <c r="F52" s="207">
        <v>1030468</v>
      </c>
      <c r="G52" s="208">
        <v>1476908.0999999999</v>
      </c>
      <c r="H52" s="208">
        <f>E52+F52-G52</f>
        <v>1060350.78</v>
      </c>
      <c r="I52" s="209">
        <v>808670.78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103129.60000000001</v>
      </c>
      <c r="F53" s="207">
        <v>1684920</v>
      </c>
      <c r="G53" s="208">
        <v>1727163.94</v>
      </c>
      <c r="H53" s="208">
        <f>E53+F53-G53</f>
        <v>60885.660000000149</v>
      </c>
      <c r="I53" s="209">
        <v>60885.66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1652340.1500000001</v>
      </c>
      <c r="F54" s="214">
        <f>F50+F51+F52+F53</f>
        <v>2810984</v>
      </c>
      <c r="G54" s="215">
        <f>G50+G51+G52+G53</f>
        <v>3307356.04</v>
      </c>
      <c r="H54" s="215">
        <f>H50+H51+H52+H53</f>
        <v>1155968.1100000001</v>
      </c>
      <c r="I54" s="216">
        <f>I50+I51+I52+I53</f>
        <v>903334.02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5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9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176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155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116</v>
      </c>
      <c r="E6" s="99"/>
      <c r="F6" s="99"/>
      <c r="G6" s="100" t="s">
        <v>3</v>
      </c>
      <c r="H6" s="101" t="s">
        <v>78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482000</v>
      </c>
      <c r="F16" s="120">
        <v>6191500</v>
      </c>
      <c r="G16" s="121">
        <v>6826948.2299999995</v>
      </c>
      <c r="H16" s="119">
        <v>6826948.2299999995</v>
      </c>
      <c r="I16" s="119">
        <v>0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482000</v>
      </c>
      <c r="F18" s="120">
        <v>6597017.0899999999</v>
      </c>
      <c r="G18" s="121">
        <v>6780228.4800000004</v>
      </c>
      <c r="H18" s="119">
        <v>6780228.4800000004</v>
      </c>
      <c r="I18" s="119">
        <v>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-46719.749999999069</v>
      </c>
      <c r="H24" s="137">
        <f>H18-H16-H22</f>
        <v>-46719.749999999069</v>
      </c>
      <c r="I24" s="137">
        <f>I18-I16-I22</f>
        <v>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-46719.749999999069</v>
      </c>
      <c r="H25" s="142">
        <v>-46719.749999999069</v>
      </c>
      <c r="I25" s="142">
        <v>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28.5" customHeight="1" x14ac:dyDescent="0.2">
      <c r="A34" s="265" t="s">
        <v>241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0</v>
      </c>
      <c r="G41" s="172">
        <v>0</v>
      </c>
      <c r="H41" s="173"/>
      <c r="I41" s="174" t="str">
        <f>IF(F41=0,"nerozp.",G41/F41)</f>
        <v>nerozp.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23500</v>
      </c>
      <c r="F50" s="201">
        <v>0</v>
      </c>
      <c r="G50" s="202">
        <v>0</v>
      </c>
      <c r="H50" s="202">
        <f>E50+F50-G50</f>
        <v>23500</v>
      </c>
      <c r="I50" s="203">
        <v>23500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27914.11</v>
      </c>
      <c r="F51" s="207">
        <v>41834</v>
      </c>
      <c r="G51" s="208">
        <v>44567</v>
      </c>
      <c r="H51" s="208">
        <f>E51+F51-G51</f>
        <v>25181.11</v>
      </c>
      <c r="I51" s="209">
        <v>20404.11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293040.8</v>
      </c>
      <c r="F52" s="207">
        <v>66475.820000000007</v>
      </c>
      <c r="G52" s="208">
        <v>105680.99</v>
      </c>
      <c r="H52" s="208">
        <f>E52+F52-G52</f>
        <v>253835.63</v>
      </c>
      <c r="I52" s="209">
        <v>253835.63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83181.5</v>
      </c>
      <c r="F53" s="207">
        <v>0</v>
      </c>
      <c r="G53" s="208">
        <v>0</v>
      </c>
      <c r="H53" s="208">
        <f>E53+F53-G53</f>
        <v>83181.5</v>
      </c>
      <c r="I53" s="209">
        <v>83181.5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427636.41</v>
      </c>
      <c r="F54" s="214">
        <f>F50+F51+F52+F53</f>
        <v>108309.82</v>
      </c>
      <c r="G54" s="215">
        <f>G50+G51+G52+G53</f>
        <v>150247.99</v>
      </c>
      <c r="H54" s="215">
        <f>H50+H51+H52+H53</f>
        <v>385698.24</v>
      </c>
      <c r="I54" s="216">
        <f>I50+I51+I52+I53</f>
        <v>380921.24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0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5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231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232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151</v>
      </c>
      <c r="E6" s="99"/>
      <c r="F6" s="99"/>
      <c r="G6" s="100" t="s">
        <v>3</v>
      </c>
      <c r="H6" s="101" t="s">
        <v>112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19028000</v>
      </c>
      <c r="F16" s="120">
        <v>24001450</v>
      </c>
      <c r="G16" s="121">
        <v>24001449.510000005</v>
      </c>
      <c r="H16" s="119">
        <v>22402257.949999999</v>
      </c>
      <c r="I16" s="119">
        <v>1599191.56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19063000</v>
      </c>
      <c r="F18" s="120">
        <v>24126905</v>
      </c>
      <c r="G18" s="121">
        <v>24124346.199999996</v>
      </c>
      <c r="H18" s="119">
        <v>22427967.899999999</v>
      </c>
      <c r="I18" s="119">
        <v>1696378.3000000003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21280</v>
      </c>
      <c r="H22" s="134">
        <v>0</v>
      </c>
      <c r="I22" s="134">
        <v>21280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101616.68999999017</v>
      </c>
      <c r="H24" s="137">
        <f>H18-H16-H22</f>
        <v>25709.949999999255</v>
      </c>
      <c r="I24" s="137">
        <f>I18-I16-I22</f>
        <v>75906.740000000224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101616.68999999017</v>
      </c>
      <c r="H25" s="142">
        <v>25709.949999999255</v>
      </c>
      <c r="I25" s="142">
        <v>75906.740000000456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101616.69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21000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80616.69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95000</v>
      </c>
      <c r="G37" s="172">
        <v>95000</v>
      </c>
      <c r="H37" s="173"/>
      <c r="I37" s="174">
        <f>IF(F37=0,"nerozp.",G37/F37)</f>
        <v>1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2880704</v>
      </c>
      <c r="G41" s="172">
        <v>2880704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0</v>
      </c>
      <c r="F50" s="201">
        <v>21000</v>
      </c>
      <c r="G50" s="202">
        <v>21000</v>
      </c>
      <c r="H50" s="202">
        <f>E50+F50-G50</f>
        <v>0</v>
      </c>
      <c r="I50" s="203">
        <v>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24118.639999999999</v>
      </c>
      <c r="F51" s="207">
        <v>38307.68</v>
      </c>
      <c r="G51" s="208">
        <v>46064</v>
      </c>
      <c r="H51" s="208">
        <f>E51+F51-G51</f>
        <v>16362.32</v>
      </c>
      <c r="I51" s="209">
        <v>14231.64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247540.29</v>
      </c>
      <c r="F52" s="207">
        <v>186899.85</v>
      </c>
      <c r="G52" s="208">
        <v>0</v>
      </c>
      <c r="H52" s="208">
        <f>E52+F52-G52</f>
        <v>434440.14</v>
      </c>
      <c r="I52" s="209">
        <v>434440.14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1433194.97</v>
      </c>
      <c r="F53" s="207">
        <v>3877596</v>
      </c>
      <c r="G53" s="208">
        <v>3195344.79</v>
      </c>
      <c r="H53" s="208">
        <f>E53+F53-G53</f>
        <v>2115446.1799999997</v>
      </c>
      <c r="I53" s="209">
        <v>2115446.1800000002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1704853.9</v>
      </c>
      <c r="F54" s="214">
        <f>F50+F51+F52+F53</f>
        <v>4123803.53</v>
      </c>
      <c r="G54" s="215">
        <f>G50+G51+G52+G53</f>
        <v>3262408.79</v>
      </c>
      <c r="H54" s="215">
        <f>H50+H51+H52+H53</f>
        <v>2566248.6399999997</v>
      </c>
      <c r="I54" s="216">
        <f>I50+I51+I52+I53</f>
        <v>2564117.96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6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51"/>
  <sheetViews>
    <sheetView topLeftCell="A31" zoomScaleNormal="100" zoomScaleSheetLayoutView="115" workbookViewId="0">
      <selection activeCell="M60" sqref="M60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204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173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152</v>
      </c>
      <c r="E6" s="99"/>
      <c r="F6" s="99"/>
      <c r="G6" s="100" t="s">
        <v>3</v>
      </c>
      <c r="H6" s="101" t="s">
        <v>113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3352000</v>
      </c>
      <c r="F16" s="120">
        <v>36124438</v>
      </c>
      <c r="G16" s="121">
        <v>36173694.169999994</v>
      </c>
      <c r="H16" s="119">
        <v>36170694.169999994</v>
      </c>
      <c r="I16" s="119">
        <v>3000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3352000</v>
      </c>
      <c r="F18" s="120">
        <v>36124438</v>
      </c>
      <c r="G18" s="121">
        <v>36061034.100000001</v>
      </c>
      <c r="H18" s="119">
        <v>36058034.100000001</v>
      </c>
      <c r="I18" s="119">
        <v>3000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-112660.06999999285</v>
      </c>
      <c r="H24" s="137">
        <f>H18-H16-H22</f>
        <v>-112660.06999999285</v>
      </c>
      <c r="I24" s="137">
        <f>I18-I16-I22</f>
        <v>0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-112660.06999999285</v>
      </c>
      <c r="H25" s="142">
        <v>-112660.0700000003</v>
      </c>
      <c r="I25" s="142">
        <v>0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0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0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8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  <c r="J33" s="267"/>
      <c r="K33" s="267"/>
      <c r="L33" s="267"/>
      <c r="M33" s="267"/>
      <c r="N33" s="267"/>
      <c r="O33" s="267"/>
      <c r="P33" s="267"/>
      <c r="Q33" s="267"/>
      <c r="R33" s="267"/>
    </row>
    <row r="34" spans="1:18" ht="36" customHeight="1" x14ac:dyDescent="0.2">
      <c r="A34" s="265" t="s">
        <v>260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8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8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8" ht="16.5" x14ac:dyDescent="0.35">
      <c r="A37" s="170" t="s">
        <v>24</v>
      </c>
      <c r="B37" s="171"/>
      <c r="C37" s="122"/>
      <c r="D37" s="171"/>
      <c r="E37" s="117"/>
      <c r="F37" s="172">
        <v>75000</v>
      </c>
      <c r="G37" s="172">
        <v>53300</v>
      </c>
      <c r="H37" s="173"/>
      <c r="I37" s="174">
        <f>IF(F37=0,"nerozp.",G37/F37)</f>
        <v>0.71066666666666667</v>
      </c>
      <c r="J37" s="78"/>
    </row>
    <row r="38" spans="1:18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8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8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8" ht="16.5" x14ac:dyDescent="0.35">
      <c r="A41" s="170" t="s">
        <v>66</v>
      </c>
      <c r="B41" s="171"/>
      <c r="C41" s="122"/>
      <c r="D41" s="117"/>
      <c r="E41" s="117"/>
      <c r="F41" s="172">
        <v>19198</v>
      </c>
      <c r="G41" s="172">
        <v>19198</v>
      </c>
      <c r="H41" s="173"/>
      <c r="I41" s="174">
        <f>IF(F41=0,"nerozp.",G41/F41)</f>
        <v>1</v>
      </c>
      <c r="J41" s="4"/>
    </row>
    <row r="42" spans="1:18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8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8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8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8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8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8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128825</v>
      </c>
      <c r="F50" s="201">
        <v>10000</v>
      </c>
      <c r="G50" s="202">
        <v>0</v>
      </c>
      <c r="H50" s="202">
        <f>E50+F50-G50</f>
        <v>138825</v>
      </c>
      <c r="I50" s="203">
        <v>64898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41165.47</v>
      </c>
      <c r="F51" s="207">
        <v>254198</v>
      </c>
      <c r="G51" s="208">
        <v>255411</v>
      </c>
      <c r="H51" s="208">
        <f>E51+F51-G51</f>
        <v>39952.469999999972</v>
      </c>
      <c r="I51" s="209">
        <v>24143.47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637150.06999999995</v>
      </c>
      <c r="F52" s="207">
        <v>63672.72</v>
      </c>
      <c r="G52" s="208">
        <v>250000</v>
      </c>
      <c r="H52" s="208">
        <f>E52+F52-G52</f>
        <v>450822.78999999992</v>
      </c>
      <c r="I52" s="209">
        <v>418748.75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888980.32</v>
      </c>
      <c r="F53" s="207">
        <v>275727</v>
      </c>
      <c r="G53" s="208">
        <v>379198</v>
      </c>
      <c r="H53" s="208">
        <f>E53+F53-G53</f>
        <v>785509.31999999983</v>
      </c>
      <c r="I53" s="209">
        <v>141634.29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1696120.8599999999</v>
      </c>
      <c r="F54" s="214">
        <f>F50+F51+F52+F53</f>
        <v>603597.72</v>
      </c>
      <c r="G54" s="215">
        <f>G50+G51+G52+G53</f>
        <v>884609</v>
      </c>
      <c r="H54" s="215">
        <f>H50+H51+H52+H53</f>
        <v>1415109.5799999996</v>
      </c>
      <c r="I54" s="216">
        <f>I50+I51+I52+I53</f>
        <v>649424.51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5">
    <mergeCell ref="J33:R33"/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317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22" zoomScaleNormal="100" zoomScaleSheetLayoutView="100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177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156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117</v>
      </c>
      <c r="E6" s="99"/>
      <c r="F6" s="99"/>
      <c r="G6" s="100" t="s">
        <v>3</v>
      </c>
      <c r="H6" s="101" t="s">
        <v>206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6074000</v>
      </c>
      <c r="F16" s="120">
        <v>37858528</v>
      </c>
      <c r="G16" s="121">
        <v>37774274.969999999</v>
      </c>
      <c r="H16" s="119">
        <v>37183457.009999998</v>
      </c>
      <c r="I16" s="119">
        <v>590817.96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6550000</v>
      </c>
      <c r="F18" s="120">
        <v>37993653.039999999</v>
      </c>
      <c r="G18" s="121">
        <v>37934563.990000002</v>
      </c>
      <c r="H18" s="119">
        <v>37179271.210000001</v>
      </c>
      <c r="I18" s="119">
        <v>755292.78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160289.02000000328</v>
      </c>
      <c r="H24" s="137">
        <f>H18-H16-H22</f>
        <v>-4185.7999999970198</v>
      </c>
      <c r="I24" s="137">
        <f>I18-I16-I22</f>
        <v>164474.82000000007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84983.980000003285</v>
      </c>
      <c r="H25" s="142">
        <v>-79490.840000004464</v>
      </c>
      <c r="I25" s="142">
        <v>164474.82000000007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75305.039999999994</v>
      </c>
      <c r="H26" s="142">
        <v>75305.039999999994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84983.98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3000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81983.98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75305.039999999994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45" customHeight="1" x14ac:dyDescent="0.2">
      <c r="A34" s="265" t="s">
        <v>242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602856</v>
      </c>
      <c r="G41" s="172">
        <v>602856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16900</v>
      </c>
      <c r="F50" s="201">
        <v>20000</v>
      </c>
      <c r="G50" s="202">
        <v>4000</v>
      </c>
      <c r="H50" s="202">
        <f>E50+F50-G50</f>
        <v>32900</v>
      </c>
      <c r="I50" s="203">
        <v>32900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130461.03</v>
      </c>
      <c r="F51" s="207">
        <v>215686</v>
      </c>
      <c r="G51" s="208">
        <v>249819.7</v>
      </c>
      <c r="H51" s="208">
        <f>E51+F51-G51</f>
        <v>96327.330000000016</v>
      </c>
      <c r="I51" s="209">
        <v>80186.33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178898.28</v>
      </c>
      <c r="F52" s="207">
        <v>187705.34</v>
      </c>
      <c r="G52" s="208">
        <v>61939</v>
      </c>
      <c r="H52" s="208">
        <f>E52+F52-G52</f>
        <v>304664.62</v>
      </c>
      <c r="I52" s="209">
        <v>304664.62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652277.29</v>
      </c>
      <c r="F53" s="207">
        <v>830656</v>
      </c>
      <c r="G53" s="208">
        <v>1402595.57</v>
      </c>
      <c r="H53" s="208">
        <f>E53+F53-G53</f>
        <v>80337.719999999972</v>
      </c>
      <c r="I53" s="209">
        <v>80337.72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978536.60000000009</v>
      </c>
      <c r="F54" s="214">
        <f>F50+F51+F52+F53</f>
        <v>1254047.3399999999</v>
      </c>
      <c r="G54" s="215">
        <f>G50+G51+G52+G53</f>
        <v>1718354.27</v>
      </c>
      <c r="H54" s="215">
        <f>H50+H51+H52+H53</f>
        <v>514229.67</v>
      </c>
      <c r="I54" s="216">
        <f>I50+I51+I52+I53</f>
        <v>498088.67000000004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1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6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178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157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118</v>
      </c>
      <c r="E6" s="99"/>
      <c r="F6" s="99"/>
      <c r="G6" s="100" t="s">
        <v>3</v>
      </c>
      <c r="H6" s="101" t="s">
        <v>79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3061000</v>
      </c>
      <c r="F16" s="120">
        <v>23046830.019999996</v>
      </c>
      <c r="G16" s="121">
        <v>23046830.019999996</v>
      </c>
      <c r="H16" s="119">
        <v>23012040.589999996</v>
      </c>
      <c r="I16" s="119">
        <v>34789.43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3068000</v>
      </c>
      <c r="F18" s="120">
        <v>23090166.59</v>
      </c>
      <c r="G18" s="121">
        <v>23090166.59</v>
      </c>
      <c r="H18" s="119">
        <v>23012040.59</v>
      </c>
      <c r="I18" s="119">
        <v>78126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43336.570000004023</v>
      </c>
      <c r="H24" s="137">
        <f>H18-H16-H22</f>
        <v>3.7252902984619141E-9</v>
      </c>
      <c r="I24" s="137">
        <f>I18-I16-I22</f>
        <v>43336.57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36664.570000004023</v>
      </c>
      <c r="H25" s="142">
        <v>-6672</v>
      </c>
      <c r="I25" s="142">
        <v>43336.57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6672</v>
      </c>
      <c r="H26" s="142">
        <v>6672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36664.57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7332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29332.57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6672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46680</v>
      </c>
      <c r="H33" s="163"/>
      <c r="I33" s="164"/>
    </row>
    <row r="34" spans="1:10" ht="43.5" customHeight="1" x14ac:dyDescent="0.2">
      <c r="A34" s="265" t="s">
        <v>243</v>
      </c>
      <c r="B34" s="265"/>
      <c r="C34" s="265"/>
      <c r="D34" s="265"/>
      <c r="E34" s="265"/>
      <c r="F34" s="265"/>
      <c r="G34" s="265"/>
      <c r="H34" s="265"/>
      <c r="I34" s="265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22000</v>
      </c>
      <c r="G41" s="172">
        <v>22000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93103</v>
      </c>
      <c r="F50" s="201">
        <v>0</v>
      </c>
      <c r="G50" s="202">
        <v>2000</v>
      </c>
      <c r="H50" s="202">
        <f>E50+F50-G50</f>
        <v>91103</v>
      </c>
      <c r="I50" s="203">
        <v>91103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81904.800000000003</v>
      </c>
      <c r="F51" s="207">
        <v>139211</v>
      </c>
      <c r="G51" s="208">
        <v>152211</v>
      </c>
      <c r="H51" s="208">
        <f>E51+F51-G51</f>
        <v>68904.799999999988</v>
      </c>
      <c r="I51" s="209">
        <v>70731.8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944290.32000000007</v>
      </c>
      <c r="F52" s="207">
        <v>163745.91</v>
      </c>
      <c r="G52" s="208">
        <v>117441.59</v>
      </c>
      <c r="H52" s="208">
        <f>E52+F52-G52</f>
        <v>990594.64</v>
      </c>
      <c r="I52" s="209">
        <v>990594.64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68726.429999999993</v>
      </c>
      <c r="F53" s="207">
        <v>127002</v>
      </c>
      <c r="G53" s="208">
        <v>121812</v>
      </c>
      <c r="H53" s="208">
        <f>E53+F53-G53</f>
        <v>73916.429999999993</v>
      </c>
      <c r="I53" s="209">
        <v>73916.429999999993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1188024.55</v>
      </c>
      <c r="F54" s="214">
        <f>F50+F51+F52+F53</f>
        <v>429958.91000000003</v>
      </c>
      <c r="G54" s="215">
        <f>G50+G51+G52+G53</f>
        <v>393464.58999999997</v>
      </c>
      <c r="H54" s="215">
        <f>H50+H51+H52+H53</f>
        <v>1224518.8699999999</v>
      </c>
      <c r="I54" s="216">
        <f>I50+I51+I52+I53</f>
        <v>1226345.8699999999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2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179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263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119</v>
      </c>
      <c r="E6" s="99"/>
      <c r="F6" s="99"/>
      <c r="G6" s="100" t="s">
        <v>3</v>
      </c>
      <c r="H6" s="101" t="s">
        <v>80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10593000</v>
      </c>
      <c r="F16" s="120">
        <v>4016711</v>
      </c>
      <c r="G16" s="121">
        <v>44998358.68</v>
      </c>
      <c r="H16" s="119">
        <v>44869042.060000002</v>
      </c>
      <c r="I16" s="119">
        <v>129316.62000000001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10603000</v>
      </c>
      <c r="F18" s="120">
        <v>9648711</v>
      </c>
      <c r="G18" s="121">
        <v>45003905</v>
      </c>
      <c r="H18" s="119">
        <v>44846245</v>
      </c>
      <c r="I18" s="119">
        <v>157660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5546.320000000298</v>
      </c>
      <c r="H24" s="137">
        <f>H18-H16-H22</f>
        <v>-22797.060000002384</v>
      </c>
      <c r="I24" s="137">
        <f>I18-I16-I22</f>
        <v>28343.37999999999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5546.320000000298</v>
      </c>
      <c r="H25" s="142">
        <v>-22797.060000002384</v>
      </c>
      <c r="I25" s="142">
        <v>28343.37999999999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5546.32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4546.32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26000</v>
      </c>
      <c r="G37" s="172">
        <v>0</v>
      </c>
      <c r="H37" s="173"/>
      <c r="I37" s="174">
        <f>IF(F37=0,"nerozp.",G37/F37)</f>
        <v>0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3229711</v>
      </c>
      <c r="G41" s="172">
        <v>3229711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23448</v>
      </c>
      <c r="F50" s="201">
        <v>91734</v>
      </c>
      <c r="G50" s="202">
        <v>2000</v>
      </c>
      <c r="H50" s="202">
        <f>E50+F50-G50</f>
        <v>113182</v>
      </c>
      <c r="I50" s="203">
        <v>113182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57555.37</v>
      </c>
      <c r="F51" s="207">
        <v>513389.5</v>
      </c>
      <c r="G51" s="208">
        <v>293006</v>
      </c>
      <c r="H51" s="208">
        <f>E51+F51-G51</f>
        <v>277938.87</v>
      </c>
      <c r="I51" s="209">
        <v>243919.87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298261.58</v>
      </c>
      <c r="F52" s="207">
        <v>2611592.4699999997</v>
      </c>
      <c r="G52" s="208">
        <v>1167000</v>
      </c>
      <c r="H52" s="208">
        <f>E52+F52-G52</f>
        <v>1742854.0499999998</v>
      </c>
      <c r="I52" s="209">
        <v>1742854.05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63977</v>
      </c>
      <c r="F53" s="207">
        <v>6504476.6799999997</v>
      </c>
      <c r="G53" s="208">
        <v>3537588</v>
      </c>
      <c r="H53" s="208">
        <f>E53+F53-G53</f>
        <v>3030865.6799999997</v>
      </c>
      <c r="I53" s="209">
        <v>3030865.68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443241.95</v>
      </c>
      <c r="F54" s="214">
        <f>F50+F51+F52+F53</f>
        <v>9721192.6499999985</v>
      </c>
      <c r="G54" s="215">
        <f>G50+G51+G52+G53</f>
        <v>4999594</v>
      </c>
      <c r="H54" s="215">
        <f>H50+H51+H52+H53</f>
        <v>5164840.5999999996</v>
      </c>
      <c r="I54" s="216">
        <f>I50+I51+I52+I53</f>
        <v>5130821.5999999996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3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4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180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158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120</v>
      </c>
      <c r="E6" s="99"/>
      <c r="F6" s="99"/>
      <c r="G6" s="100" t="s">
        <v>3</v>
      </c>
      <c r="H6" s="101" t="s">
        <v>81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1026000</v>
      </c>
      <c r="F16" s="120">
        <v>8318937</v>
      </c>
      <c r="G16" s="121">
        <v>8360124.0199999996</v>
      </c>
      <c r="H16" s="119">
        <v>8347932.0199999996</v>
      </c>
      <c r="I16" s="119">
        <v>12192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1026000</v>
      </c>
      <c r="F18" s="120">
        <v>8318937</v>
      </c>
      <c r="G18" s="121">
        <v>8420083.0999999996</v>
      </c>
      <c r="H18" s="119">
        <v>8383520.0999999996</v>
      </c>
      <c r="I18" s="119">
        <v>36563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59959.080000000075</v>
      </c>
      <c r="H24" s="137">
        <f>H18-H16-H22</f>
        <v>35588.080000000075</v>
      </c>
      <c r="I24" s="137">
        <f>I18-I16-I22</f>
        <v>24371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59959.080000000075</v>
      </c>
      <c r="H25" s="142">
        <v>35588.080000000075</v>
      </c>
      <c r="I25" s="142">
        <v>24371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59959.08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v>59959.08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123371</v>
      </c>
      <c r="G41" s="172">
        <v>123371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7300</v>
      </c>
      <c r="F50" s="201">
        <v>0</v>
      </c>
      <c r="G50" s="202">
        <v>2000</v>
      </c>
      <c r="H50" s="202">
        <f>E50+F50-G50</f>
        <v>5300</v>
      </c>
      <c r="I50" s="203">
        <v>5300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66565.070000000007</v>
      </c>
      <c r="F51" s="207">
        <v>52784</v>
      </c>
      <c r="G51" s="208">
        <v>66655</v>
      </c>
      <c r="H51" s="208">
        <f>E51+F51-G51</f>
        <v>52694.070000000007</v>
      </c>
      <c r="I51" s="209">
        <v>47122.09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75472.72</v>
      </c>
      <c r="F52" s="207">
        <v>86132.160000000003</v>
      </c>
      <c r="G52" s="208">
        <v>72794</v>
      </c>
      <c r="H52" s="208">
        <f>E52+F52-G52</f>
        <v>88810.880000000005</v>
      </c>
      <c r="I52" s="209">
        <v>88810.880000000005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119926.36</v>
      </c>
      <c r="F53" s="207">
        <v>208712</v>
      </c>
      <c r="G53" s="208">
        <v>232124.1</v>
      </c>
      <c r="H53" s="208">
        <f>E53+F53-G53</f>
        <v>96514.25999999998</v>
      </c>
      <c r="I53" s="209">
        <v>96514.26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269264.15000000002</v>
      </c>
      <c r="F54" s="214">
        <f>F50+F51+F52+F53</f>
        <v>347628.16000000003</v>
      </c>
      <c r="G54" s="215">
        <f>G50+G51+G52+G53</f>
        <v>373573.1</v>
      </c>
      <c r="H54" s="215">
        <f>H50+H51+H52+H53</f>
        <v>243319.21</v>
      </c>
      <c r="I54" s="216">
        <f>I50+I51+I52+I53</f>
        <v>237747.22999999998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4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51"/>
  <sheetViews>
    <sheetView topLeftCell="A16" zoomScaleNormal="100" zoomScaleSheetLayoutView="115" workbookViewId="0">
      <selection activeCell="Q14" sqref="Q14"/>
    </sheetView>
  </sheetViews>
  <sheetFormatPr defaultColWidth="9.140625" defaultRowHeight="12.75" x14ac:dyDescent="0.2"/>
  <cols>
    <col min="1" max="1" width="7.5703125" style="93" customWidth="1"/>
    <col min="2" max="2" width="2.5703125" style="93" customWidth="1"/>
    <col min="3" max="3" width="8.42578125" style="93" customWidth="1"/>
    <col min="4" max="4" width="8.28515625" style="93" customWidth="1"/>
    <col min="5" max="5" width="15.28515625" style="93" customWidth="1"/>
    <col min="6" max="6" width="15.5703125" style="93" customWidth="1"/>
    <col min="7" max="7" width="15" style="93" customWidth="1"/>
    <col min="8" max="8" width="15.28515625" style="93" customWidth="1"/>
    <col min="9" max="9" width="16.28515625" style="93" customWidth="1"/>
    <col min="10" max="10" width="16.85546875" style="93" customWidth="1"/>
    <col min="11" max="16384" width="9.140625" style="2"/>
  </cols>
  <sheetData>
    <row r="1" spans="1:10" ht="19.5" x14ac:dyDescent="0.4">
      <c r="A1" s="91" t="s">
        <v>0</v>
      </c>
      <c r="B1" s="92"/>
      <c r="C1" s="92"/>
      <c r="D1" s="92"/>
    </row>
    <row r="2" spans="1:10" ht="19.5" x14ac:dyDescent="0.4">
      <c r="A2" s="253" t="s">
        <v>1</v>
      </c>
      <c r="B2" s="253"/>
      <c r="C2" s="253"/>
      <c r="D2" s="253"/>
      <c r="E2" s="254" t="s">
        <v>181</v>
      </c>
      <c r="F2" s="254"/>
      <c r="G2" s="254"/>
      <c r="H2" s="254"/>
      <c r="I2" s="254"/>
      <c r="J2" s="94"/>
    </row>
    <row r="3" spans="1:10" ht="9.75" customHeight="1" x14ac:dyDescent="0.4">
      <c r="A3" s="95"/>
      <c r="B3" s="95"/>
      <c r="C3" s="95"/>
      <c r="D3" s="95"/>
      <c r="E3" s="252" t="s">
        <v>25</v>
      </c>
      <c r="F3" s="252"/>
      <c r="G3" s="252"/>
      <c r="H3" s="252"/>
      <c r="I3" s="252"/>
      <c r="J3" s="94"/>
    </row>
    <row r="4" spans="1:10" ht="15.75" x14ac:dyDescent="0.25">
      <c r="A4" s="96" t="s">
        <v>2</v>
      </c>
      <c r="E4" s="255" t="s">
        <v>159</v>
      </c>
      <c r="F4" s="255"/>
      <c r="G4" s="255"/>
      <c r="H4" s="255"/>
      <c r="I4" s="255"/>
    </row>
    <row r="5" spans="1:10" ht="7.5" customHeight="1" x14ac:dyDescent="0.3">
      <c r="A5" s="97"/>
      <c r="E5" s="252" t="s">
        <v>25</v>
      </c>
      <c r="F5" s="252"/>
      <c r="G5" s="252"/>
      <c r="H5" s="252"/>
      <c r="I5" s="252"/>
    </row>
    <row r="6" spans="1:10" ht="19.5" x14ac:dyDescent="0.4">
      <c r="A6" s="94" t="s">
        <v>38</v>
      </c>
      <c r="C6" s="98" t="s">
        <v>121</v>
      </c>
      <c r="E6" s="99"/>
      <c r="F6" s="99"/>
      <c r="G6" s="100" t="s">
        <v>3</v>
      </c>
      <c r="H6" s="101" t="s">
        <v>82</v>
      </c>
      <c r="I6" s="102"/>
    </row>
    <row r="7" spans="1:10" ht="8.25" customHeight="1" x14ac:dyDescent="0.4">
      <c r="A7" s="94"/>
      <c r="E7" s="252" t="s">
        <v>26</v>
      </c>
      <c r="F7" s="252"/>
      <c r="G7" s="252"/>
      <c r="H7" s="252"/>
      <c r="I7" s="252"/>
    </row>
    <row r="8" spans="1:10" ht="19.5" hidden="1" x14ac:dyDescent="0.4">
      <c r="A8" s="94"/>
      <c r="E8" s="102"/>
      <c r="F8" s="102"/>
      <c r="G8" s="102"/>
      <c r="H8" s="100"/>
      <c r="I8" s="102"/>
    </row>
    <row r="9" spans="1:10" ht="30.75" customHeight="1" x14ac:dyDescent="0.4">
      <c r="A9" s="94"/>
      <c r="E9" s="102"/>
      <c r="F9" s="102"/>
      <c r="G9" s="102"/>
      <c r="H9" s="100"/>
      <c r="I9" s="102"/>
    </row>
    <row r="11" spans="1:10" s="9" customFormat="1" ht="15" customHeight="1" x14ac:dyDescent="0.4">
      <c r="A11" s="103"/>
      <c r="B11" s="104"/>
      <c r="C11" s="104"/>
      <c r="D11" s="104"/>
      <c r="E11" s="105" t="s">
        <v>4</v>
      </c>
      <c r="F11" s="105" t="s">
        <v>5</v>
      </c>
      <c r="G11" s="106" t="s">
        <v>6</v>
      </c>
      <c r="H11" s="107" t="s">
        <v>7</v>
      </c>
      <c r="I11" s="107"/>
      <c r="J11" s="104"/>
    </row>
    <row r="12" spans="1:10" s="9" customFormat="1" ht="15" customHeight="1" x14ac:dyDescent="0.4">
      <c r="A12" s="108"/>
      <c r="B12" s="108"/>
      <c r="C12" s="108"/>
      <c r="D12" s="108"/>
      <c r="E12" s="105" t="s">
        <v>8</v>
      </c>
      <c r="F12" s="105" t="s">
        <v>8</v>
      </c>
      <c r="G12" s="106" t="s">
        <v>9</v>
      </c>
      <c r="H12" s="109" t="s">
        <v>10</v>
      </c>
      <c r="I12" s="110" t="s">
        <v>11</v>
      </c>
      <c r="J12" s="104"/>
    </row>
    <row r="13" spans="1:10" s="9" customFormat="1" ht="12.75" customHeight="1" x14ac:dyDescent="0.2">
      <c r="A13" s="108"/>
      <c r="B13" s="108"/>
      <c r="C13" s="108"/>
      <c r="D13" s="108"/>
      <c r="E13" s="105" t="s">
        <v>12</v>
      </c>
      <c r="F13" s="105" t="s">
        <v>12</v>
      </c>
      <c r="G13" s="111"/>
      <c r="H13" s="259" t="s">
        <v>40</v>
      </c>
      <c r="I13" s="260"/>
      <c r="J13" s="104"/>
    </row>
    <row r="14" spans="1:10" s="9" customFormat="1" ht="12.75" customHeight="1" x14ac:dyDescent="0.2">
      <c r="A14" s="108"/>
      <c r="B14" s="108"/>
      <c r="C14" s="108"/>
      <c r="D14" s="108"/>
      <c r="E14" s="105"/>
      <c r="F14" s="105"/>
      <c r="G14" s="111"/>
      <c r="H14" s="112"/>
      <c r="I14" s="12"/>
      <c r="J14" s="104"/>
    </row>
    <row r="15" spans="1:10" s="9" customFormat="1" ht="18.75" x14ac:dyDescent="0.4">
      <c r="A15" s="113" t="s">
        <v>41</v>
      </c>
      <c r="B15" s="113"/>
      <c r="C15" s="114"/>
      <c r="D15" s="115"/>
      <c r="E15" s="116"/>
      <c r="F15" s="116"/>
      <c r="G15" s="117"/>
      <c r="H15" s="108"/>
      <c r="I15" s="108"/>
      <c r="J15" s="104"/>
    </row>
    <row r="16" spans="1:10" s="9" customFormat="1" ht="19.5" x14ac:dyDescent="0.4">
      <c r="A16" s="118" t="s">
        <v>13</v>
      </c>
      <c r="B16" s="113"/>
      <c r="C16" s="114"/>
      <c r="D16" s="115"/>
      <c r="E16" s="119">
        <v>984000</v>
      </c>
      <c r="F16" s="120">
        <v>6424804</v>
      </c>
      <c r="G16" s="121">
        <v>6336807.4400000004</v>
      </c>
      <c r="H16" s="119">
        <v>6327263.4400000004</v>
      </c>
      <c r="I16" s="119">
        <v>9544</v>
      </c>
      <c r="J16" s="104"/>
    </row>
    <row r="17" spans="1:10" s="9" customFormat="1" ht="20.25" customHeight="1" x14ac:dyDescent="0.35">
      <c r="A17" s="122"/>
      <c r="B17" s="104"/>
      <c r="C17" s="104"/>
      <c r="D17" s="104"/>
      <c r="J17" s="104"/>
    </row>
    <row r="18" spans="1:10" s="9" customFormat="1" ht="19.5" x14ac:dyDescent="0.4">
      <c r="A18" s="118" t="s">
        <v>14</v>
      </c>
      <c r="B18" s="123"/>
      <c r="C18" s="123"/>
      <c r="D18" s="123"/>
      <c r="E18" s="119">
        <v>984000</v>
      </c>
      <c r="F18" s="120">
        <v>6434440</v>
      </c>
      <c r="G18" s="121">
        <v>6451242.5300000003</v>
      </c>
      <c r="H18" s="119">
        <v>6441242.5300000003</v>
      </c>
      <c r="I18" s="119">
        <v>10000</v>
      </c>
      <c r="J18" s="104"/>
    </row>
    <row r="19" spans="1:10" s="9" customFormat="1" ht="19.5" customHeight="1" x14ac:dyDescent="0.35">
      <c r="A19" s="122"/>
      <c r="B19" s="123"/>
      <c r="C19" s="123"/>
      <c r="D19" s="123"/>
      <c r="E19" s="121"/>
      <c r="F19" s="124"/>
      <c r="G19" s="121"/>
      <c r="H19" s="125"/>
      <c r="I19" s="125"/>
      <c r="J19" s="126"/>
    </row>
    <row r="20" spans="1:10" s="9" customFormat="1" ht="14.25" customHeight="1" x14ac:dyDescent="0.35">
      <c r="A20" s="122"/>
      <c r="B20" s="123"/>
      <c r="C20" s="123"/>
      <c r="D20" s="123"/>
      <c r="E20" s="127"/>
      <c r="F20" s="127"/>
      <c r="G20" s="128"/>
      <c r="H20" s="129"/>
      <c r="I20" s="129"/>
      <c r="J20" s="126"/>
    </row>
    <row r="21" spans="1:10" ht="19.5" x14ac:dyDescent="0.4">
      <c r="A21" s="130" t="s">
        <v>15</v>
      </c>
      <c r="B21" s="127"/>
      <c r="C21" s="127"/>
      <c r="D21" s="127"/>
      <c r="E21" s="127"/>
      <c r="F21" s="127"/>
      <c r="G21" s="131"/>
      <c r="H21" s="128"/>
      <c r="I21" s="128"/>
      <c r="J21" s="128"/>
    </row>
    <row r="22" spans="1:10" ht="18" x14ac:dyDescent="0.35">
      <c r="A22" s="127"/>
      <c r="B22" s="127"/>
      <c r="C22" s="132" t="s">
        <v>29</v>
      </c>
      <c r="D22" s="127"/>
      <c r="E22" s="127"/>
      <c r="F22" s="127"/>
      <c r="G22" s="133">
        <f>H22+I22</f>
        <v>0</v>
      </c>
      <c r="H22" s="134">
        <v>0</v>
      </c>
      <c r="I22" s="134">
        <v>0</v>
      </c>
      <c r="J22" s="128"/>
    </row>
    <row r="23" spans="1:10" ht="18" x14ac:dyDescent="0.35">
      <c r="A23" s="127"/>
      <c r="B23" s="127"/>
      <c r="C23" s="132"/>
      <c r="D23" s="127"/>
      <c r="E23" s="127"/>
      <c r="F23" s="127"/>
      <c r="G23" s="133"/>
      <c r="H23" s="134"/>
      <c r="I23" s="134"/>
      <c r="J23" s="128"/>
    </row>
    <row r="24" spans="1:10" s="139" customFormat="1" ht="19.5" x14ac:dyDescent="0.4">
      <c r="A24" s="135" t="s">
        <v>27</v>
      </c>
      <c r="B24" s="135"/>
      <c r="C24" s="136"/>
      <c r="D24" s="135"/>
      <c r="E24" s="135"/>
      <c r="F24" s="135"/>
      <c r="G24" s="137">
        <f>G18-G16-G22</f>
        <v>114435.08999999985</v>
      </c>
      <c r="H24" s="137">
        <f>H18-H16-H22</f>
        <v>113979.08999999985</v>
      </c>
      <c r="I24" s="137">
        <f>I18-I16-I22</f>
        <v>456</v>
      </c>
      <c r="J24" s="138"/>
    </row>
    <row r="25" spans="1:10" s="139" customFormat="1" ht="18.75" customHeight="1" x14ac:dyDescent="0.3">
      <c r="A25" s="140" t="s">
        <v>47</v>
      </c>
      <c r="B25" s="140"/>
      <c r="C25" s="140"/>
      <c r="D25" s="140"/>
      <c r="E25" s="140"/>
      <c r="F25" s="140"/>
      <c r="G25" s="141">
        <f>G24-G26</f>
        <v>114435.08999999985</v>
      </c>
      <c r="H25" s="142">
        <v>113979.08999999985</v>
      </c>
      <c r="I25" s="142">
        <v>456</v>
      </c>
      <c r="J25" s="143"/>
    </row>
    <row r="26" spans="1:10" s="139" customFormat="1" ht="15" x14ac:dyDescent="0.3">
      <c r="A26" s="140" t="s">
        <v>42</v>
      </c>
      <c r="B26" s="140"/>
      <c r="C26" s="140"/>
      <c r="D26" s="140"/>
      <c r="E26" s="140"/>
      <c r="F26" s="140"/>
      <c r="G26" s="141">
        <f>H26+I26</f>
        <v>0</v>
      </c>
      <c r="H26" s="142">
        <v>0</v>
      </c>
      <c r="I26" s="142">
        <v>0</v>
      </c>
      <c r="J26" s="143"/>
    </row>
    <row r="27" spans="1:10" s="139" customFormat="1" x14ac:dyDescent="0.2">
      <c r="A27" s="144"/>
      <c r="B27" s="144"/>
      <c r="C27" s="144"/>
      <c r="D27" s="144"/>
      <c r="E27" s="144"/>
      <c r="F27" s="144"/>
      <c r="G27" s="144"/>
      <c r="H27" s="143"/>
      <c r="I27" s="143"/>
      <c r="J27" s="143"/>
    </row>
    <row r="28" spans="1:10" s="139" customFormat="1" ht="16.5" x14ac:dyDescent="0.35">
      <c r="A28" s="145" t="s">
        <v>43</v>
      </c>
      <c r="B28" s="145" t="s">
        <v>44</v>
      </c>
      <c r="C28" s="145"/>
      <c r="D28" s="146"/>
      <c r="E28" s="146"/>
      <c r="F28" s="147"/>
      <c r="G28" s="137"/>
      <c r="H28" s="148"/>
      <c r="I28" s="149"/>
      <c r="J28" s="150"/>
    </row>
    <row r="29" spans="1:10" s="139" customFormat="1" ht="16.5" customHeight="1" x14ac:dyDescent="0.3">
      <c r="A29" s="145"/>
      <c r="B29" s="145"/>
      <c r="C29" s="257" t="s">
        <v>16</v>
      </c>
      <c r="D29" s="257"/>
      <c r="E29" s="257"/>
      <c r="F29" s="147"/>
      <c r="G29" s="151">
        <f>G30+G31</f>
        <v>114435.08999999985</v>
      </c>
      <c r="H29" s="148"/>
      <c r="I29" s="149"/>
      <c r="J29" s="150"/>
    </row>
    <row r="30" spans="1:10" s="158" customFormat="1" ht="18.75" x14ac:dyDescent="0.4">
      <c r="A30" s="152"/>
      <c r="B30" s="152"/>
      <c r="C30" s="153"/>
      <c r="D30" s="154"/>
      <c r="E30" s="155" t="s">
        <v>48</v>
      </c>
      <c r="F30" s="156" t="s">
        <v>17</v>
      </c>
      <c r="G30" s="157">
        <v>15000</v>
      </c>
      <c r="H30" s="148"/>
      <c r="I30" s="149"/>
    </row>
    <row r="31" spans="1:10" s="158" customFormat="1" ht="18.75" x14ac:dyDescent="0.4">
      <c r="A31" s="152"/>
      <c r="B31" s="152"/>
      <c r="C31" s="159"/>
      <c r="D31" s="154"/>
      <c r="E31" s="160"/>
      <c r="F31" s="156" t="s">
        <v>72</v>
      </c>
      <c r="G31" s="157">
        <f>G25-G30</f>
        <v>99435.089999999851</v>
      </c>
      <c r="H31" s="148"/>
      <c r="I31" s="149"/>
    </row>
    <row r="32" spans="1:10" s="158" customFormat="1" ht="18.75" x14ac:dyDescent="0.4">
      <c r="A32" s="152"/>
      <c r="B32" s="161"/>
      <c r="C32" s="258" t="s">
        <v>49</v>
      </c>
      <c r="D32" s="258"/>
      <c r="E32" s="258"/>
      <c r="F32" s="258"/>
      <c r="G32" s="151">
        <f>G26</f>
        <v>0</v>
      </c>
      <c r="H32" s="148"/>
      <c r="I32" s="149"/>
    </row>
    <row r="33" spans="1:10" s="9" customFormat="1" ht="20.25" customHeight="1" x14ac:dyDescent="0.3">
      <c r="A33" s="162"/>
      <c r="B33" s="263" t="s">
        <v>63</v>
      </c>
      <c r="C33" s="263"/>
      <c r="D33" s="263"/>
      <c r="E33" s="263"/>
      <c r="F33" s="263"/>
      <c r="G33" s="163">
        <v>0</v>
      </c>
      <c r="H33" s="164"/>
      <c r="I33" s="164"/>
    </row>
    <row r="34" spans="1:10" ht="12.75" customHeight="1" x14ac:dyDescent="0.2">
      <c r="A34" s="264"/>
      <c r="B34" s="264"/>
      <c r="C34" s="264"/>
      <c r="D34" s="264"/>
      <c r="E34" s="264"/>
      <c r="F34" s="264"/>
      <c r="G34" s="264"/>
      <c r="H34" s="264"/>
      <c r="I34" s="264"/>
      <c r="J34" s="78"/>
    </row>
    <row r="35" spans="1:10" ht="18.75" customHeight="1" x14ac:dyDescent="0.4">
      <c r="A35" s="113" t="s">
        <v>45</v>
      </c>
      <c r="B35" s="113" t="s">
        <v>23</v>
      </c>
      <c r="C35" s="113"/>
      <c r="D35" s="165"/>
      <c r="E35" s="117"/>
      <c r="F35" s="123"/>
      <c r="G35" s="166"/>
      <c r="H35" s="167"/>
      <c r="I35" s="167"/>
      <c r="J35" s="78"/>
    </row>
    <row r="36" spans="1:10" ht="18.75" x14ac:dyDescent="0.4">
      <c r="A36" s="113"/>
      <c r="B36" s="113"/>
      <c r="C36" s="113"/>
      <c r="D36" s="165"/>
      <c r="F36" s="168" t="s">
        <v>28</v>
      </c>
      <c r="G36" s="110" t="s">
        <v>6</v>
      </c>
      <c r="H36" s="108"/>
      <c r="I36" s="169" t="s">
        <v>30</v>
      </c>
      <c r="J36" s="78"/>
    </row>
    <row r="37" spans="1:10" ht="16.5" x14ac:dyDescent="0.35">
      <c r="A37" s="170" t="s">
        <v>24</v>
      </c>
      <c r="B37" s="171"/>
      <c r="C37" s="122"/>
      <c r="D37" s="171"/>
      <c r="E37" s="117"/>
      <c r="F37" s="172">
        <v>0</v>
      </c>
      <c r="G37" s="172">
        <v>0</v>
      </c>
      <c r="H37" s="173"/>
      <c r="I37" s="174" t="str">
        <f>IF(F37=0,"nerozp.",G37/F37)</f>
        <v>nerozp.</v>
      </c>
      <c r="J37" s="78"/>
    </row>
    <row r="38" spans="1:10" ht="16.5" hidden="1" x14ac:dyDescent="0.35">
      <c r="A38" s="170" t="s">
        <v>70</v>
      </c>
      <c r="B38" s="171"/>
      <c r="C38" s="122"/>
      <c r="D38" s="175"/>
      <c r="E38" s="175"/>
      <c r="F38" s="172">
        <v>0</v>
      </c>
      <c r="G38" s="172">
        <v>0</v>
      </c>
      <c r="H38" s="173"/>
      <c r="I38" s="174" t="e">
        <f t="shared" ref="I38:I39" si="0">G38/F38</f>
        <v>#DIV/0!</v>
      </c>
      <c r="J38" s="4"/>
    </row>
    <row r="39" spans="1:10" ht="16.5" hidden="1" x14ac:dyDescent="0.35">
      <c r="A39" s="170" t="s">
        <v>71</v>
      </c>
      <c r="B39" s="171"/>
      <c r="C39" s="122"/>
      <c r="D39" s="175"/>
      <c r="E39" s="175"/>
      <c r="F39" s="172">
        <v>0</v>
      </c>
      <c r="G39" s="172">
        <v>0</v>
      </c>
      <c r="H39" s="173"/>
      <c r="I39" s="174" t="e">
        <f t="shared" si="0"/>
        <v>#DIV/0!</v>
      </c>
      <c r="J39" s="4"/>
    </row>
    <row r="40" spans="1:10" ht="16.5" x14ac:dyDescent="0.35">
      <c r="A40" s="170" t="s">
        <v>69</v>
      </c>
      <c r="B40" s="171"/>
      <c r="C40" s="122"/>
      <c r="D40" s="175"/>
      <c r="E40" s="175"/>
      <c r="F40" s="172">
        <v>0</v>
      </c>
      <c r="G40" s="172">
        <v>0</v>
      </c>
      <c r="H40" s="173"/>
      <c r="I40" s="174" t="str">
        <f>IF(F40=0,"nerozp.",G40/F40)</f>
        <v>nerozp.</v>
      </c>
      <c r="J40" s="4"/>
    </row>
    <row r="41" spans="1:10" ht="16.5" x14ac:dyDescent="0.35">
      <c r="A41" s="170" t="s">
        <v>66</v>
      </c>
      <c r="B41" s="171"/>
      <c r="C41" s="122"/>
      <c r="D41" s="117"/>
      <c r="E41" s="117"/>
      <c r="F41" s="172">
        <v>27387</v>
      </c>
      <c r="G41" s="172">
        <v>27387</v>
      </c>
      <c r="H41" s="173"/>
      <c r="I41" s="174">
        <f>IF(F41=0,"nerozp.",G41/F41)</f>
        <v>1</v>
      </c>
      <c r="J41" s="4"/>
    </row>
    <row r="42" spans="1:10" ht="16.5" x14ac:dyDescent="0.35">
      <c r="A42" s="170" t="s">
        <v>67</v>
      </c>
      <c r="B42" s="116"/>
      <c r="C42" s="116"/>
      <c r="D42" s="108"/>
      <c r="E42" s="108"/>
      <c r="F42" s="172">
        <v>0</v>
      </c>
      <c r="G42" s="172">
        <v>0</v>
      </c>
      <c r="H42" s="173"/>
      <c r="I42" s="174" t="str">
        <f>IF(F42=0,"nerozp.",G42/F42)</f>
        <v>nerozp.</v>
      </c>
      <c r="J42" s="4"/>
    </row>
    <row r="43" spans="1:10" hidden="1" x14ac:dyDescent="0.2">
      <c r="A43" s="261" t="s">
        <v>64</v>
      </c>
      <c r="B43" s="262"/>
      <c r="C43" s="262"/>
      <c r="D43" s="262"/>
      <c r="E43" s="262"/>
      <c r="F43" s="262"/>
      <c r="G43" s="262"/>
      <c r="H43" s="262"/>
      <c r="I43" s="262"/>
      <c r="J43" s="4"/>
    </row>
    <row r="44" spans="1:10" ht="20.2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4"/>
    </row>
    <row r="45" spans="1:10" ht="19.5" thickBot="1" x14ac:dyDescent="0.45">
      <c r="A45" s="113" t="s">
        <v>46</v>
      </c>
      <c r="B45" s="113" t="s">
        <v>18</v>
      </c>
      <c r="C45" s="115"/>
      <c r="D45" s="117"/>
      <c r="E45" s="117"/>
      <c r="F45" s="177"/>
      <c r="G45" s="178"/>
      <c r="H45" s="259" t="s">
        <v>32</v>
      </c>
      <c r="I45" s="260"/>
      <c r="J45" s="4"/>
    </row>
    <row r="46" spans="1:10" ht="18.75" thickTop="1" x14ac:dyDescent="0.35">
      <c r="A46" s="179"/>
      <c r="B46" s="180"/>
      <c r="C46" s="181"/>
      <c r="D46" s="180"/>
      <c r="E46" s="182" t="s">
        <v>65</v>
      </c>
      <c r="F46" s="183" t="s">
        <v>19</v>
      </c>
      <c r="G46" s="183" t="s">
        <v>20</v>
      </c>
      <c r="H46" s="184" t="s">
        <v>21</v>
      </c>
      <c r="I46" s="185" t="s">
        <v>31</v>
      </c>
      <c r="J46" s="4"/>
    </row>
    <row r="47" spans="1:10" x14ac:dyDescent="0.2">
      <c r="A47" s="186"/>
      <c r="E47" s="187"/>
      <c r="F47" s="256"/>
      <c r="G47" s="188"/>
      <c r="H47" s="189">
        <v>42369</v>
      </c>
      <c r="I47" s="190">
        <v>42369</v>
      </c>
      <c r="J47" s="4"/>
    </row>
    <row r="48" spans="1:10" x14ac:dyDescent="0.2">
      <c r="A48" s="186"/>
      <c r="E48" s="187"/>
      <c r="F48" s="256"/>
      <c r="G48" s="191"/>
      <c r="H48" s="191"/>
      <c r="I48" s="192"/>
      <c r="J48" s="4"/>
    </row>
    <row r="49" spans="1:10" ht="13.5" thickBot="1" x14ac:dyDescent="0.25">
      <c r="A49" s="193"/>
      <c r="B49" s="194"/>
      <c r="C49" s="194"/>
      <c r="D49" s="194"/>
      <c r="E49" s="195"/>
      <c r="F49" s="196"/>
      <c r="G49" s="196"/>
      <c r="H49" s="196"/>
      <c r="I49" s="197"/>
      <c r="J49" s="4"/>
    </row>
    <row r="50" spans="1:10" ht="13.5" thickTop="1" x14ac:dyDescent="0.2">
      <c r="A50" s="198"/>
      <c r="B50" s="199"/>
      <c r="C50" s="199" t="s">
        <v>17</v>
      </c>
      <c r="D50" s="199"/>
      <c r="E50" s="200">
        <v>18500</v>
      </c>
      <c r="F50" s="201">
        <v>0</v>
      </c>
      <c r="G50" s="202">
        <v>0</v>
      </c>
      <c r="H50" s="202">
        <f>E50+F50-G50</f>
        <v>18500</v>
      </c>
      <c r="I50" s="203">
        <v>18500</v>
      </c>
      <c r="J50" s="4"/>
    </row>
    <row r="51" spans="1:10" x14ac:dyDescent="0.2">
      <c r="A51" s="204"/>
      <c r="B51" s="205"/>
      <c r="C51" s="205" t="s">
        <v>22</v>
      </c>
      <c r="D51" s="205"/>
      <c r="E51" s="206">
        <v>7762.13</v>
      </c>
      <c r="F51" s="207">
        <v>32447.93</v>
      </c>
      <c r="G51" s="208">
        <v>37233</v>
      </c>
      <c r="H51" s="208">
        <f>E51+F51-G51</f>
        <v>2977.0599999999977</v>
      </c>
      <c r="I51" s="209">
        <v>1667.13</v>
      </c>
      <c r="J51" s="4"/>
    </row>
    <row r="52" spans="1:10" x14ac:dyDescent="0.2">
      <c r="A52" s="204"/>
      <c r="B52" s="205"/>
      <c r="C52" s="205" t="s">
        <v>72</v>
      </c>
      <c r="D52" s="205"/>
      <c r="E52" s="206">
        <v>67063.150000000009</v>
      </c>
      <c r="F52" s="207">
        <v>6070</v>
      </c>
      <c r="G52" s="208">
        <v>64787</v>
      </c>
      <c r="H52" s="208">
        <f>E52+F52-G52</f>
        <v>8346.1500000000087</v>
      </c>
      <c r="I52" s="209">
        <v>8346.15</v>
      </c>
      <c r="J52" s="4"/>
    </row>
    <row r="53" spans="1:10" x14ac:dyDescent="0.2">
      <c r="A53" s="204"/>
      <c r="B53" s="205"/>
      <c r="C53" s="210" t="s">
        <v>68</v>
      </c>
      <c r="D53" s="205"/>
      <c r="E53" s="206">
        <v>27921</v>
      </c>
      <c r="F53" s="207">
        <v>34381</v>
      </c>
      <c r="G53" s="208">
        <v>27387</v>
      </c>
      <c r="H53" s="208">
        <f>E53+F53-G53</f>
        <v>34915</v>
      </c>
      <c r="I53" s="209">
        <v>34915</v>
      </c>
      <c r="J53" s="4"/>
    </row>
    <row r="54" spans="1:10" ht="18.75" thickBot="1" x14ac:dyDescent="0.4">
      <c r="A54" s="211" t="s">
        <v>12</v>
      </c>
      <c r="B54" s="212"/>
      <c r="C54" s="212"/>
      <c r="D54" s="212"/>
      <c r="E54" s="213">
        <f>E50+E51+E52+E53</f>
        <v>121246.28000000001</v>
      </c>
      <c r="F54" s="214">
        <f>F50+F51+F52+F53</f>
        <v>72898.929999999993</v>
      </c>
      <c r="G54" s="215">
        <f>G50+G51+G52+G53</f>
        <v>129407</v>
      </c>
      <c r="H54" s="215">
        <f>H50+H51+H52+H53</f>
        <v>64738.210000000006</v>
      </c>
      <c r="I54" s="216">
        <f>I50+I51+I52+I53</f>
        <v>63428.28</v>
      </c>
      <c r="J54" s="4"/>
    </row>
    <row r="55" spans="1:10" ht="18.75" thickTop="1" x14ac:dyDescent="0.35">
      <c r="A55" s="217"/>
      <c r="B55" s="218"/>
      <c r="C55" s="218"/>
      <c r="D55" s="219"/>
      <c r="E55" s="219"/>
      <c r="F55" s="177"/>
      <c r="G55" s="178"/>
      <c r="H55" s="220"/>
      <c r="I55" s="220"/>
      <c r="J55" s="4"/>
    </row>
    <row r="56" spans="1:10" ht="18" x14ac:dyDescent="0.35">
      <c r="A56" s="217"/>
      <c r="B56" s="218"/>
      <c r="C56" s="218"/>
      <c r="D56" s="219"/>
      <c r="E56" s="219"/>
      <c r="F56" s="177"/>
      <c r="G56" s="221"/>
      <c r="H56" s="222"/>
      <c r="I56" s="222"/>
      <c r="J56" s="217"/>
    </row>
    <row r="57" spans="1:10" ht="1.5" customHeight="1" x14ac:dyDescent="0.35">
      <c r="A57" s="223"/>
      <c r="B57" s="224"/>
      <c r="C57" s="224"/>
      <c r="D57" s="225"/>
      <c r="E57" s="225"/>
      <c r="F57" s="222"/>
      <c r="G57" s="222"/>
      <c r="H57" s="222"/>
      <c r="I57" s="222"/>
      <c r="J57" s="223"/>
    </row>
    <row r="58" spans="1:10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</sheetData>
  <mergeCells count="14">
    <mergeCell ref="F47:F48"/>
    <mergeCell ref="A2:D2"/>
    <mergeCell ref="E2:I2"/>
    <mergeCell ref="E3:I3"/>
    <mergeCell ref="E4:I4"/>
    <mergeCell ref="E5:I5"/>
    <mergeCell ref="E7:I7"/>
    <mergeCell ref="H13:I13"/>
    <mergeCell ref="A43:I43"/>
    <mergeCell ref="H45:I45"/>
    <mergeCell ref="C29:E29"/>
    <mergeCell ref="C32:F32"/>
    <mergeCell ref="B33:F33"/>
    <mergeCell ref="A34:I3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285" orientation="portrait" useFirstPageNumber="1" r:id="rId1"/>
  <headerFooter alignWithMargins="0">
    <oddFooter>&amp;L&amp;"Arial,Kurzíva"Zastupitelstvo Olomouckého kraje 24.6.2016
4.1. - Rozpočet Olomouckého kraje 2015 - závěrečný účet
Příloha č.15: Financování hospodaření příspěvkových organizací Olomouckého kraje&amp;R&amp;"Arial,Kurzíva"Strana &amp;P (Celkem 473)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41</vt:i4>
      </vt:variant>
      <vt:variant>
        <vt:lpstr>Pojmenované oblasti</vt:lpstr>
      </vt:variant>
      <vt:variant>
        <vt:i4>43</vt:i4>
      </vt:variant>
    </vt:vector>
  </HeadingPairs>
  <TitlesOfParts>
    <vt:vector size="84" baseType="lpstr">
      <vt:lpstr>Rekapitulace dle oblasti</vt:lpstr>
      <vt:lpstr>1000</vt:lpstr>
      <vt:lpstr>1001</vt:lpstr>
      <vt:lpstr>1010</vt:lpstr>
      <vt:lpstr>1012</vt:lpstr>
      <vt:lpstr>1014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1420</vt:lpstr>
      <vt:lpstr>1450</vt:lpstr>
      <vt:lpstr>'Rekapitulace dle oblasti'!A</vt:lpstr>
      <vt:lpstr>'Rekapitulace dle oblasti'!Názvy_tisku</vt:lpstr>
      <vt:lpstr>'1000'!Oblast_tisku</vt:lpstr>
      <vt:lpstr>'1001'!Oblast_tisku</vt:lpstr>
      <vt:lpstr>'1010'!Oblast_tisku</vt:lpstr>
      <vt:lpstr>'1012'!Oblast_tisku</vt:lpstr>
      <vt:lpstr>'1014'!Oblast_tisku</vt:lpstr>
      <vt:lpstr>'1015'!Oblast_tisku</vt:lpstr>
      <vt:lpstr>'1032'!Oblast_tisku</vt:lpstr>
      <vt:lpstr>'1033'!Oblast_tisku</vt:lpstr>
      <vt:lpstr>'1034'!Oblast_tisku</vt:lpstr>
      <vt:lpstr>'1100'!Oblast_tisku</vt:lpstr>
      <vt:lpstr>'1101'!Oblast_tisku</vt:lpstr>
      <vt:lpstr>'1102'!Oblast_tisku</vt:lpstr>
      <vt:lpstr>'1103'!Oblast_tisku</vt:lpstr>
      <vt:lpstr>'1104'!Oblast_tisku</vt:lpstr>
      <vt:lpstr>'1105'!Oblast_tisku</vt:lpstr>
      <vt:lpstr>'1120'!Oblast_tisku</vt:lpstr>
      <vt:lpstr>'1121'!Oblast_tisku</vt:lpstr>
      <vt:lpstr>'1122'!Oblast_tisku</vt:lpstr>
      <vt:lpstr>'1123'!Oblast_tisku</vt:lpstr>
      <vt:lpstr>'1150'!Oblast_tisku</vt:lpstr>
      <vt:lpstr>'1160'!Oblast_tisku</vt:lpstr>
      <vt:lpstr>'1200'!Oblast_tisku</vt:lpstr>
      <vt:lpstr>'1201'!Oblast_tisku</vt:lpstr>
      <vt:lpstr>'1202'!Oblast_tisku</vt:lpstr>
      <vt:lpstr>'1204'!Oblast_tisku</vt:lpstr>
      <vt:lpstr>'1205'!Oblast_tisku</vt:lpstr>
      <vt:lpstr>'1206'!Oblast_tisku</vt:lpstr>
      <vt:lpstr>'1207'!Oblast_tisku</vt:lpstr>
      <vt:lpstr>'1208'!Oblast_tisku</vt:lpstr>
      <vt:lpstr>'1300'!Oblast_tisku</vt:lpstr>
      <vt:lpstr>'1301'!Oblast_tisku</vt:lpstr>
      <vt:lpstr>'1302'!Oblast_tisku</vt:lpstr>
      <vt:lpstr>'1303'!Oblast_tisku</vt:lpstr>
      <vt:lpstr>'1304'!Oblast_tisku</vt:lpstr>
      <vt:lpstr>'1350'!Oblast_tisku</vt:lpstr>
      <vt:lpstr>'1351'!Oblast_tisku</vt:lpstr>
      <vt:lpstr>'1352'!Oblast_tisku</vt:lpstr>
      <vt:lpstr>'1400'!Oblast_tisku</vt:lpstr>
      <vt:lpstr>'1420'!Oblast_tisku</vt:lpstr>
      <vt:lpstr>'1450'!Oblast_tisku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2016-05-26T10:45:46Z</cp:lastPrinted>
  <dcterms:created xsi:type="dcterms:W3CDTF">2008-01-24T08:46:29Z</dcterms:created>
  <dcterms:modified xsi:type="dcterms:W3CDTF">2016-06-01T11:28:03Z</dcterms:modified>
</cp:coreProperties>
</file>