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0860" windowHeight="5130" activeTab="0"/>
  </bookViews>
  <sheets>
    <sheet name="Příloha č. 10" sheetId="1" r:id="rId1"/>
  </sheets>
  <definedNames>
    <definedName name="_xlnm.Print_Area" localSheetId="0">'Příloha č. 10'!$A$1:$H$253</definedName>
  </definedNames>
  <calcPr fullCalcOnLoad="1"/>
</workbook>
</file>

<file path=xl/sharedStrings.xml><?xml version="1.0" encoding="utf-8"?>
<sst xmlns="http://schemas.openxmlformats.org/spreadsheetml/2006/main" count="364" uniqueCount="164">
  <si>
    <t xml:space="preserve">druh dotace </t>
  </si>
  <si>
    <t>UZ</t>
  </si>
  <si>
    <t>vráceno do SR</t>
  </si>
  <si>
    <t>Soukromé školy</t>
  </si>
  <si>
    <t>Celkem</t>
  </si>
  <si>
    <t>Finanční vypořádání s Ministerstvem zemědělství</t>
  </si>
  <si>
    <t>Finanční vypořádání s Ministerstvem kultury</t>
  </si>
  <si>
    <t>Finanční vypořádání s Ministerstvem financí</t>
  </si>
  <si>
    <t>Finanční vypořádání s Ministerstvem školství, mládeže a tělovýchovy</t>
  </si>
  <si>
    <t>Projekty romské komunity</t>
  </si>
  <si>
    <t>vráceno v průběhu roku MŠMT</t>
  </si>
  <si>
    <t>vráceno v průběhu roku MF</t>
  </si>
  <si>
    <t>Kulturní aktivity</t>
  </si>
  <si>
    <t>vráceno v průběhu roku MK</t>
  </si>
  <si>
    <t>vráceno v průběhu roku MZe</t>
  </si>
  <si>
    <t>Finanční vypořádání s Ministerstvem obrany</t>
  </si>
  <si>
    <t>vráceno v průběhu roku MO</t>
  </si>
  <si>
    <t>Neinv.transfery na provoz škol</t>
  </si>
  <si>
    <t>Finanční vypořádání s Ministerstvem životního prostředí</t>
  </si>
  <si>
    <t>vráceno v průběhu roku MŽP</t>
  </si>
  <si>
    <t>Program péče o krajinu</t>
  </si>
  <si>
    <t>C e l k e m</t>
  </si>
  <si>
    <t>a) Olomoucký kraj</t>
  </si>
  <si>
    <t>b) Obce Olomouckého kraje</t>
  </si>
  <si>
    <t>Na účet Olomouckého kraje byly ze státního rozpočtu poskytnuty účelové dotace :</t>
  </si>
  <si>
    <t>Účelové dotace poskytnuté obcím Olomouckého kraje ze státního rozpočtu:</t>
  </si>
  <si>
    <t>Finanční vypořádání s Ministerstvem práce a sociálních věcí</t>
  </si>
  <si>
    <t>vráceno v průběhu roku MPSV</t>
  </si>
  <si>
    <t>Finanční vypořádání s Úřadem vlády</t>
  </si>
  <si>
    <t>vráceno v průběhu roku ÚV</t>
  </si>
  <si>
    <t>07131</t>
  </si>
  <si>
    <t>Finanční vypořádání s Ministerstvem vnitra</t>
  </si>
  <si>
    <t>vráceno v průběhu roku MV</t>
  </si>
  <si>
    <t>Podpora koordinátorů romských poradců</t>
  </si>
  <si>
    <t>04001</t>
  </si>
  <si>
    <t>29517</t>
  </si>
  <si>
    <t>Ministerstvo financí</t>
  </si>
  <si>
    <t>Podpora terénní sociální práce</t>
  </si>
  <si>
    <t>04428</t>
  </si>
  <si>
    <t>Příspěvek poskytovatelům sociálních služeb (UZ 13305) byl určen pro příspěvkové organizace OK, příspěvkové organizace obcí, obce, nest. neziskové a jiné organizace</t>
  </si>
  <si>
    <t>Dotace zoologickým zahradám</t>
  </si>
  <si>
    <t>Dotace na výsadbu melioračních dřevin</t>
  </si>
  <si>
    <t>Dotace na činnost odb. lesního hospodáře</t>
  </si>
  <si>
    <t>Dotace pro Moravské divadlo Olomouc</t>
  </si>
  <si>
    <t>Dotace pro Moravskou filharmonii Olomouc</t>
  </si>
  <si>
    <t>Asistenti pedagogů v soukr. a církevních</t>
  </si>
  <si>
    <t>spec. školách</t>
  </si>
  <si>
    <t>Asistenti pedagogů pro děti, žáky a studenty</t>
  </si>
  <si>
    <t>se sociálním znevýhodněním</t>
  </si>
  <si>
    <t>Na činnost SDH obcí</t>
  </si>
  <si>
    <t>Finanční vypořádání s Ministerstvem dopravy</t>
  </si>
  <si>
    <t>vráceno v průběhu roku MD</t>
  </si>
  <si>
    <t>27355</t>
  </si>
  <si>
    <t>Program prevence kriminality</t>
  </si>
  <si>
    <t>Zabránění vzniku a šíření TBC</t>
  </si>
  <si>
    <t>Finanční vypořádání s Ministerstvem zdravotnictví</t>
  </si>
  <si>
    <t>Zůstatky na účtu OK:</t>
  </si>
  <si>
    <t>UZ 13307 Transfery na st. příspěvek-okamž. pomoc</t>
  </si>
  <si>
    <t xml:space="preserve">Vratky do SR: </t>
  </si>
  <si>
    <t>Úřad vlády</t>
  </si>
  <si>
    <t>Ministerstvo práce a soc. věcí</t>
  </si>
  <si>
    <t>Ministerstvo vnitra</t>
  </si>
  <si>
    <t>Ministerstvo vnitra - GŘ HZS</t>
  </si>
  <si>
    <t>Finanční vypořádání s Ministerstvem průmyslu a obchodu</t>
  </si>
  <si>
    <t>Činnost jednotných kontaktních míst</t>
  </si>
  <si>
    <t>vráceno v průběhu roku MPO</t>
  </si>
  <si>
    <t>Vratky do SR:</t>
  </si>
  <si>
    <t>Ministerstvo školství</t>
  </si>
  <si>
    <t>Účet OŠMT:</t>
  </si>
  <si>
    <t>vráceno v průběhu roku MZdr.</t>
  </si>
  <si>
    <t xml:space="preserve"> </t>
  </si>
  <si>
    <t>Vybavení škol - kompen. a rehab. pomůcky</t>
  </si>
  <si>
    <t>zkouškou</t>
  </si>
  <si>
    <t>Program protidrogové politiky</t>
  </si>
  <si>
    <t xml:space="preserve">UZ 13233 OPLZZ se vypořádává až po ukončení projektu </t>
  </si>
  <si>
    <t xml:space="preserve">UZ   4001 Podpora koordinátorů rom. poradců  </t>
  </si>
  <si>
    <t>Excelence středních škol</t>
  </si>
  <si>
    <t>a) Obce Olomouckého kraje</t>
  </si>
  <si>
    <t>Financování připravenosti poskytovatele</t>
  </si>
  <si>
    <t>zdrav. záchranné služby na řešení mimořád-</t>
  </si>
  <si>
    <t>Podpora zavádění diagnostických nástrojů</t>
  </si>
  <si>
    <t>Podpora odborného vzdělávání</t>
  </si>
  <si>
    <t>UZ 33155  Soukromé školy</t>
  </si>
  <si>
    <t>UZ 60515008 a 60515945 "Tramvajová trať Nové Sady" se vypořádá až po ukončení projektu</t>
  </si>
  <si>
    <t>Transfery na SP zřiz. zařízení pro děti vyžadující okamžitou pomoc</t>
  </si>
  <si>
    <t xml:space="preserve">Soutěže </t>
  </si>
  <si>
    <t>Přímé náklady na vzdělávání</t>
  </si>
  <si>
    <t>Program soc. prevence a prev. kriminality</t>
  </si>
  <si>
    <t>ISO C Výkupy předmětů</t>
  </si>
  <si>
    <t>ISO D Preventivní ochrana před vlivy prostředí</t>
  </si>
  <si>
    <t>Ministerstvo kultury</t>
  </si>
  <si>
    <t>29015</t>
  </si>
  <si>
    <t>29096</t>
  </si>
  <si>
    <t>Ostatní neinvestiční dotace obcím a krajům</t>
  </si>
  <si>
    <t>Nedávkové transfery na podporu rodiny</t>
  </si>
  <si>
    <t>Volby do zastupitelstev obcí</t>
  </si>
  <si>
    <t>Podpora školních psychologů, speciálních</t>
  </si>
  <si>
    <t>UZ 98074 Volby do zastupitelstev obcí</t>
  </si>
  <si>
    <t>Program podpory vzdělávání nár. menšin</t>
  </si>
  <si>
    <t>Zvýšení platů pracovníků reg. školství</t>
  </si>
  <si>
    <t>poskytnuto                         k 31.12.2015</t>
  </si>
  <si>
    <t>použito                               k 31.12.2015</t>
  </si>
  <si>
    <t>zůstatek na účtě Olomouckého kraje k 31.12.2015</t>
  </si>
  <si>
    <t>poukázáno od příspěvkových organizací v roce 2016</t>
  </si>
  <si>
    <t>poukázáno od obcí  v roce 2016</t>
  </si>
  <si>
    <t xml:space="preserve">Volby do zastupitelstev obcí </t>
  </si>
  <si>
    <t>poukázáno od příspěvkových orgranizací v roce 2016</t>
  </si>
  <si>
    <t xml:space="preserve">b) Obce Olomouckého kraje </t>
  </si>
  <si>
    <t>poukázáno od obcí    v roce 2016</t>
  </si>
  <si>
    <t>poukázáno od příspěvkových  orgranizací, obcí      v roce 2016</t>
  </si>
  <si>
    <t>poukázáno od obcí v roce 2016</t>
  </si>
  <si>
    <t>poukázáno od obcí   v roce 2016</t>
  </si>
  <si>
    <t>poukázáno od dopravců v roce 2016</t>
  </si>
  <si>
    <t>poukázáno od příspěvkových organizací, obcí        v roce 2016</t>
  </si>
  <si>
    <t>Příspěvek na výkon soc. práce</t>
  </si>
  <si>
    <t>Centrální registr vozidel</t>
  </si>
  <si>
    <t>Úhrada nákladů na zpracování osnov</t>
  </si>
  <si>
    <t>Úhrada inv. nákladů na zprac. osnov</t>
  </si>
  <si>
    <t>Podpora implementace Etické výchovy</t>
  </si>
  <si>
    <t>Podpora nadaných žáků</t>
  </si>
  <si>
    <t>Učebnice a lab. sady v programy CTY Online</t>
  </si>
  <si>
    <t>Podpora zabezpečení škol a školských zařízení</t>
  </si>
  <si>
    <t>Zvýšení odměňování pracovníků regionálního školství v roce 2015</t>
  </si>
  <si>
    <t>Financování připravenosti poskytovatele zdrav.záchranné služby na řešení mimořádných událostí a krizových situací - inv.</t>
  </si>
  <si>
    <t>ných událostí a krizových situací - neinv.</t>
  </si>
  <si>
    <t>UZ 33058  "OP VK-šablony ZŠ a SŠ v oblasti podpory 1.1" , UZ 33019 "Individuální projekt ostatní OP VK-neinv.-EU"  se vypořádává až po ukončení projektu</t>
  </si>
  <si>
    <t xml:space="preserve">UZ  14013, 14023   OPLZZ se vypořádává až po ukončení projektu </t>
  </si>
  <si>
    <t>Dotace na výkon činnosti obce s rozšířenou působností v oblasti sociálně-právní ochrany dětí</t>
  </si>
  <si>
    <t>Neinv. nedávkové transfery - soc. služby</t>
  </si>
  <si>
    <t xml:space="preserve">UZ 13305 Neinv.nedávkové transfery-soc.služby </t>
  </si>
  <si>
    <t>UZ 13015 Příspěvek na výkon soc. práce</t>
  </si>
  <si>
    <t>Dotace na zajištění bydlení azylantům</t>
  </si>
  <si>
    <t>UZ 14004  Na činnost SDH obcí</t>
  </si>
  <si>
    <t>UZ 14018 Program prevence kriminality</t>
  </si>
  <si>
    <t xml:space="preserve">Ministerstvo vnitra </t>
  </si>
  <si>
    <t>Příspěvek na ztrátu dopravce z provozu veřejné osobní drážní dopravy</t>
  </si>
  <si>
    <t>Ministerstvo dopravy</t>
  </si>
  <si>
    <t xml:space="preserve">UZ 98861 Výkupy pozemků pod kraj. komunikacemi není předmětem finančního vypořádání </t>
  </si>
  <si>
    <t>Zabezpečení škol a škol. zařízení</t>
  </si>
  <si>
    <t xml:space="preserve">Finanční vypořádání se Státním fondem dopravní infrastruktury  </t>
  </si>
  <si>
    <t>vráceno v průběhu roku SFDI</t>
  </si>
  <si>
    <t xml:space="preserve">Podpora obnovy kulturních památek prostřednictvím obcí s rozš. působností </t>
  </si>
  <si>
    <t>Podpora logopedické prevence v předškolním vzdělávání</t>
  </si>
  <si>
    <t xml:space="preserve">Zvýšení mezd pracovníků soukromého a církevního školství </t>
  </si>
  <si>
    <t>Spolupráce s franc., vlámskými a španělskými školami</t>
  </si>
  <si>
    <t>Náhrada škody způsobená chrán. živočichy</t>
  </si>
  <si>
    <t>Úhrada nákladů za likvidaci nepouž. léčiv</t>
  </si>
  <si>
    <t>Příspěvek na ekolog. a k přírodě šetrné tech.</t>
  </si>
  <si>
    <t>Příspěvek na podporu ohrož. druhů zvířat</t>
  </si>
  <si>
    <t>Meliorace a hrazení bystřin v lesích - inv.</t>
  </si>
  <si>
    <t>Rozvojový program pro děti - cizince</t>
  </si>
  <si>
    <t>Podpora org.a ukončení stř. vzdělání - mat.</t>
  </si>
  <si>
    <t>Dotace dvojjazyč. gymnáziím s výukou franc.</t>
  </si>
  <si>
    <t>pedagogů a metodiků - specialistů</t>
  </si>
  <si>
    <t>Bezplatná příprava dětí azylantů - jiného členského státu EU</t>
  </si>
  <si>
    <t>Program podpory vzděl. nár.  menšin</t>
  </si>
  <si>
    <t>Rozvoj výukových kapacit MŠ a ZŠ zřiz. ÚSC -inv.</t>
  </si>
  <si>
    <t>Veřejné informační služby knihoven - neinv.</t>
  </si>
  <si>
    <t>Veřejné informační služby knihoven - inv.</t>
  </si>
  <si>
    <t>Financování dopravní infrastruktury - inv.</t>
  </si>
  <si>
    <t>Obec Kopřivná odvedla vratku po termínu FV, fin. vypořádání ve výši 885 Kč odvedla prostřednictvím příslušného FÚ. Olomoucký kraj odvedl na účet MF vratku ve výši 66 635 Kč.</t>
  </si>
  <si>
    <t>(Obec Kopřivná odvedla vratku po termínu FV, finanční vypořádání ve výši 885 Kč odvedla prostřednictvím příslušného FÚ.)</t>
  </si>
  <si>
    <t>UZ 33353  Finan. regionálního školství</t>
  </si>
  <si>
    <t>10. Vyúčtování finančních vztahů ke státnímu rozpočtu za rok 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</si>
</sst>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"/>
  </numFmts>
  <fonts count="44">
    <font>
      <sz val="10"/>
      <name val="Arial"/>
      <family val="0"/>
    </font>
    <font>
      <b/>
      <u val="single"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4" fontId="0" fillId="34" borderId="13" xfId="0" applyNumberFormat="1" applyFont="1" applyFill="1" applyBorder="1" applyAlignment="1">
      <alignment horizontal="right" vertical="center" wrapText="1"/>
    </xf>
    <xf numFmtId="4" fontId="0" fillId="34" borderId="14" xfId="0" applyNumberFormat="1" applyFont="1" applyFill="1" applyBorder="1" applyAlignment="1">
      <alignment horizontal="right" vertical="center" wrapText="1"/>
    </xf>
    <xf numFmtId="4" fontId="0" fillId="0" borderId="13" xfId="0" applyNumberFormat="1" applyBorder="1" applyAlignment="1">
      <alignment/>
    </xf>
    <xf numFmtId="0" fontId="0" fillId="34" borderId="11" xfId="0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horizontal="right" vertical="center" wrapText="1"/>
    </xf>
    <xf numFmtId="4" fontId="0" fillId="34" borderId="12" xfId="0" applyNumberFormat="1" applyFont="1" applyFill="1" applyBorder="1" applyAlignment="1">
      <alignment horizontal="right" vertical="center" wrapText="1"/>
    </xf>
    <xf numFmtId="4" fontId="3" fillId="34" borderId="0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vertical="top"/>
    </xf>
    <xf numFmtId="4" fontId="0" fillId="0" borderId="14" xfId="0" applyNumberFormat="1" applyFont="1" applyBorder="1" applyAlignment="1">
      <alignment vertical="top"/>
    </xf>
    <xf numFmtId="4" fontId="5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4" fontId="3" fillId="35" borderId="0" xfId="0" applyNumberFormat="1" applyFont="1" applyFill="1" applyAlignment="1">
      <alignment/>
    </xf>
    <xf numFmtId="0" fontId="0" fillId="34" borderId="11" xfId="0" applyFont="1" applyFill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49" fontId="0" fillId="34" borderId="1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wrapText="1"/>
    </xf>
    <xf numFmtId="0" fontId="5" fillId="0" borderId="0" xfId="0" applyFont="1" applyAlignment="1">
      <alignment/>
    </xf>
    <xf numFmtId="0" fontId="0" fillId="34" borderId="14" xfId="0" applyFont="1" applyFill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4" xfId="0" applyFont="1" applyFill="1" applyBorder="1" applyAlignment="1">
      <alignment horizontal="left" vertical="justify"/>
    </xf>
    <xf numFmtId="0" fontId="0" fillId="34" borderId="14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4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34" borderId="13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3" fillId="36" borderId="0" xfId="0" applyFont="1" applyFill="1" applyBorder="1" applyAlignment="1">
      <alignment/>
    </xf>
    <xf numFmtId="4" fontId="3" fillId="36" borderId="0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0" fontId="0" fillId="34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center"/>
    </xf>
    <xf numFmtId="4" fontId="0" fillId="34" borderId="13" xfId="0" applyNumberFormat="1" applyFont="1" applyFill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0" fillId="0" borderId="15" xfId="0" applyFont="1" applyBorder="1" applyAlignment="1">
      <alignment vertical="center"/>
    </xf>
    <xf numFmtId="4" fontId="0" fillId="0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34" borderId="14" xfId="0" applyFont="1" applyFill="1" applyBorder="1" applyAlignment="1">
      <alignment horizontal="left" vertical="justify"/>
    </xf>
    <xf numFmtId="4" fontId="0" fillId="34" borderId="16" xfId="0" applyNumberFormat="1" applyFont="1" applyFill="1" applyBorder="1" applyAlignment="1">
      <alignment horizontal="right" vertical="center"/>
    </xf>
    <xf numFmtId="0" fontId="0" fillId="36" borderId="14" xfId="0" applyFont="1" applyFill="1" applyBorder="1" applyAlignment="1">
      <alignment vertical="center"/>
    </xf>
    <xf numFmtId="4" fontId="0" fillId="36" borderId="13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36" borderId="14" xfId="0" applyFont="1" applyFill="1" applyBorder="1" applyAlignment="1">
      <alignment vertical="center" wrapText="1"/>
    </xf>
    <xf numFmtId="0" fontId="0" fillId="36" borderId="13" xfId="0" applyFont="1" applyFill="1" applyBorder="1" applyAlignment="1">
      <alignment horizontal="right" vertical="center"/>
    </xf>
    <xf numFmtId="4" fontId="0" fillId="36" borderId="0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4" fontId="0" fillId="0" borderId="13" xfId="0" applyNumberFormat="1" applyBorder="1" applyAlignment="1">
      <alignment horizontal="right" vertical="center"/>
    </xf>
    <xf numFmtId="0" fontId="0" fillId="36" borderId="13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top"/>
    </xf>
    <xf numFmtId="4" fontId="0" fillId="36" borderId="14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/>
    </xf>
    <xf numFmtId="0" fontId="6" fillId="36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36" borderId="13" xfId="0" applyFont="1" applyFill="1" applyBorder="1" applyAlignment="1">
      <alignment vertical="center"/>
    </xf>
    <xf numFmtId="4" fontId="0" fillId="0" borderId="14" xfId="0" applyNumberFormat="1" applyBorder="1" applyAlignment="1">
      <alignment horizontal="right" vertical="center" wrapText="1"/>
    </xf>
    <xf numFmtId="0" fontId="0" fillId="0" borderId="15" xfId="0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4" fontId="3" fillId="36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4" fontId="0" fillId="0" borderId="16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4" fontId="0" fillId="0" borderId="11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1" xfId="0" applyFont="1" applyBorder="1" applyAlignment="1">
      <alignment wrapText="1"/>
    </xf>
    <xf numFmtId="0" fontId="0" fillId="0" borderId="15" xfId="0" applyBorder="1" applyAlignment="1">
      <alignment wrapText="1"/>
    </xf>
    <xf numFmtId="4" fontId="0" fillId="34" borderId="13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GridLines="0" tabSelected="1" view="pageBreakPreview" zoomScaleNormal="90" zoomScaleSheetLayoutView="100" zoomScalePageLayoutView="0" workbookViewId="0" topLeftCell="A1">
      <selection activeCell="D253" sqref="D253:F254"/>
    </sheetView>
  </sheetViews>
  <sheetFormatPr defaultColWidth="9.140625" defaultRowHeight="12.75"/>
  <cols>
    <col min="1" max="1" width="43.7109375" style="0" customWidth="1"/>
    <col min="2" max="2" width="7.8515625" style="0" customWidth="1"/>
    <col min="3" max="3" width="20.00390625" style="0" customWidth="1"/>
    <col min="4" max="4" width="20.28125" style="0" customWidth="1"/>
    <col min="5" max="5" width="14.28125" style="0" customWidth="1"/>
    <col min="6" max="6" width="14.8515625" style="0" customWidth="1"/>
    <col min="7" max="7" width="16.421875" style="0" customWidth="1"/>
    <col min="8" max="8" width="19.28125" style="0" customWidth="1"/>
    <col min="9" max="9" width="11.00390625" style="0" bestFit="1" customWidth="1"/>
  </cols>
  <sheetData>
    <row r="1" spans="1:8" s="119" customFormat="1" ht="15.75">
      <c r="A1" s="120" t="s">
        <v>163</v>
      </c>
      <c r="B1" s="121"/>
      <c r="C1" s="121"/>
      <c r="D1" s="121"/>
      <c r="E1" s="121"/>
      <c r="F1" s="121"/>
      <c r="G1" s="121"/>
      <c r="H1" s="121"/>
    </row>
    <row r="2" ht="9.75" customHeight="1"/>
    <row r="3" ht="15.75">
      <c r="A3" s="117" t="s">
        <v>28</v>
      </c>
    </row>
    <row r="4" ht="15.75">
      <c r="A4" s="118" t="s">
        <v>22</v>
      </c>
    </row>
    <row r="5" spans="1:8" ht="48">
      <c r="A5" s="2" t="s">
        <v>0</v>
      </c>
      <c r="B5" s="3" t="s">
        <v>1</v>
      </c>
      <c r="C5" s="4" t="s">
        <v>100</v>
      </c>
      <c r="D5" s="4" t="s">
        <v>101</v>
      </c>
      <c r="E5" s="4" t="s">
        <v>29</v>
      </c>
      <c r="F5" s="4" t="s">
        <v>102</v>
      </c>
      <c r="G5" s="4" t="s">
        <v>103</v>
      </c>
      <c r="H5" s="4" t="s">
        <v>2</v>
      </c>
    </row>
    <row r="6" spans="1:8" ht="12.75">
      <c r="A6" s="41" t="s">
        <v>33</v>
      </c>
      <c r="B6" s="44" t="s">
        <v>34</v>
      </c>
      <c r="C6" s="29">
        <v>441520</v>
      </c>
      <c r="D6" s="29">
        <v>439877.06</v>
      </c>
      <c r="E6" s="29">
        <v>0</v>
      </c>
      <c r="F6" s="30">
        <v>1642.94</v>
      </c>
      <c r="G6" s="29">
        <v>0</v>
      </c>
      <c r="H6" s="29">
        <v>1642.94</v>
      </c>
    </row>
    <row r="7" spans="1:8" ht="15">
      <c r="A7" s="124" t="s">
        <v>4</v>
      </c>
      <c r="B7" s="125"/>
      <c r="C7" s="14">
        <f aca="true" t="shared" si="0" ref="C7:H7">SUM(C6:C6)</f>
        <v>441520</v>
      </c>
      <c r="D7" s="14">
        <f t="shared" si="0"/>
        <v>439877.06</v>
      </c>
      <c r="E7" s="14">
        <f t="shared" si="0"/>
        <v>0</v>
      </c>
      <c r="F7" s="14">
        <f t="shared" si="0"/>
        <v>1642.94</v>
      </c>
      <c r="G7" s="14">
        <f t="shared" si="0"/>
        <v>0</v>
      </c>
      <c r="H7" s="14">
        <f t="shared" si="0"/>
        <v>1642.94</v>
      </c>
    </row>
    <row r="8" s="119" customFormat="1" ht="15.75">
      <c r="A8" s="118" t="s">
        <v>23</v>
      </c>
    </row>
    <row r="9" spans="1:8" ht="48">
      <c r="A9" s="2" t="s">
        <v>0</v>
      </c>
      <c r="B9" s="3" t="s">
        <v>1</v>
      </c>
      <c r="C9" s="4" t="s">
        <v>100</v>
      </c>
      <c r="D9" s="4" t="s">
        <v>101</v>
      </c>
      <c r="E9" s="4" t="s">
        <v>29</v>
      </c>
      <c r="F9" s="4" t="s">
        <v>102</v>
      </c>
      <c r="G9" s="4" t="s">
        <v>104</v>
      </c>
      <c r="H9" s="4" t="s">
        <v>2</v>
      </c>
    </row>
    <row r="10" spans="1:8" ht="12.75">
      <c r="A10" s="41" t="s">
        <v>37</v>
      </c>
      <c r="B10" s="44" t="s">
        <v>38</v>
      </c>
      <c r="C10" s="29">
        <v>619994</v>
      </c>
      <c r="D10" s="29">
        <v>605455</v>
      </c>
      <c r="E10" s="29">
        <v>0</v>
      </c>
      <c r="F10" s="30">
        <v>0</v>
      </c>
      <c r="G10" s="29">
        <v>14539</v>
      </c>
      <c r="H10" s="29">
        <v>14539</v>
      </c>
    </row>
    <row r="11" spans="1:8" ht="15">
      <c r="A11" s="124" t="s">
        <v>4</v>
      </c>
      <c r="B11" s="125"/>
      <c r="C11" s="14">
        <f aca="true" t="shared" si="1" ref="C11:H11">SUM(C10:C10)</f>
        <v>619994</v>
      </c>
      <c r="D11" s="14">
        <f t="shared" si="1"/>
        <v>605455</v>
      </c>
      <c r="E11" s="14">
        <f t="shared" si="1"/>
        <v>0</v>
      </c>
      <c r="F11" s="14">
        <f t="shared" si="1"/>
        <v>0</v>
      </c>
      <c r="G11" s="14">
        <f t="shared" si="1"/>
        <v>14539</v>
      </c>
      <c r="H11" s="14">
        <f t="shared" si="1"/>
        <v>14539</v>
      </c>
    </row>
    <row r="12" s="119" customFormat="1" ht="15"/>
    <row r="13" s="119" customFormat="1" ht="15.75">
      <c r="A13" s="117" t="s">
        <v>15</v>
      </c>
    </row>
    <row r="14" s="119" customFormat="1" ht="15.75">
      <c r="A14" s="118" t="s">
        <v>22</v>
      </c>
    </row>
    <row r="15" spans="1:8" ht="48">
      <c r="A15" s="2" t="s">
        <v>0</v>
      </c>
      <c r="B15" s="3" t="s">
        <v>1</v>
      </c>
      <c r="C15" s="4" t="s">
        <v>100</v>
      </c>
      <c r="D15" s="4" t="s">
        <v>101</v>
      </c>
      <c r="E15" s="4" t="s">
        <v>16</v>
      </c>
      <c r="F15" s="4" t="s">
        <v>102</v>
      </c>
      <c r="G15" s="72" t="s">
        <v>103</v>
      </c>
      <c r="H15" s="4" t="s">
        <v>2</v>
      </c>
    </row>
    <row r="16" spans="1:8" ht="12.75">
      <c r="A16" s="42" t="s">
        <v>17</v>
      </c>
      <c r="B16" s="45" t="s">
        <v>30</v>
      </c>
      <c r="C16" s="8">
        <v>2566000</v>
      </c>
      <c r="D16" s="8">
        <v>2566000</v>
      </c>
      <c r="E16" s="8">
        <v>0</v>
      </c>
      <c r="F16" s="9">
        <v>0</v>
      </c>
      <c r="G16" s="8">
        <v>0</v>
      </c>
      <c r="H16" s="8">
        <v>0</v>
      </c>
    </row>
    <row r="17" spans="1:8" ht="15">
      <c r="A17" s="124" t="s">
        <v>4</v>
      </c>
      <c r="B17" s="125"/>
      <c r="C17" s="14">
        <f aca="true" t="shared" si="2" ref="C17:H17">SUM(C16:C16)</f>
        <v>2566000</v>
      </c>
      <c r="D17" s="14">
        <f t="shared" si="2"/>
        <v>2566000</v>
      </c>
      <c r="E17" s="14">
        <f t="shared" si="2"/>
        <v>0</v>
      </c>
      <c r="F17" s="14">
        <f t="shared" si="2"/>
        <v>0</v>
      </c>
      <c r="G17" s="14">
        <f t="shared" si="2"/>
        <v>0</v>
      </c>
      <c r="H17" s="14">
        <f t="shared" si="2"/>
        <v>0</v>
      </c>
    </row>
    <row r="18" ht="10.5" customHeight="1"/>
    <row r="19" s="119" customFormat="1" ht="15.75">
      <c r="A19" s="117" t="s">
        <v>7</v>
      </c>
    </row>
    <row r="20" s="119" customFormat="1" ht="15" customHeight="1">
      <c r="A20" s="118" t="s">
        <v>22</v>
      </c>
    </row>
    <row r="21" spans="1:8" s="5" customFormat="1" ht="48">
      <c r="A21" s="2" t="s">
        <v>0</v>
      </c>
      <c r="B21" s="3" t="s">
        <v>1</v>
      </c>
      <c r="C21" s="4" t="s">
        <v>100</v>
      </c>
      <c r="D21" s="4" t="s">
        <v>101</v>
      </c>
      <c r="E21" s="4" t="s">
        <v>11</v>
      </c>
      <c r="F21" s="4" t="s">
        <v>102</v>
      </c>
      <c r="G21" s="73" t="s">
        <v>103</v>
      </c>
      <c r="H21" s="4" t="s">
        <v>2</v>
      </c>
    </row>
    <row r="22" spans="1:8" s="5" customFormat="1" ht="12.75">
      <c r="A22" s="69" t="s">
        <v>95</v>
      </c>
      <c r="B22" s="24">
        <v>98074</v>
      </c>
      <c r="C22" s="25">
        <v>30000</v>
      </c>
      <c r="D22" s="25">
        <v>15423.6</v>
      </c>
      <c r="E22" s="25">
        <v>0</v>
      </c>
      <c r="F22" s="26">
        <v>14576.4</v>
      </c>
      <c r="G22" s="25">
        <v>0</v>
      </c>
      <c r="H22" s="25">
        <v>14576.4</v>
      </c>
    </row>
    <row r="23" spans="1:8" s="19" customFormat="1" ht="14.25" customHeight="1">
      <c r="A23" s="115" t="s">
        <v>145</v>
      </c>
      <c r="B23" s="53">
        <v>98278</v>
      </c>
      <c r="C23" s="21">
        <v>181349</v>
      </c>
      <c r="D23" s="21">
        <v>181349</v>
      </c>
      <c r="E23" s="21">
        <v>0</v>
      </c>
      <c r="F23" s="22">
        <v>0</v>
      </c>
      <c r="G23" s="21">
        <v>0</v>
      </c>
      <c r="H23" s="21">
        <v>0</v>
      </c>
    </row>
    <row r="24" spans="1:8" s="18" customFormat="1" ht="14.25" customHeight="1">
      <c r="A24" s="60" t="s">
        <v>146</v>
      </c>
      <c r="B24" s="54">
        <v>98297</v>
      </c>
      <c r="C24" s="21">
        <v>637782.11</v>
      </c>
      <c r="D24" s="21">
        <v>637782.11</v>
      </c>
      <c r="E24" s="21">
        <v>0</v>
      </c>
      <c r="F24" s="22">
        <v>0</v>
      </c>
      <c r="G24" s="21">
        <v>0</v>
      </c>
      <c r="H24" s="21">
        <v>0</v>
      </c>
    </row>
    <row r="25" spans="1:8" s="19" customFormat="1" ht="14.25" customHeight="1">
      <c r="A25" s="47" t="s">
        <v>54</v>
      </c>
      <c r="B25" s="55">
        <v>98335</v>
      </c>
      <c r="C25" s="32">
        <v>1883623.13</v>
      </c>
      <c r="D25" s="32">
        <v>1883623.13</v>
      </c>
      <c r="E25" s="32">
        <v>0</v>
      </c>
      <c r="F25" s="33">
        <v>0</v>
      </c>
      <c r="G25" s="32">
        <v>0</v>
      </c>
      <c r="H25" s="32">
        <v>0</v>
      </c>
    </row>
    <row r="26" spans="1:8" s="15" customFormat="1" ht="15">
      <c r="A26" s="124" t="s">
        <v>4</v>
      </c>
      <c r="B26" s="125"/>
      <c r="C26" s="14">
        <f aca="true" t="shared" si="3" ref="C26:H26">SUM(C22:C25)</f>
        <v>2732754.2399999998</v>
      </c>
      <c r="D26" s="14">
        <f t="shared" si="3"/>
        <v>2718177.84</v>
      </c>
      <c r="E26" s="14">
        <f t="shared" si="3"/>
        <v>0</v>
      </c>
      <c r="F26" s="14">
        <f t="shared" si="3"/>
        <v>14576.4</v>
      </c>
      <c r="G26" s="14">
        <f t="shared" si="3"/>
        <v>0</v>
      </c>
      <c r="H26" s="14">
        <f t="shared" si="3"/>
        <v>14576.4</v>
      </c>
    </row>
    <row r="27" spans="1:8" s="15" customFormat="1" ht="15">
      <c r="A27" s="102" t="s">
        <v>137</v>
      </c>
      <c r="B27" s="67"/>
      <c r="C27" s="68"/>
      <c r="D27" s="68"/>
      <c r="E27" s="68"/>
      <c r="F27" s="68"/>
      <c r="G27" s="68"/>
      <c r="H27" s="68"/>
    </row>
    <row r="28" spans="1:8" s="15" customFormat="1" ht="15">
      <c r="A28" s="102"/>
      <c r="B28" s="67"/>
      <c r="C28" s="68"/>
      <c r="D28" s="68"/>
      <c r="E28" s="68"/>
      <c r="F28" s="68"/>
      <c r="G28" s="68"/>
      <c r="H28" s="68"/>
    </row>
    <row r="29" spans="1:8" s="15" customFormat="1" ht="15">
      <c r="A29" s="102"/>
      <c r="B29" s="67"/>
      <c r="C29" s="68"/>
      <c r="D29" s="68"/>
      <c r="E29" s="68"/>
      <c r="F29" s="68"/>
      <c r="G29" s="68"/>
      <c r="H29" s="68"/>
    </row>
    <row r="30" s="119" customFormat="1" ht="15.75">
      <c r="A30" s="118" t="s">
        <v>23</v>
      </c>
    </row>
    <row r="31" spans="1:8" ht="48">
      <c r="A31" s="2" t="s">
        <v>0</v>
      </c>
      <c r="B31" s="3" t="s">
        <v>1</v>
      </c>
      <c r="C31" s="4" t="s">
        <v>100</v>
      </c>
      <c r="D31" s="4" t="s">
        <v>101</v>
      </c>
      <c r="E31" s="4" t="s">
        <v>11</v>
      </c>
      <c r="F31" s="4" t="s">
        <v>102</v>
      </c>
      <c r="G31" s="4" t="s">
        <v>104</v>
      </c>
      <c r="H31" s="4" t="s">
        <v>2</v>
      </c>
    </row>
    <row r="32" spans="1:8" ht="12.75" customHeight="1">
      <c r="A32" s="65" t="s">
        <v>105</v>
      </c>
      <c r="B32" s="24">
        <v>98074</v>
      </c>
      <c r="C32" s="25">
        <v>205000</v>
      </c>
      <c r="D32" s="25">
        <v>129284</v>
      </c>
      <c r="E32" s="25">
        <v>8196</v>
      </c>
      <c r="F32" s="26">
        <v>0</v>
      </c>
      <c r="G32" s="25">
        <v>67520</v>
      </c>
      <c r="H32" s="25">
        <v>67520</v>
      </c>
    </row>
    <row r="33" spans="1:8" ht="15">
      <c r="A33" s="124" t="s">
        <v>4</v>
      </c>
      <c r="B33" s="125"/>
      <c r="C33" s="14">
        <f aca="true" t="shared" si="4" ref="C33:H33">SUM(C32:C32)</f>
        <v>205000</v>
      </c>
      <c r="D33" s="14">
        <f t="shared" si="4"/>
        <v>129284</v>
      </c>
      <c r="E33" s="14">
        <f t="shared" si="4"/>
        <v>8196</v>
      </c>
      <c r="F33" s="14">
        <f t="shared" si="4"/>
        <v>0</v>
      </c>
      <c r="G33" s="14">
        <f t="shared" si="4"/>
        <v>67520</v>
      </c>
      <c r="H33" s="14">
        <f t="shared" si="4"/>
        <v>67520</v>
      </c>
    </row>
    <row r="34" ht="12.75">
      <c r="A34" s="113" t="s">
        <v>160</v>
      </c>
    </row>
    <row r="35" ht="12.75">
      <c r="A35" s="103"/>
    </row>
    <row r="36" s="119" customFormat="1" ht="15.75">
      <c r="A36" s="117" t="s">
        <v>26</v>
      </c>
    </row>
    <row r="37" s="119" customFormat="1" ht="15.75">
      <c r="A37" s="118" t="s">
        <v>22</v>
      </c>
    </row>
    <row r="38" spans="1:8" ht="48">
      <c r="A38" s="2" t="s">
        <v>0</v>
      </c>
      <c r="B38" s="3" t="s">
        <v>1</v>
      </c>
      <c r="C38" s="4" t="s">
        <v>100</v>
      </c>
      <c r="D38" s="72" t="s">
        <v>101</v>
      </c>
      <c r="E38" s="4" t="s">
        <v>27</v>
      </c>
      <c r="F38" s="4" t="s">
        <v>102</v>
      </c>
      <c r="G38" s="72" t="s">
        <v>106</v>
      </c>
      <c r="H38" s="4" t="s">
        <v>2</v>
      </c>
    </row>
    <row r="39" spans="1:8" ht="12.75" customHeight="1">
      <c r="A39" s="86" t="s">
        <v>128</v>
      </c>
      <c r="B39" s="96">
        <v>13305</v>
      </c>
      <c r="C39" s="87">
        <v>652916000</v>
      </c>
      <c r="D39" s="87">
        <v>652490320</v>
      </c>
      <c r="E39" s="87">
        <v>0</v>
      </c>
      <c r="F39" s="98">
        <v>425680</v>
      </c>
      <c r="G39" s="87">
        <v>0</v>
      </c>
      <c r="H39" s="87">
        <v>425680</v>
      </c>
    </row>
    <row r="40" spans="1:8" ht="24.75" customHeight="1">
      <c r="A40" s="58" t="s">
        <v>84</v>
      </c>
      <c r="B40" s="24">
        <v>13307</v>
      </c>
      <c r="C40" s="77">
        <v>13000000</v>
      </c>
      <c r="D40" s="77">
        <v>11367320</v>
      </c>
      <c r="E40" s="25">
        <v>0</v>
      </c>
      <c r="F40" s="26">
        <v>1632680</v>
      </c>
      <c r="G40" s="25">
        <v>0</v>
      </c>
      <c r="H40" s="25">
        <v>1632680</v>
      </c>
    </row>
    <row r="41" spans="1:8" ht="12.75" customHeight="1">
      <c r="A41" s="84" t="s">
        <v>114</v>
      </c>
      <c r="B41" s="83">
        <v>13015</v>
      </c>
      <c r="C41" s="85">
        <v>1279000</v>
      </c>
      <c r="D41" s="77">
        <v>1139781.91</v>
      </c>
      <c r="E41" s="25">
        <v>0</v>
      </c>
      <c r="F41" s="26">
        <v>139218.09</v>
      </c>
      <c r="G41" s="25">
        <v>0</v>
      </c>
      <c r="H41" s="25">
        <v>139218.09</v>
      </c>
    </row>
    <row r="42" spans="1:8" ht="15">
      <c r="A42" s="124" t="s">
        <v>4</v>
      </c>
      <c r="B42" s="125"/>
      <c r="C42" s="14">
        <f aca="true" t="shared" si="5" ref="C42:H42">SUM(C39:C41)</f>
        <v>667195000</v>
      </c>
      <c r="D42" s="14">
        <f t="shared" si="5"/>
        <v>664997421.91</v>
      </c>
      <c r="E42" s="14">
        <f t="shared" si="5"/>
        <v>0</v>
      </c>
      <c r="F42" s="14">
        <f t="shared" si="5"/>
        <v>2197578.09</v>
      </c>
      <c r="G42" s="14">
        <f t="shared" si="5"/>
        <v>0</v>
      </c>
      <c r="H42" s="14">
        <f t="shared" si="5"/>
        <v>2197578.09</v>
      </c>
    </row>
    <row r="43" spans="1:3" ht="12.75">
      <c r="A43" s="97" t="s">
        <v>39</v>
      </c>
      <c r="C43" s="17"/>
    </row>
    <row r="44" spans="1:8" ht="15">
      <c r="A44" s="49" t="s">
        <v>74</v>
      </c>
      <c r="B44" s="35"/>
      <c r="C44" s="31"/>
      <c r="D44" s="31"/>
      <c r="E44" s="31"/>
      <c r="F44" s="31"/>
      <c r="G44" s="31"/>
      <c r="H44" s="31"/>
    </row>
    <row r="45" ht="12.75">
      <c r="C45" s="17"/>
    </row>
    <row r="46" s="119" customFormat="1" ht="15.75">
      <c r="A46" s="118" t="s">
        <v>107</v>
      </c>
    </row>
    <row r="47" spans="1:8" ht="48">
      <c r="A47" s="2" t="s">
        <v>0</v>
      </c>
      <c r="B47" s="3" t="s">
        <v>1</v>
      </c>
      <c r="C47" s="4" t="s">
        <v>100</v>
      </c>
      <c r="D47" s="4" t="s">
        <v>101</v>
      </c>
      <c r="E47" s="4" t="s">
        <v>27</v>
      </c>
      <c r="F47" s="4" t="s">
        <v>102</v>
      </c>
      <c r="G47" s="4" t="s">
        <v>108</v>
      </c>
      <c r="H47" s="4" t="s">
        <v>2</v>
      </c>
    </row>
    <row r="48" spans="1:8" ht="12.75">
      <c r="A48" s="58" t="s">
        <v>94</v>
      </c>
      <c r="B48" s="24">
        <v>13005</v>
      </c>
      <c r="C48" s="25">
        <v>2000000</v>
      </c>
      <c r="D48" s="25">
        <v>1951290.37</v>
      </c>
      <c r="E48" s="25">
        <v>0</v>
      </c>
      <c r="F48" s="26">
        <v>0</v>
      </c>
      <c r="G48" s="25">
        <v>48709.63</v>
      </c>
      <c r="H48" s="25">
        <v>48709.63</v>
      </c>
    </row>
    <row r="49" spans="1:8" ht="37.5" customHeight="1">
      <c r="A49" s="84" t="s">
        <v>127</v>
      </c>
      <c r="B49" s="76">
        <v>13011</v>
      </c>
      <c r="C49" s="78">
        <v>64581655</v>
      </c>
      <c r="D49" s="78">
        <v>58365573.79</v>
      </c>
      <c r="E49" s="78">
        <v>4383200</v>
      </c>
      <c r="F49" s="78">
        <v>0</v>
      </c>
      <c r="G49" s="78">
        <v>1832881.21</v>
      </c>
      <c r="H49" s="78">
        <v>1832881.21</v>
      </c>
    </row>
    <row r="50" spans="1:8" ht="12.75" customHeight="1">
      <c r="A50" s="84" t="s">
        <v>114</v>
      </c>
      <c r="B50" s="83">
        <v>13015</v>
      </c>
      <c r="C50" s="78">
        <v>18855000</v>
      </c>
      <c r="D50" s="78">
        <v>18686625.13</v>
      </c>
      <c r="E50" s="78">
        <v>0</v>
      </c>
      <c r="F50" s="78">
        <v>0</v>
      </c>
      <c r="G50" s="78">
        <v>168374.87</v>
      </c>
      <c r="H50" s="78">
        <v>168374.87</v>
      </c>
    </row>
    <row r="51" spans="1:8" ht="15">
      <c r="A51" s="124" t="s">
        <v>4</v>
      </c>
      <c r="B51" s="125"/>
      <c r="C51" s="14">
        <f aca="true" t="shared" si="6" ref="C51:H51">SUM(C48:C50)</f>
        <v>85436655</v>
      </c>
      <c r="D51" s="14">
        <f t="shared" si="6"/>
        <v>79003489.28999999</v>
      </c>
      <c r="E51" s="14">
        <f t="shared" si="6"/>
        <v>4383200</v>
      </c>
      <c r="F51" s="14">
        <f t="shared" si="6"/>
        <v>0</v>
      </c>
      <c r="G51" s="14">
        <f t="shared" si="6"/>
        <v>2049965.71</v>
      </c>
      <c r="H51" s="14">
        <f t="shared" si="6"/>
        <v>2049965.71</v>
      </c>
    </row>
    <row r="52" spans="1:3" ht="12.75">
      <c r="A52" s="49" t="s">
        <v>74</v>
      </c>
      <c r="C52" s="17"/>
    </row>
    <row r="53" spans="1:3" ht="12.75">
      <c r="A53" s="49"/>
      <c r="C53" s="17"/>
    </row>
    <row r="54" ht="12.75">
      <c r="C54" s="17"/>
    </row>
    <row r="55" ht="12.75">
      <c r="C55" s="17"/>
    </row>
    <row r="56" ht="12.75">
      <c r="C56" s="17"/>
    </row>
    <row r="57" ht="12.75">
      <c r="C57" s="17"/>
    </row>
    <row r="58" ht="12.75">
      <c r="C58" s="17"/>
    </row>
    <row r="59" ht="12.75">
      <c r="C59" s="17"/>
    </row>
    <row r="60" s="119" customFormat="1" ht="15.75">
      <c r="A60" s="117" t="s">
        <v>31</v>
      </c>
    </row>
    <row r="61" s="119" customFormat="1" ht="15.75">
      <c r="A61" s="118" t="s">
        <v>22</v>
      </c>
    </row>
    <row r="62" spans="1:8" ht="48">
      <c r="A62" s="2" t="s">
        <v>0</v>
      </c>
      <c r="B62" s="3" t="s">
        <v>1</v>
      </c>
      <c r="C62" s="4" t="s">
        <v>100</v>
      </c>
      <c r="D62" s="4" t="s">
        <v>101</v>
      </c>
      <c r="E62" s="4" t="s">
        <v>32</v>
      </c>
      <c r="F62" s="4" t="s">
        <v>102</v>
      </c>
      <c r="G62" s="72" t="s">
        <v>109</v>
      </c>
      <c r="H62" s="4" t="s">
        <v>2</v>
      </c>
    </row>
    <row r="63" spans="1:8" ht="12.75">
      <c r="A63" s="37" t="s">
        <v>49</v>
      </c>
      <c r="B63" s="24">
        <v>14004</v>
      </c>
      <c r="C63" s="25">
        <v>6014000</v>
      </c>
      <c r="D63" s="25">
        <v>6010046</v>
      </c>
      <c r="E63" s="25">
        <v>0</v>
      </c>
      <c r="F63" s="25">
        <v>3954</v>
      </c>
      <c r="G63" s="25">
        <v>9979.6</v>
      </c>
      <c r="H63" s="25">
        <v>13933.6</v>
      </c>
    </row>
    <row r="64" spans="1:8" ht="12.75">
      <c r="A64" s="59" t="s">
        <v>53</v>
      </c>
      <c r="B64" s="74">
        <v>14018</v>
      </c>
      <c r="C64" s="25">
        <v>198000</v>
      </c>
      <c r="D64" s="25">
        <v>197924</v>
      </c>
      <c r="E64" s="25">
        <v>0</v>
      </c>
      <c r="F64" s="25">
        <v>76</v>
      </c>
      <c r="G64" s="25">
        <v>0</v>
      </c>
      <c r="H64" s="25">
        <v>76</v>
      </c>
    </row>
    <row r="65" spans="1:8" ht="15">
      <c r="A65" s="124" t="s">
        <v>4</v>
      </c>
      <c r="B65" s="125"/>
      <c r="C65" s="14">
        <f aca="true" t="shared" si="7" ref="C65:H65">SUM(C63:C64)</f>
        <v>6212000</v>
      </c>
      <c r="D65" s="14">
        <f t="shared" si="7"/>
        <v>6207970</v>
      </c>
      <c r="E65" s="14">
        <f t="shared" si="7"/>
        <v>0</v>
      </c>
      <c r="F65" s="14">
        <f t="shared" si="7"/>
        <v>4030</v>
      </c>
      <c r="G65" s="14">
        <f t="shared" si="7"/>
        <v>9979.6</v>
      </c>
      <c r="H65" s="14">
        <f t="shared" si="7"/>
        <v>14009.6</v>
      </c>
    </row>
    <row r="66" spans="1:8" ht="15">
      <c r="A66" s="67"/>
      <c r="B66" s="67"/>
      <c r="C66" s="68"/>
      <c r="D66" s="68"/>
      <c r="E66" s="68"/>
      <c r="F66" s="68"/>
      <c r="G66" s="68"/>
      <c r="H66" s="68"/>
    </row>
    <row r="67" s="119" customFormat="1" ht="15.75">
      <c r="A67" s="118" t="s">
        <v>23</v>
      </c>
    </row>
    <row r="68" spans="1:8" ht="48">
      <c r="A68" s="2" t="s">
        <v>0</v>
      </c>
      <c r="B68" s="3" t="s">
        <v>1</v>
      </c>
      <c r="C68" s="4" t="s">
        <v>100</v>
      </c>
      <c r="D68" s="4" t="s">
        <v>101</v>
      </c>
      <c r="E68" s="4" t="s">
        <v>32</v>
      </c>
      <c r="F68" s="4" t="s">
        <v>102</v>
      </c>
      <c r="G68" s="4" t="s">
        <v>110</v>
      </c>
      <c r="H68" s="4" t="s">
        <v>2</v>
      </c>
    </row>
    <row r="69" spans="1:9" ht="12.75">
      <c r="A69" s="50" t="s">
        <v>53</v>
      </c>
      <c r="B69" s="24">
        <v>14018</v>
      </c>
      <c r="C69" s="25">
        <v>1822000</v>
      </c>
      <c r="D69" s="25">
        <v>1754521</v>
      </c>
      <c r="E69" s="25">
        <v>0</v>
      </c>
      <c r="F69" s="26">
        <v>0</v>
      </c>
      <c r="G69" s="25">
        <v>67479</v>
      </c>
      <c r="H69" s="25">
        <v>67479</v>
      </c>
      <c r="I69" s="17"/>
    </row>
    <row r="70" spans="1:8" ht="12.75">
      <c r="A70" s="65" t="s">
        <v>131</v>
      </c>
      <c r="B70" s="24">
        <v>14336</v>
      </c>
      <c r="C70" s="25">
        <v>368288</v>
      </c>
      <c r="D70" s="25">
        <v>368288</v>
      </c>
      <c r="E70" s="25">
        <v>0</v>
      </c>
      <c r="F70" s="26">
        <v>0</v>
      </c>
      <c r="G70" s="25">
        <v>0</v>
      </c>
      <c r="H70" s="25">
        <v>0</v>
      </c>
    </row>
    <row r="71" spans="1:8" ht="15">
      <c r="A71" s="124" t="s">
        <v>4</v>
      </c>
      <c r="B71" s="125"/>
      <c r="C71" s="14">
        <f aca="true" t="shared" si="8" ref="C71:H71">SUM(C69:C70)</f>
        <v>2190288</v>
      </c>
      <c r="D71" s="14">
        <f t="shared" si="8"/>
        <v>2122809</v>
      </c>
      <c r="E71" s="14">
        <f t="shared" si="8"/>
        <v>0</v>
      </c>
      <c r="F71" s="14">
        <f t="shared" si="8"/>
        <v>0</v>
      </c>
      <c r="G71" s="14">
        <f t="shared" si="8"/>
        <v>67479</v>
      </c>
      <c r="H71" s="14">
        <f t="shared" si="8"/>
        <v>67479</v>
      </c>
    </row>
    <row r="72" spans="1:3" ht="12.75">
      <c r="A72" s="49" t="s">
        <v>126</v>
      </c>
      <c r="C72" s="17"/>
    </row>
    <row r="73" spans="1:3" ht="12.75">
      <c r="A73" s="49"/>
      <c r="C73" s="17"/>
    </row>
    <row r="74" s="119" customFormat="1" ht="15.75">
      <c r="A74" s="117" t="s">
        <v>18</v>
      </c>
    </row>
    <row r="75" s="119" customFormat="1" ht="15.75">
      <c r="A75" s="118" t="s">
        <v>22</v>
      </c>
    </row>
    <row r="76" spans="1:8" ht="48">
      <c r="A76" s="2" t="s">
        <v>0</v>
      </c>
      <c r="B76" s="3" t="s">
        <v>1</v>
      </c>
      <c r="C76" s="4" t="s">
        <v>100</v>
      </c>
      <c r="D76" s="4" t="s">
        <v>101</v>
      </c>
      <c r="E76" s="4" t="s">
        <v>19</v>
      </c>
      <c r="F76" s="4" t="s">
        <v>102</v>
      </c>
      <c r="G76" s="72" t="s">
        <v>103</v>
      </c>
      <c r="H76" s="4" t="s">
        <v>2</v>
      </c>
    </row>
    <row r="77" spans="1:8" ht="12.75">
      <c r="A77" s="59" t="s">
        <v>93</v>
      </c>
      <c r="B77" s="28">
        <v>15340</v>
      </c>
      <c r="C77" s="25">
        <v>180000</v>
      </c>
      <c r="D77" s="25">
        <v>180000</v>
      </c>
      <c r="E77" s="25">
        <v>0</v>
      </c>
      <c r="F77" s="26">
        <v>0</v>
      </c>
      <c r="G77" s="25">
        <v>0</v>
      </c>
      <c r="H77" s="25">
        <v>0</v>
      </c>
    </row>
    <row r="78" spans="1:8" ht="15">
      <c r="A78" s="124" t="s">
        <v>4</v>
      </c>
      <c r="B78" s="125"/>
      <c r="C78" s="14">
        <f aca="true" t="shared" si="9" ref="C78:H78">SUM(C77:C77)</f>
        <v>180000</v>
      </c>
      <c r="D78" s="14">
        <f t="shared" si="9"/>
        <v>180000</v>
      </c>
      <c r="E78" s="14">
        <f t="shared" si="9"/>
        <v>0</v>
      </c>
      <c r="F78" s="14">
        <f t="shared" si="9"/>
        <v>0</v>
      </c>
      <c r="G78" s="14">
        <f t="shared" si="9"/>
        <v>0</v>
      </c>
      <c r="H78" s="14">
        <f t="shared" si="9"/>
        <v>0</v>
      </c>
    </row>
    <row r="79" ht="15" customHeight="1">
      <c r="A79" s="1"/>
    </row>
    <row r="80" s="119" customFormat="1" ht="15" customHeight="1">
      <c r="A80" s="118" t="s">
        <v>23</v>
      </c>
    </row>
    <row r="81" spans="1:8" ht="48">
      <c r="A81" s="2" t="s">
        <v>0</v>
      </c>
      <c r="B81" s="3" t="s">
        <v>1</v>
      </c>
      <c r="C81" s="4" t="s">
        <v>100</v>
      </c>
      <c r="D81" s="4" t="s">
        <v>101</v>
      </c>
      <c r="E81" s="4" t="s">
        <v>19</v>
      </c>
      <c r="F81" s="4" t="s">
        <v>102</v>
      </c>
      <c r="G81" s="4" t="s">
        <v>111</v>
      </c>
      <c r="H81" s="4" t="s">
        <v>2</v>
      </c>
    </row>
    <row r="82" spans="1:8" ht="14.25" customHeight="1">
      <c r="A82" s="50" t="s">
        <v>20</v>
      </c>
      <c r="B82" s="28">
        <v>15091</v>
      </c>
      <c r="C82" s="25">
        <v>343084</v>
      </c>
      <c r="D82" s="25">
        <v>343084</v>
      </c>
      <c r="E82" s="25">
        <v>0</v>
      </c>
      <c r="F82" s="26">
        <v>0</v>
      </c>
      <c r="G82" s="25">
        <v>0</v>
      </c>
      <c r="H82" s="25">
        <v>0</v>
      </c>
    </row>
    <row r="83" spans="1:8" ht="14.25" customHeight="1">
      <c r="A83" s="50" t="s">
        <v>40</v>
      </c>
      <c r="B83" s="24">
        <v>15065</v>
      </c>
      <c r="C83" s="25">
        <v>1215773</v>
      </c>
      <c r="D83" s="25">
        <v>1215773</v>
      </c>
      <c r="E83" s="25">
        <v>0</v>
      </c>
      <c r="F83" s="26">
        <v>0</v>
      </c>
      <c r="G83" s="25">
        <v>0</v>
      </c>
      <c r="H83" s="25">
        <v>0</v>
      </c>
    </row>
    <row r="84" spans="1:8" ht="15">
      <c r="A84" s="124" t="s">
        <v>4</v>
      </c>
      <c r="B84" s="125"/>
      <c r="C84" s="14">
        <f aca="true" t="shared" si="10" ref="C84:H84">SUM(C82:C83)</f>
        <v>1558857</v>
      </c>
      <c r="D84" s="14">
        <f t="shared" si="10"/>
        <v>1558857</v>
      </c>
      <c r="E84" s="14">
        <f t="shared" si="10"/>
        <v>0</v>
      </c>
      <c r="F84" s="14">
        <f t="shared" si="10"/>
        <v>0</v>
      </c>
      <c r="G84" s="14">
        <f t="shared" si="10"/>
        <v>0</v>
      </c>
      <c r="H84" s="14">
        <f t="shared" si="10"/>
        <v>0</v>
      </c>
    </row>
    <row r="85" ht="12.75">
      <c r="A85" s="49" t="s">
        <v>83</v>
      </c>
    </row>
    <row r="86" ht="12.75">
      <c r="A86" s="49"/>
    </row>
    <row r="87" ht="12.75">
      <c r="A87" s="49"/>
    </row>
    <row r="88" ht="12.75">
      <c r="A88" s="49"/>
    </row>
    <row r="89" ht="12.75">
      <c r="A89" s="49"/>
    </row>
    <row r="90" s="119" customFormat="1" ht="15.75">
      <c r="A90" s="117" t="s">
        <v>50</v>
      </c>
    </row>
    <row r="91" spans="1:5" s="119" customFormat="1" ht="15.75">
      <c r="A91" s="118" t="s">
        <v>22</v>
      </c>
      <c r="E91" s="119" t="s">
        <v>70</v>
      </c>
    </row>
    <row r="92" spans="1:8" ht="48">
      <c r="A92" s="2" t="s">
        <v>0</v>
      </c>
      <c r="B92" s="3" t="s">
        <v>1</v>
      </c>
      <c r="C92" s="4" t="s">
        <v>100</v>
      </c>
      <c r="D92" s="4" t="s">
        <v>101</v>
      </c>
      <c r="E92" s="4" t="s">
        <v>51</v>
      </c>
      <c r="F92" s="4" t="s">
        <v>102</v>
      </c>
      <c r="G92" s="4" t="s">
        <v>112</v>
      </c>
      <c r="H92" s="4" t="s">
        <v>2</v>
      </c>
    </row>
    <row r="93" spans="1:8" ht="12.75">
      <c r="A93" s="128" t="s">
        <v>135</v>
      </c>
      <c r="B93" s="132" t="s">
        <v>52</v>
      </c>
      <c r="C93" s="126">
        <v>218434071</v>
      </c>
      <c r="D93" s="136">
        <v>218434071</v>
      </c>
      <c r="E93" s="136">
        <v>0</v>
      </c>
      <c r="F93" s="136">
        <v>0</v>
      </c>
      <c r="G93" s="136">
        <v>0</v>
      </c>
      <c r="H93" s="136">
        <v>0</v>
      </c>
    </row>
    <row r="94" spans="1:8" ht="12.75">
      <c r="A94" s="129"/>
      <c r="B94" s="133"/>
      <c r="C94" s="141"/>
      <c r="D94" s="137"/>
      <c r="E94" s="137"/>
      <c r="F94" s="137"/>
      <c r="G94" s="137"/>
      <c r="H94" s="137"/>
    </row>
    <row r="95" spans="1:8" ht="15">
      <c r="A95" s="124" t="s">
        <v>4</v>
      </c>
      <c r="B95" s="125"/>
      <c r="C95" s="14">
        <f>SUM(C93:C94)</f>
        <v>218434071</v>
      </c>
      <c r="D95" s="14">
        <f>SUM(D93:D94)</f>
        <v>218434071</v>
      </c>
      <c r="E95" s="14">
        <f>SUM(E93:E93)</f>
        <v>0</v>
      </c>
      <c r="F95" s="14">
        <f>SUM(F93:F93)</f>
        <v>0</v>
      </c>
      <c r="G95" s="14">
        <f>SUM(G93:G93)</f>
        <v>0</v>
      </c>
      <c r="H95" s="14">
        <f>SUM(H93:H93)</f>
        <v>0</v>
      </c>
    </row>
    <row r="97" s="119" customFormat="1" ht="15.75">
      <c r="A97" s="118" t="s">
        <v>23</v>
      </c>
    </row>
    <row r="98" spans="1:8" ht="48">
      <c r="A98" s="2" t="s">
        <v>0</v>
      </c>
      <c r="B98" s="3" t="s">
        <v>1</v>
      </c>
      <c r="C98" s="4" t="s">
        <v>100</v>
      </c>
      <c r="D98" s="4" t="s">
        <v>101</v>
      </c>
      <c r="E98" s="72" t="s">
        <v>51</v>
      </c>
      <c r="F98" s="4" t="s">
        <v>102</v>
      </c>
      <c r="G98" s="4" t="s">
        <v>104</v>
      </c>
      <c r="H98" s="4" t="s">
        <v>2</v>
      </c>
    </row>
    <row r="99" spans="1:8" ht="12.75">
      <c r="A99" s="88" t="s">
        <v>115</v>
      </c>
      <c r="B99" s="7">
        <v>27003</v>
      </c>
      <c r="C99" s="8">
        <v>471900</v>
      </c>
      <c r="D99" s="8">
        <v>469213</v>
      </c>
      <c r="E99" s="8">
        <v>0</v>
      </c>
      <c r="F99" s="9">
        <v>0</v>
      </c>
      <c r="G99" s="8">
        <v>2687</v>
      </c>
      <c r="H99" s="8">
        <v>2687</v>
      </c>
    </row>
    <row r="100" spans="1:8" ht="15">
      <c r="A100" s="124" t="s">
        <v>4</v>
      </c>
      <c r="B100" s="125"/>
      <c r="C100" s="14">
        <f aca="true" t="shared" si="11" ref="C100:H100">SUM(C99:C99)</f>
        <v>471900</v>
      </c>
      <c r="D100" s="14">
        <f t="shared" si="11"/>
        <v>469213</v>
      </c>
      <c r="E100" s="14">
        <f t="shared" si="11"/>
        <v>0</v>
      </c>
      <c r="F100" s="14">
        <f t="shared" si="11"/>
        <v>0</v>
      </c>
      <c r="G100" s="14">
        <f t="shared" si="11"/>
        <v>2687</v>
      </c>
      <c r="H100" s="14">
        <f t="shared" si="11"/>
        <v>2687</v>
      </c>
    </row>
    <row r="102" s="119" customFormat="1" ht="15.75">
      <c r="A102" s="117" t="s">
        <v>5</v>
      </c>
    </row>
    <row r="103" s="119" customFormat="1" ht="15.75">
      <c r="A103" s="118" t="s">
        <v>22</v>
      </c>
    </row>
    <row r="104" spans="1:8" ht="48">
      <c r="A104" s="2" t="s">
        <v>0</v>
      </c>
      <c r="B104" s="3" t="s">
        <v>1</v>
      </c>
      <c r="C104" s="4" t="s">
        <v>100</v>
      </c>
      <c r="D104" s="4" t="s">
        <v>101</v>
      </c>
      <c r="E104" s="4" t="s">
        <v>14</v>
      </c>
      <c r="F104" s="4" t="s">
        <v>102</v>
      </c>
      <c r="G104" s="4" t="s">
        <v>103</v>
      </c>
      <c r="H104" s="4" t="s">
        <v>2</v>
      </c>
    </row>
    <row r="105" spans="1:8" ht="12.75">
      <c r="A105" s="75" t="s">
        <v>147</v>
      </c>
      <c r="B105" s="51" t="s">
        <v>91</v>
      </c>
      <c r="C105" s="12">
        <v>137120</v>
      </c>
      <c r="D105" s="12">
        <v>137120</v>
      </c>
      <c r="E105" s="12">
        <v>0</v>
      </c>
      <c r="F105" s="13">
        <v>0</v>
      </c>
      <c r="G105" s="12">
        <v>0</v>
      </c>
      <c r="H105" s="12">
        <v>0</v>
      </c>
    </row>
    <row r="106" spans="1:8" ht="12.75">
      <c r="A106" s="75" t="s">
        <v>148</v>
      </c>
      <c r="B106" s="51" t="s">
        <v>92</v>
      </c>
      <c r="C106" s="12">
        <v>6750</v>
      </c>
      <c r="D106" s="12">
        <v>6750</v>
      </c>
      <c r="E106" s="12">
        <v>0</v>
      </c>
      <c r="F106" s="13">
        <v>0</v>
      </c>
      <c r="G106" s="12">
        <v>0</v>
      </c>
      <c r="H106" s="12">
        <v>0</v>
      </c>
    </row>
    <row r="107" spans="1:8" ht="12.75">
      <c r="A107" s="75" t="s">
        <v>149</v>
      </c>
      <c r="B107" s="51" t="s">
        <v>35</v>
      </c>
      <c r="C107" s="12">
        <v>1545000</v>
      </c>
      <c r="D107" s="12">
        <v>1545000</v>
      </c>
      <c r="E107" s="12">
        <v>0</v>
      </c>
      <c r="F107" s="13">
        <v>0</v>
      </c>
      <c r="G107" s="12">
        <v>0</v>
      </c>
      <c r="H107" s="12">
        <v>0</v>
      </c>
    </row>
    <row r="108" spans="1:8" ht="15">
      <c r="A108" s="124" t="s">
        <v>4</v>
      </c>
      <c r="B108" s="125"/>
      <c r="C108" s="14">
        <f aca="true" t="shared" si="12" ref="C108:H108">SUM(C105:C107)</f>
        <v>1688870</v>
      </c>
      <c r="D108" s="14">
        <f t="shared" si="12"/>
        <v>1688870</v>
      </c>
      <c r="E108" s="14">
        <f t="shared" si="12"/>
        <v>0</v>
      </c>
      <c r="F108" s="14">
        <f t="shared" si="12"/>
        <v>0</v>
      </c>
      <c r="G108" s="14">
        <f t="shared" si="12"/>
        <v>0</v>
      </c>
      <c r="H108" s="14">
        <f t="shared" si="12"/>
        <v>0</v>
      </c>
    </row>
    <row r="109" spans="1:8" ht="15">
      <c r="A109" s="67"/>
      <c r="B109" s="67"/>
      <c r="C109" s="68"/>
      <c r="D109" s="68"/>
      <c r="E109" s="68"/>
      <c r="F109" s="68"/>
      <c r="G109" s="68"/>
      <c r="H109" s="68"/>
    </row>
    <row r="110" s="119" customFormat="1" ht="15.75">
      <c r="A110" s="118" t="s">
        <v>23</v>
      </c>
    </row>
    <row r="111" spans="1:8" ht="48">
      <c r="A111" s="2" t="s">
        <v>0</v>
      </c>
      <c r="B111" s="3" t="s">
        <v>1</v>
      </c>
      <c r="C111" s="4" t="s">
        <v>100</v>
      </c>
      <c r="D111" s="4" t="s">
        <v>101</v>
      </c>
      <c r="E111" s="4" t="s">
        <v>14</v>
      </c>
      <c r="F111" s="4" t="s">
        <v>102</v>
      </c>
      <c r="G111" s="4" t="s">
        <v>104</v>
      </c>
      <c r="H111" s="4" t="s">
        <v>2</v>
      </c>
    </row>
    <row r="112" spans="1:8" ht="12.75">
      <c r="A112" s="6" t="s">
        <v>41</v>
      </c>
      <c r="B112" s="7">
        <v>29004</v>
      </c>
      <c r="C112" s="8">
        <v>465195</v>
      </c>
      <c r="D112" s="8">
        <v>465195</v>
      </c>
      <c r="E112" s="8">
        <v>0</v>
      </c>
      <c r="F112" s="9">
        <v>0</v>
      </c>
      <c r="G112" s="8">
        <v>0</v>
      </c>
      <c r="H112" s="8">
        <v>0</v>
      </c>
    </row>
    <row r="113" spans="1:8" ht="12.75">
      <c r="A113" s="71" t="s">
        <v>116</v>
      </c>
      <c r="B113" s="11">
        <v>29005</v>
      </c>
      <c r="C113" s="12">
        <v>12949</v>
      </c>
      <c r="D113" s="12">
        <v>12949</v>
      </c>
      <c r="E113" s="12">
        <v>0</v>
      </c>
      <c r="F113" s="13">
        <v>0</v>
      </c>
      <c r="G113" s="12">
        <v>0</v>
      </c>
      <c r="H113" s="12">
        <v>0</v>
      </c>
    </row>
    <row r="114" spans="1:8" ht="12.75">
      <c r="A114" s="60" t="s">
        <v>42</v>
      </c>
      <c r="B114" s="11">
        <v>29008</v>
      </c>
      <c r="C114" s="12">
        <v>6106654</v>
      </c>
      <c r="D114" s="12">
        <v>6106654</v>
      </c>
      <c r="E114" s="12">
        <v>0</v>
      </c>
      <c r="F114" s="13">
        <v>0</v>
      </c>
      <c r="G114" s="12">
        <v>0</v>
      </c>
      <c r="H114" s="12">
        <v>0</v>
      </c>
    </row>
    <row r="115" spans="1:8" ht="12.75">
      <c r="A115" s="71" t="s">
        <v>117</v>
      </c>
      <c r="B115" s="11">
        <v>29516</v>
      </c>
      <c r="C115" s="12">
        <v>70685</v>
      </c>
      <c r="D115" s="12">
        <v>70685</v>
      </c>
      <c r="E115" s="12">
        <v>0</v>
      </c>
      <c r="F115" s="13">
        <v>0</v>
      </c>
      <c r="G115" s="12">
        <v>0</v>
      </c>
      <c r="H115" s="12">
        <v>0</v>
      </c>
    </row>
    <row r="116" spans="1:8" ht="15">
      <c r="A116" s="124" t="s">
        <v>4</v>
      </c>
      <c r="B116" s="125"/>
      <c r="C116" s="14">
        <f aca="true" t="shared" si="13" ref="C116:H116">SUM(C112:C115)</f>
        <v>6655483</v>
      </c>
      <c r="D116" s="14">
        <f t="shared" si="13"/>
        <v>6655483</v>
      </c>
      <c r="E116" s="14">
        <f t="shared" si="13"/>
        <v>0</v>
      </c>
      <c r="F116" s="14">
        <f t="shared" si="13"/>
        <v>0</v>
      </c>
      <c r="G116" s="14">
        <f t="shared" si="13"/>
        <v>0</v>
      </c>
      <c r="H116" s="14">
        <f t="shared" si="13"/>
        <v>0</v>
      </c>
    </row>
    <row r="117" s="119" customFormat="1" ht="15.75">
      <c r="A117" s="117" t="s">
        <v>8</v>
      </c>
    </row>
    <row r="118" s="119" customFormat="1" ht="15.75">
      <c r="A118" s="118" t="s">
        <v>22</v>
      </c>
    </row>
    <row r="119" spans="1:8" ht="48">
      <c r="A119" s="2" t="s">
        <v>0</v>
      </c>
      <c r="B119" s="3" t="s">
        <v>1</v>
      </c>
      <c r="C119" s="4" t="s">
        <v>100</v>
      </c>
      <c r="D119" s="4" t="s">
        <v>101</v>
      </c>
      <c r="E119" s="4" t="s">
        <v>10</v>
      </c>
      <c r="F119" s="4" t="s">
        <v>102</v>
      </c>
      <c r="G119" s="72" t="s">
        <v>113</v>
      </c>
      <c r="H119" s="4" t="s">
        <v>2</v>
      </c>
    </row>
    <row r="120" spans="1:8" ht="12.75">
      <c r="A120" s="69" t="s">
        <v>150</v>
      </c>
      <c r="B120" s="24">
        <v>33024</v>
      </c>
      <c r="C120" s="25">
        <v>84595</v>
      </c>
      <c r="D120" s="25">
        <v>84595</v>
      </c>
      <c r="E120" s="25">
        <v>0</v>
      </c>
      <c r="F120" s="26">
        <v>0</v>
      </c>
      <c r="G120" s="25">
        <v>4748</v>
      </c>
      <c r="H120" s="25">
        <v>4748</v>
      </c>
    </row>
    <row r="121" spans="1:8" ht="12.75">
      <c r="A121" s="63" t="s">
        <v>71</v>
      </c>
      <c r="B121" s="24">
        <v>33025</v>
      </c>
      <c r="C121" s="25">
        <v>531300</v>
      </c>
      <c r="D121" s="25">
        <v>531300</v>
      </c>
      <c r="E121" s="25">
        <v>0</v>
      </c>
      <c r="F121" s="26">
        <v>0</v>
      </c>
      <c r="G121" s="25">
        <v>4326.8</v>
      </c>
      <c r="H121" s="25">
        <v>4326.8</v>
      </c>
    </row>
    <row r="122" spans="1:8" ht="12.75">
      <c r="A122" s="63" t="s">
        <v>151</v>
      </c>
      <c r="B122" s="24">
        <v>33034</v>
      </c>
      <c r="C122" s="25">
        <v>592463</v>
      </c>
      <c r="D122" s="25">
        <v>580970.84</v>
      </c>
      <c r="E122" s="25">
        <v>11492.16</v>
      </c>
      <c r="F122" s="26">
        <v>0</v>
      </c>
      <c r="G122" s="25">
        <v>0</v>
      </c>
      <c r="H122" s="25">
        <v>0</v>
      </c>
    </row>
    <row r="123" spans="1:8" ht="12.75">
      <c r="A123" s="63" t="s">
        <v>72</v>
      </c>
      <c r="B123" s="24"/>
      <c r="C123" s="25"/>
      <c r="D123" s="25"/>
      <c r="E123" s="25"/>
      <c r="F123" s="26"/>
      <c r="G123" s="25"/>
      <c r="H123" s="25"/>
    </row>
    <row r="124" spans="1:8" ht="12.75">
      <c r="A124" s="63" t="s">
        <v>152</v>
      </c>
      <c r="B124" s="24">
        <v>33035</v>
      </c>
      <c r="C124" s="25">
        <v>96000</v>
      </c>
      <c r="D124" s="25">
        <v>96000</v>
      </c>
      <c r="E124" s="25">
        <v>0</v>
      </c>
      <c r="F124" s="26">
        <v>0</v>
      </c>
      <c r="G124" s="25">
        <v>0</v>
      </c>
      <c r="H124" s="25">
        <v>0</v>
      </c>
    </row>
    <row r="125" spans="1:8" ht="12.75">
      <c r="A125" s="63" t="s">
        <v>76</v>
      </c>
      <c r="B125" s="24">
        <v>33038</v>
      </c>
      <c r="C125" s="25">
        <v>1603033</v>
      </c>
      <c r="D125" s="25">
        <v>1603033</v>
      </c>
      <c r="E125" s="25">
        <v>0</v>
      </c>
      <c r="F125" s="26">
        <v>0</v>
      </c>
      <c r="G125" s="25">
        <v>7.85</v>
      </c>
      <c r="H125" s="25">
        <v>7.85</v>
      </c>
    </row>
    <row r="126" spans="1:8" ht="12.75">
      <c r="A126" s="69" t="s">
        <v>80</v>
      </c>
      <c r="B126" s="24">
        <v>33040</v>
      </c>
      <c r="C126" s="25">
        <v>128000</v>
      </c>
      <c r="D126" s="25">
        <v>128000</v>
      </c>
      <c r="E126" s="25">
        <v>0</v>
      </c>
      <c r="F126" s="26">
        <v>0</v>
      </c>
      <c r="G126" s="25">
        <v>0</v>
      </c>
      <c r="H126" s="25">
        <v>0</v>
      </c>
    </row>
    <row r="127" spans="1:8" ht="12.75">
      <c r="A127" s="69" t="s">
        <v>118</v>
      </c>
      <c r="B127" s="76">
        <v>33043</v>
      </c>
      <c r="C127" s="78">
        <v>276540</v>
      </c>
      <c r="D127" s="78">
        <v>276540</v>
      </c>
      <c r="E127" s="78">
        <v>0</v>
      </c>
      <c r="F127" s="105">
        <v>0</v>
      </c>
      <c r="G127" s="78">
        <v>0</v>
      </c>
      <c r="H127" s="78">
        <v>0</v>
      </c>
    </row>
    <row r="128" spans="1:8" ht="27.75" customHeight="1">
      <c r="A128" s="70" t="s">
        <v>142</v>
      </c>
      <c r="B128" s="24">
        <v>33044</v>
      </c>
      <c r="C128" s="25">
        <v>165888</v>
      </c>
      <c r="D128" s="25">
        <v>165888</v>
      </c>
      <c r="E128" s="25">
        <v>0</v>
      </c>
      <c r="F128" s="26">
        <v>0</v>
      </c>
      <c r="G128" s="25">
        <v>0</v>
      </c>
      <c r="H128" s="25">
        <v>0</v>
      </c>
    </row>
    <row r="129" spans="1:8" ht="12.75" customHeight="1">
      <c r="A129" s="70" t="s">
        <v>81</v>
      </c>
      <c r="B129" s="24">
        <v>33049</v>
      </c>
      <c r="C129" s="25">
        <v>13603648</v>
      </c>
      <c r="D129" s="25">
        <v>13603643.6</v>
      </c>
      <c r="E129" s="25">
        <v>4.4</v>
      </c>
      <c r="F129" s="26">
        <v>0</v>
      </c>
      <c r="G129" s="25">
        <v>2</v>
      </c>
      <c r="H129" s="25">
        <v>2</v>
      </c>
    </row>
    <row r="130" spans="1:8" ht="12.75" customHeight="1">
      <c r="A130" s="70" t="s">
        <v>96</v>
      </c>
      <c r="B130" s="135">
        <v>33050</v>
      </c>
      <c r="C130" s="130">
        <v>5016533</v>
      </c>
      <c r="D130" s="130">
        <v>5016522</v>
      </c>
      <c r="E130" s="130">
        <v>11</v>
      </c>
      <c r="F130" s="130">
        <v>0</v>
      </c>
      <c r="G130" s="130">
        <v>43679</v>
      </c>
      <c r="H130" s="130">
        <v>43679</v>
      </c>
    </row>
    <row r="131" spans="1:8" ht="12.75" customHeight="1">
      <c r="A131" s="70" t="s">
        <v>153</v>
      </c>
      <c r="B131" s="134"/>
      <c r="C131" s="131"/>
      <c r="D131" s="131"/>
      <c r="E131" s="131"/>
      <c r="F131" s="131"/>
      <c r="G131" s="131"/>
      <c r="H131" s="131"/>
    </row>
    <row r="132" spans="1:8" ht="12.75" customHeight="1">
      <c r="A132" s="70" t="s">
        <v>99</v>
      </c>
      <c r="B132" s="76">
        <v>33052</v>
      </c>
      <c r="C132" s="78">
        <v>146952706</v>
      </c>
      <c r="D132" s="78">
        <v>146917269</v>
      </c>
      <c r="E132" s="25">
        <v>35437</v>
      </c>
      <c r="F132" s="26">
        <v>0</v>
      </c>
      <c r="G132" s="25">
        <v>1465.43</v>
      </c>
      <c r="H132" s="25">
        <v>1465.43</v>
      </c>
    </row>
    <row r="133" spans="1:8" ht="12.75" customHeight="1">
      <c r="A133" s="70" t="s">
        <v>119</v>
      </c>
      <c r="B133" s="76">
        <v>33055</v>
      </c>
      <c r="C133" s="78">
        <v>50000</v>
      </c>
      <c r="D133" s="78">
        <v>50000</v>
      </c>
      <c r="E133" s="25">
        <v>0</v>
      </c>
      <c r="F133" s="26">
        <v>0</v>
      </c>
      <c r="G133" s="25">
        <v>0</v>
      </c>
      <c r="H133" s="25">
        <v>0</v>
      </c>
    </row>
    <row r="134" spans="1:8" ht="12.75" customHeight="1">
      <c r="A134" s="70" t="s">
        <v>120</v>
      </c>
      <c r="B134" s="76">
        <v>33056</v>
      </c>
      <c r="C134" s="78">
        <v>23069.2</v>
      </c>
      <c r="D134" s="78">
        <v>23069.2</v>
      </c>
      <c r="E134" s="25">
        <v>0</v>
      </c>
      <c r="F134" s="26">
        <v>0</v>
      </c>
      <c r="G134" s="25">
        <v>0</v>
      </c>
      <c r="H134" s="25">
        <v>0</v>
      </c>
    </row>
    <row r="135" spans="1:8" ht="24.75" customHeight="1">
      <c r="A135" s="70" t="s">
        <v>143</v>
      </c>
      <c r="B135" s="76">
        <v>33059</v>
      </c>
      <c r="C135" s="78">
        <v>2766533</v>
      </c>
      <c r="D135" s="78">
        <v>2735568</v>
      </c>
      <c r="E135" s="25">
        <v>30965</v>
      </c>
      <c r="F135" s="26">
        <v>0</v>
      </c>
      <c r="G135" s="25">
        <v>0</v>
      </c>
      <c r="H135" s="25">
        <v>0</v>
      </c>
    </row>
    <row r="136" spans="1:8" ht="12.75" customHeight="1">
      <c r="A136" s="70" t="s">
        <v>121</v>
      </c>
      <c r="B136" s="76">
        <v>33060</v>
      </c>
      <c r="C136" s="78">
        <v>19953</v>
      </c>
      <c r="D136" s="78">
        <v>19953</v>
      </c>
      <c r="E136" s="25">
        <v>0</v>
      </c>
      <c r="F136" s="26">
        <v>0</v>
      </c>
      <c r="G136" s="25">
        <v>0</v>
      </c>
      <c r="H136" s="25">
        <v>0</v>
      </c>
    </row>
    <row r="137" spans="1:8" ht="24.75" customHeight="1">
      <c r="A137" s="70" t="s">
        <v>122</v>
      </c>
      <c r="B137" s="76">
        <v>33061</v>
      </c>
      <c r="C137" s="78">
        <v>25052032</v>
      </c>
      <c r="D137" s="78">
        <v>25052032</v>
      </c>
      <c r="E137" s="25">
        <v>0</v>
      </c>
      <c r="F137" s="26">
        <v>0</v>
      </c>
      <c r="G137" s="25">
        <v>6273.46</v>
      </c>
      <c r="H137" s="25">
        <v>6273.46</v>
      </c>
    </row>
    <row r="138" spans="1:10" ht="12.75" customHeight="1">
      <c r="A138" s="71" t="s">
        <v>87</v>
      </c>
      <c r="B138" s="11">
        <v>33122</v>
      </c>
      <c r="C138" s="12">
        <v>142000</v>
      </c>
      <c r="D138" s="12">
        <v>142000</v>
      </c>
      <c r="E138" s="12">
        <v>0</v>
      </c>
      <c r="F138" s="13">
        <v>0</v>
      </c>
      <c r="G138" s="12">
        <v>0</v>
      </c>
      <c r="H138" s="12">
        <v>0</v>
      </c>
      <c r="I138" s="81"/>
      <c r="J138" s="82"/>
    </row>
    <row r="139" spans="1:8" ht="12.75" customHeight="1">
      <c r="A139" s="10" t="s">
        <v>3</v>
      </c>
      <c r="B139" s="11">
        <v>33155</v>
      </c>
      <c r="C139" s="12">
        <v>231600000</v>
      </c>
      <c r="D139" s="12">
        <v>231520283</v>
      </c>
      <c r="E139" s="12">
        <v>0</v>
      </c>
      <c r="F139" s="13">
        <v>79717</v>
      </c>
      <c r="G139" s="12">
        <v>55255</v>
      </c>
      <c r="H139" s="12">
        <v>134972</v>
      </c>
    </row>
    <row r="140" spans="1:8" ht="12.75" customHeight="1">
      <c r="A140" s="10" t="s">
        <v>9</v>
      </c>
      <c r="B140" s="11">
        <v>33160</v>
      </c>
      <c r="C140" s="12">
        <v>1025000</v>
      </c>
      <c r="D140" s="12">
        <v>597694</v>
      </c>
      <c r="E140" s="12">
        <v>427306</v>
      </c>
      <c r="F140" s="13">
        <v>0</v>
      </c>
      <c r="G140" s="12">
        <v>96354</v>
      </c>
      <c r="H140" s="12">
        <v>96354</v>
      </c>
    </row>
    <row r="141" spans="1:8" ht="12.75">
      <c r="A141" s="60" t="s">
        <v>85</v>
      </c>
      <c r="B141" s="11">
        <v>33166</v>
      </c>
      <c r="C141" s="12">
        <v>1517000</v>
      </c>
      <c r="D141" s="12">
        <v>1517000</v>
      </c>
      <c r="E141" s="12">
        <v>0</v>
      </c>
      <c r="F141" s="13">
        <v>0</v>
      </c>
      <c r="G141" s="12">
        <v>0</v>
      </c>
      <c r="H141" s="12">
        <v>0</v>
      </c>
    </row>
    <row r="142" spans="1:10" ht="24.75" customHeight="1">
      <c r="A142" s="89" t="s">
        <v>144</v>
      </c>
      <c r="B142" s="76">
        <v>33192</v>
      </c>
      <c r="C142" s="21">
        <v>84186</v>
      </c>
      <c r="D142" s="21">
        <v>84186</v>
      </c>
      <c r="E142" s="21">
        <v>0</v>
      </c>
      <c r="F142" s="22">
        <v>0</v>
      </c>
      <c r="G142" s="21">
        <v>0</v>
      </c>
      <c r="H142" s="21">
        <v>0</v>
      </c>
      <c r="I142" s="81"/>
      <c r="J142" s="82"/>
    </row>
    <row r="143" spans="1:8" ht="12.75">
      <c r="A143" s="60" t="s">
        <v>45</v>
      </c>
      <c r="B143" s="134">
        <v>33215</v>
      </c>
      <c r="C143" s="138">
        <v>5134725</v>
      </c>
      <c r="D143" s="138">
        <v>5134725</v>
      </c>
      <c r="E143" s="138">
        <v>0</v>
      </c>
      <c r="F143" s="138">
        <v>0</v>
      </c>
      <c r="G143" s="138">
        <v>71569</v>
      </c>
      <c r="H143" s="138">
        <v>71569</v>
      </c>
    </row>
    <row r="144" spans="1:8" ht="12.75">
      <c r="A144" s="60" t="s">
        <v>46</v>
      </c>
      <c r="B144" s="134"/>
      <c r="C144" s="139"/>
      <c r="D144" s="139"/>
      <c r="E144" s="139"/>
      <c r="F144" s="139"/>
      <c r="G144" s="139"/>
      <c r="H144" s="139"/>
    </row>
    <row r="145" spans="1:8" ht="12.75">
      <c r="A145" s="71" t="s">
        <v>98</v>
      </c>
      <c r="B145" s="11">
        <v>33339</v>
      </c>
      <c r="C145" s="12">
        <v>130000</v>
      </c>
      <c r="D145" s="12">
        <v>130000</v>
      </c>
      <c r="E145" s="12">
        <v>0</v>
      </c>
      <c r="F145" s="13">
        <v>0</v>
      </c>
      <c r="G145" s="12">
        <v>0</v>
      </c>
      <c r="H145" s="12">
        <v>0</v>
      </c>
    </row>
    <row r="146" spans="1:8" ht="12.75">
      <c r="A146" s="60" t="s">
        <v>86</v>
      </c>
      <c r="B146" s="11">
        <v>33353</v>
      </c>
      <c r="C146" s="12">
        <v>4984638000</v>
      </c>
      <c r="D146" s="12">
        <v>4984278557.97</v>
      </c>
      <c r="E146" s="12">
        <v>0</v>
      </c>
      <c r="F146" s="13">
        <v>359442.03</v>
      </c>
      <c r="G146" s="12">
        <v>453339.03</v>
      </c>
      <c r="H146" s="12">
        <v>812781.06</v>
      </c>
    </row>
    <row r="147" spans="1:8" ht="27.75" customHeight="1">
      <c r="A147" s="90" t="s">
        <v>154</v>
      </c>
      <c r="B147" s="76">
        <v>33435</v>
      </c>
      <c r="C147" s="21">
        <v>38728</v>
      </c>
      <c r="D147" s="114">
        <v>38728</v>
      </c>
      <c r="E147" s="21">
        <v>0</v>
      </c>
      <c r="F147" s="22">
        <v>0</v>
      </c>
      <c r="G147" s="21">
        <v>5</v>
      </c>
      <c r="H147" s="21">
        <v>5</v>
      </c>
    </row>
    <row r="148" spans="1:8" ht="12.75">
      <c r="A148" s="43" t="s">
        <v>47</v>
      </c>
      <c r="B148" s="134">
        <v>33457</v>
      </c>
      <c r="C148" s="140">
        <v>7485475</v>
      </c>
      <c r="D148" s="138">
        <v>7485475</v>
      </c>
      <c r="E148" s="138">
        <v>0</v>
      </c>
      <c r="F148" s="138">
        <v>0</v>
      </c>
      <c r="G148" s="138">
        <v>425254.54</v>
      </c>
      <c r="H148" s="138">
        <v>425254.54</v>
      </c>
    </row>
    <row r="149" spans="1:8" ht="12.75">
      <c r="A149" s="43" t="s">
        <v>48</v>
      </c>
      <c r="B149" s="134"/>
      <c r="C149" s="140"/>
      <c r="D149" s="139"/>
      <c r="E149" s="139"/>
      <c r="F149" s="139"/>
      <c r="G149" s="139"/>
      <c r="H149" s="139"/>
    </row>
    <row r="150" spans="1:8" ht="15">
      <c r="A150" s="124" t="s">
        <v>4</v>
      </c>
      <c r="B150" s="125"/>
      <c r="C150" s="14">
        <f aca="true" t="shared" si="14" ref="C150:H150">SUM(C120:C149)</f>
        <v>5428757407.2</v>
      </c>
      <c r="D150" s="14">
        <f t="shared" si="14"/>
        <v>5427813032.610001</v>
      </c>
      <c r="E150" s="14">
        <f t="shared" si="14"/>
        <v>505215.56</v>
      </c>
      <c r="F150" s="14">
        <f t="shared" si="14"/>
        <v>439159.03</v>
      </c>
      <c r="G150" s="14">
        <f t="shared" si="14"/>
        <v>1162279.11</v>
      </c>
      <c r="H150" s="14">
        <f t="shared" si="14"/>
        <v>1601438.1400000001</v>
      </c>
    </row>
    <row r="151" spans="1:8" ht="12.75">
      <c r="A151" s="49" t="s">
        <v>125</v>
      </c>
      <c r="C151" s="17"/>
      <c r="D151" s="34"/>
      <c r="E151" s="17"/>
      <c r="F151" s="17"/>
      <c r="G151" s="17"/>
      <c r="H151" s="17"/>
    </row>
    <row r="152" spans="1:8" ht="12.75">
      <c r="A152" s="79"/>
      <c r="B152" s="46"/>
      <c r="C152" s="17"/>
      <c r="D152" s="17"/>
      <c r="E152" s="17"/>
      <c r="F152" s="17"/>
      <c r="G152" s="17"/>
      <c r="H152" s="17"/>
    </row>
    <row r="153" s="119" customFormat="1" ht="15.75">
      <c r="A153" s="123" t="s">
        <v>23</v>
      </c>
    </row>
    <row r="154" spans="1:8" ht="48">
      <c r="A154" s="2" t="s">
        <v>0</v>
      </c>
      <c r="B154" s="3" t="s">
        <v>1</v>
      </c>
      <c r="C154" s="4" t="s">
        <v>100</v>
      </c>
      <c r="D154" s="4" t="s">
        <v>101</v>
      </c>
      <c r="E154" s="4" t="s">
        <v>10</v>
      </c>
      <c r="F154" s="4" t="s">
        <v>102</v>
      </c>
      <c r="G154" s="4" t="s">
        <v>104</v>
      </c>
      <c r="H154" s="4" t="s">
        <v>2</v>
      </c>
    </row>
    <row r="155" spans="1:8" ht="12.75">
      <c r="A155" s="104" t="s">
        <v>138</v>
      </c>
      <c r="B155" s="96">
        <v>33060</v>
      </c>
      <c r="C155" s="87">
        <v>962115</v>
      </c>
      <c r="D155" s="87">
        <v>962115</v>
      </c>
      <c r="E155" s="87">
        <v>0</v>
      </c>
      <c r="F155" s="98">
        <v>0</v>
      </c>
      <c r="G155" s="87">
        <v>0</v>
      </c>
      <c r="H155" s="87">
        <v>0</v>
      </c>
    </row>
    <row r="156" spans="1:8" ht="12.75">
      <c r="A156" s="60" t="s">
        <v>87</v>
      </c>
      <c r="B156" s="11">
        <v>33122</v>
      </c>
      <c r="C156" s="25">
        <v>60000</v>
      </c>
      <c r="D156" s="25">
        <v>60000</v>
      </c>
      <c r="E156" s="25">
        <v>0</v>
      </c>
      <c r="F156" s="26">
        <v>0</v>
      </c>
      <c r="G156" s="25">
        <v>0</v>
      </c>
      <c r="H156" s="25">
        <v>0</v>
      </c>
    </row>
    <row r="157" spans="1:8" ht="12.75">
      <c r="A157" s="10" t="s">
        <v>9</v>
      </c>
      <c r="B157" s="11">
        <v>33160</v>
      </c>
      <c r="C157" s="25">
        <v>124160</v>
      </c>
      <c r="D157" s="25">
        <v>121588</v>
      </c>
      <c r="E157" s="25">
        <v>0</v>
      </c>
      <c r="F157" s="26">
        <v>0</v>
      </c>
      <c r="G157" s="25">
        <v>2572</v>
      </c>
      <c r="H157" s="25">
        <v>2572</v>
      </c>
    </row>
    <row r="158" spans="1:8" ht="12.75">
      <c r="A158" s="60" t="s">
        <v>73</v>
      </c>
      <c r="B158" s="11">
        <v>33163</v>
      </c>
      <c r="C158" s="25">
        <v>48100</v>
      </c>
      <c r="D158" s="25">
        <v>48100</v>
      </c>
      <c r="E158" s="25">
        <v>0</v>
      </c>
      <c r="F158" s="26">
        <v>0</v>
      </c>
      <c r="G158" s="25">
        <v>0</v>
      </c>
      <c r="H158" s="25">
        <v>0</v>
      </c>
    </row>
    <row r="159" spans="1:8" ht="12.75" customHeight="1">
      <c r="A159" s="71" t="s">
        <v>155</v>
      </c>
      <c r="B159" s="24">
        <v>33339</v>
      </c>
      <c r="C159" s="25">
        <v>155000</v>
      </c>
      <c r="D159" s="25">
        <v>155000</v>
      </c>
      <c r="E159" s="25">
        <v>0</v>
      </c>
      <c r="F159" s="26">
        <v>0</v>
      </c>
      <c r="G159" s="25">
        <v>0</v>
      </c>
      <c r="H159" s="25">
        <v>0</v>
      </c>
    </row>
    <row r="160" spans="1:10" ht="12.75" customHeight="1">
      <c r="A160" s="90" t="s">
        <v>156</v>
      </c>
      <c r="B160" s="74">
        <v>33966</v>
      </c>
      <c r="C160" s="25">
        <v>14935621</v>
      </c>
      <c r="D160" s="25">
        <v>14935621</v>
      </c>
      <c r="E160" s="25">
        <v>0</v>
      </c>
      <c r="F160" s="26">
        <v>0</v>
      </c>
      <c r="G160" s="25">
        <v>0</v>
      </c>
      <c r="H160" s="25">
        <v>0</v>
      </c>
      <c r="I160" s="98"/>
      <c r="J160" s="82"/>
    </row>
    <row r="161" spans="1:8" ht="15">
      <c r="A161" s="124" t="s">
        <v>4</v>
      </c>
      <c r="B161" s="125"/>
      <c r="C161" s="14">
        <f aca="true" t="shared" si="15" ref="C161:H161">SUM(C155:C160)</f>
        <v>16284996</v>
      </c>
      <c r="D161" s="14">
        <f t="shared" si="15"/>
        <v>16282424</v>
      </c>
      <c r="E161" s="14">
        <f t="shared" si="15"/>
        <v>0</v>
      </c>
      <c r="F161" s="14">
        <f t="shared" si="15"/>
        <v>0</v>
      </c>
      <c r="G161" s="14">
        <f t="shared" si="15"/>
        <v>2572</v>
      </c>
      <c r="H161" s="14">
        <f t="shared" si="15"/>
        <v>2572</v>
      </c>
    </row>
    <row r="162" spans="1:8" ht="12.75">
      <c r="A162" s="49" t="s">
        <v>125</v>
      </c>
      <c r="B162" s="16"/>
      <c r="C162" s="17"/>
      <c r="D162" s="17"/>
      <c r="E162" s="17"/>
      <c r="F162" s="17"/>
      <c r="G162" s="17"/>
      <c r="H162" s="17"/>
    </row>
    <row r="163" spans="1:4" ht="12.75">
      <c r="A163" s="49"/>
      <c r="C163" s="17"/>
      <c r="D163" s="34"/>
    </row>
    <row r="164" spans="1:3" s="119" customFormat="1" ht="15.75">
      <c r="A164" s="117" t="s">
        <v>6</v>
      </c>
      <c r="C164" s="122"/>
    </row>
    <row r="165" s="119" customFormat="1" ht="15.75">
      <c r="A165" s="118" t="s">
        <v>22</v>
      </c>
    </row>
    <row r="166" spans="1:8" ht="48">
      <c r="A166" s="2" t="s">
        <v>0</v>
      </c>
      <c r="B166" s="3" t="s">
        <v>1</v>
      </c>
      <c r="C166" s="4" t="s">
        <v>100</v>
      </c>
      <c r="D166" s="4" t="s">
        <v>101</v>
      </c>
      <c r="E166" s="4" t="s">
        <v>13</v>
      </c>
      <c r="F166" s="4" t="s">
        <v>102</v>
      </c>
      <c r="G166" s="4" t="s">
        <v>103</v>
      </c>
      <c r="H166" s="4" t="s">
        <v>2</v>
      </c>
    </row>
    <row r="167" spans="1:8" ht="27.75" customHeight="1">
      <c r="A167" s="91" t="s">
        <v>141</v>
      </c>
      <c r="B167" s="92">
        <v>34002</v>
      </c>
      <c r="C167" s="93">
        <v>136000</v>
      </c>
      <c r="D167" s="87">
        <v>136000</v>
      </c>
      <c r="E167" s="93">
        <v>0</v>
      </c>
      <c r="F167" s="87">
        <v>0</v>
      </c>
      <c r="G167" s="87">
        <v>0</v>
      </c>
      <c r="H167" s="87">
        <v>0</v>
      </c>
    </row>
    <row r="168" spans="1:8" ht="12.75" customHeight="1">
      <c r="A168" s="62" t="s">
        <v>88</v>
      </c>
      <c r="B168" s="23">
        <v>34012</v>
      </c>
      <c r="C168" s="61">
        <v>10000</v>
      </c>
      <c r="D168" s="99">
        <v>10000</v>
      </c>
      <c r="E168" s="100">
        <v>0</v>
      </c>
      <c r="F168" s="99">
        <v>0</v>
      </c>
      <c r="G168" s="99">
        <v>0</v>
      </c>
      <c r="H168" s="99">
        <v>0</v>
      </c>
    </row>
    <row r="169" spans="1:8" ht="12.75" customHeight="1">
      <c r="A169" s="62" t="s">
        <v>89</v>
      </c>
      <c r="B169" s="23">
        <v>34013</v>
      </c>
      <c r="C169" s="61">
        <v>98000</v>
      </c>
      <c r="D169" s="99">
        <v>98000</v>
      </c>
      <c r="E169" s="100">
        <v>0</v>
      </c>
      <c r="F169" s="99">
        <v>0</v>
      </c>
      <c r="G169" s="99">
        <v>0</v>
      </c>
      <c r="H169" s="99">
        <v>0</v>
      </c>
    </row>
    <row r="170" spans="1:8" ht="12.75">
      <c r="A170" s="62" t="s">
        <v>157</v>
      </c>
      <c r="B170" s="23">
        <v>34053</v>
      </c>
      <c r="C170" s="61">
        <v>229000</v>
      </c>
      <c r="D170" s="99">
        <v>229000</v>
      </c>
      <c r="E170" s="100">
        <v>0</v>
      </c>
      <c r="F170" s="99">
        <v>0</v>
      </c>
      <c r="G170" s="99">
        <v>3000</v>
      </c>
      <c r="H170" s="99">
        <v>3000</v>
      </c>
    </row>
    <row r="171" spans="1:8" ht="12.75">
      <c r="A171" s="20" t="s">
        <v>12</v>
      </c>
      <c r="B171" s="23">
        <v>34070</v>
      </c>
      <c r="C171" s="27">
        <v>95000</v>
      </c>
      <c r="D171" s="101">
        <v>95000</v>
      </c>
      <c r="E171" s="101">
        <v>0</v>
      </c>
      <c r="F171" s="101">
        <v>0</v>
      </c>
      <c r="G171" s="101">
        <v>0</v>
      </c>
      <c r="H171" s="101">
        <v>0</v>
      </c>
    </row>
    <row r="172" spans="1:8" ht="12.75">
      <c r="A172" s="66" t="s">
        <v>158</v>
      </c>
      <c r="B172" s="80">
        <v>34544</v>
      </c>
      <c r="C172" s="27">
        <v>22000</v>
      </c>
      <c r="D172" s="101">
        <v>22000</v>
      </c>
      <c r="E172" s="101">
        <v>0</v>
      </c>
      <c r="F172" s="101">
        <v>0</v>
      </c>
      <c r="G172" s="101">
        <v>0</v>
      </c>
      <c r="H172" s="101">
        <v>0</v>
      </c>
    </row>
    <row r="173" spans="1:8" ht="15">
      <c r="A173" s="124" t="s">
        <v>4</v>
      </c>
      <c r="B173" s="125"/>
      <c r="C173" s="14">
        <f aca="true" t="shared" si="16" ref="C173:H173">SUM(C167:C172)</f>
        <v>590000</v>
      </c>
      <c r="D173" s="14">
        <f t="shared" si="16"/>
        <v>590000</v>
      </c>
      <c r="E173" s="14">
        <f t="shared" si="16"/>
        <v>0</v>
      </c>
      <c r="F173" s="14">
        <f t="shared" si="16"/>
        <v>0</v>
      </c>
      <c r="G173" s="14">
        <f t="shared" si="16"/>
        <v>3000</v>
      </c>
      <c r="H173" s="14">
        <f t="shared" si="16"/>
        <v>3000</v>
      </c>
    </row>
    <row r="174" ht="12.75">
      <c r="A174" s="49"/>
    </row>
    <row r="175" s="119" customFormat="1" ht="15.75">
      <c r="A175" s="118" t="s">
        <v>23</v>
      </c>
    </row>
    <row r="176" spans="1:8" ht="48">
      <c r="A176" s="2" t="s">
        <v>0</v>
      </c>
      <c r="B176" s="3" t="s">
        <v>1</v>
      </c>
      <c r="C176" s="4" t="s">
        <v>100</v>
      </c>
      <c r="D176" s="4" t="s">
        <v>101</v>
      </c>
      <c r="E176" s="4" t="s">
        <v>13</v>
      </c>
      <c r="F176" s="4" t="s">
        <v>102</v>
      </c>
      <c r="G176" s="4" t="s">
        <v>104</v>
      </c>
      <c r="H176" s="4" t="s">
        <v>2</v>
      </c>
    </row>
    <row r="177" spans="1:8" ht="12.75">
      <c r="A177" s="62" t="s">
        <v>157</v>
      </c>
      <c r="B177" s="23">
        <v>34053</v>
      </c>
      <c r="C177" s="61">
        <v>900000</v>
      </c>
      <c r="D177" s="21">
        <v>890527.2</v>
      </c>
      <c r="E177" s="61">
        <v>9472.8</v>
      </c>
      <c r="F177" s="21">
        <v>0</v>
      </c>
      <c r="G177" s="61">
        <v>0</v>
      </c>
      <c r="H177" s="21">
        <v>0</v>
      </c>
    </row>
    <row r="178" spans="1:8" ht="12.75">
      <c r="A178" s="20" t="s">
        <v>12</v>
      </c>
      <c r="B178" s="23">
        <v>34070</v>
      </c>
      <c r="C178" s="21">
        <v>1078000</v>
      </c>
      <c r="D178" s="21">
        <v>1078000</v>
      </c>
      <c r="E178" s="21">
        <v>0</v>
      </c>
      <c r="F178" s="21">
        <v>0</v>
      </c>
      <c r="G178" s="21">
        <v>0</v>
      </c>
      <c r="H178" s="21">
        <v>0</v>
      </c>
    </row>
    <row r="179" spans="1:8" ht="12.75">
      <c r="A179" s="20" t="s">
        <v>43</v>
      </c>
      <c r="B179" s="52">
        <v>34352</v>
      </c>
      <c r="C179" s="21">
        <v>4685000</v>
      </c>
      <c r="D179" s="21">
        <v>4685000</v>
      </c>
      <c r="E179" s="21">
        <v>0</v>
      </c>
      <c r="F179" s="22">
        <v>0</v>
      </c>
      <c r="G179" s="21">
        <v>0</v>
      </c>
      <c r="H179" s="21">
        <v>0</v>
      </c>
    </row>
    <row r="180" spans="1:8" ht="12.75">
      <c r="A180" s="48" t="s">
        <v>44</v>
      </c>
      <c r="B180" s="23">
        <v>34352</v>
      </c>
      <c r="C180" s="21">
        <v>1230000</v>
      </c>
      <c r="D180" s="21">
        <v>1230000</v>
      </c>
      <c r="E180" s="21">
        <v>0</v>
      </c>
      <c r="F180" s="22">
        <v>0</v>
      </c>
      <c r="G180" s="21">
        <v>0</v>
      </c>
      <c r="H180" s="21">
        <v>0</v>
      </c>
    </row>
    <row r="181" spans="1:8" ht="15">
      <c r="A181" s="142" t="s">
        <v>4</v>
      </c>
      <c r="B181" s="143"/>
      <c r="C181" s="14">
        <f aca="true" t="shared" si="17" ref="C181:H181">SUM(C177:C180)</f>
        <v>7893000</v>
      </c>
      <c r="D181" s="36">
        <f t="shared" si="17"/>
        <v>7883527.2</v>
      </c>
      <c r="E181" s="36">
        <f t="shared" si="17"/>
        <v>9472.8</v>
      </c>
      <c r="F181" s="36">
        <f t="shared" si="17"/>
        <v>0</v>
      </c>
      <c r="G181" s="36">
        <f t="shared" si="17"/>
        <v>0</v>
      </c>
      <c r="H181" s="36">
        <f t="shared" si="17"/>
        <v>0</v>
      </c>
    </row>
    <row r="184" s="119" customFormat="1" ht="15.75">
      <c r="A184" s="117" t="s">
        <v>55</v>
      </c>
    </row>
    <row r="185" s="119" customFormat="1" ht="15.75">
      <c r="A185" s="118" t="s">
        <v>22</v>
      </c>
    </row>
    <row r="186" spans="1:8" ht="48">
      <c r="A186" s="2" t="s">
        <v>0</v>
      </c>
      <c r="B186" s="3" t="s">
        <v>1</v>
      </c>
      <c r="C186" s="4" t="s">
        <v>100</v>
      </c>
      <c r="D186" s="4" t="s">
        <v>101</v>
      </c>
      <c r="E186" s="4" t="s">
        <v>69</v>
      </c>
      <c r="F186" s="4" t="s">
        <v>102</v>
      </c>
      <c r="G186" s="4" t="s">
        <v>103</v>
      </c>
      <c r="H186" s="4" t="s">
        <v>2</v>
      </c>
    </row>
    <row r="187" spans="1:8" ht="12.75">
      <c r="A187" s="94" t="s">
        <v>78</v>
      </c>
      <c r="B187" s="144">
        <v>35018</v>
      </c>
      <c r="C187" s="126">
        <v>3557110</v>
      </c>
      <c r="D187" s="126">
        <v>3557110</v>
      </c>
      <c r="E187" s="126">
        <v>0</v>
      </c>
      <c r="F187" s="126">
        <v>0</v>
      </c>
      <c r="G187" s="126">
        <v>0</v>
      </c>
      <c r="H187" s="126">
        <v>0</v>
      </c>
    </row>
    <row r="188" spans="1:8" ht="12.75">
      <c r="A188" s="62" t="s">
        <v>79</v>
      </c>
      <c r="B188" s="134"/>
      <c r="C188" s="127"/>
      <c r="D188" s="127"/>
      <c r="E188" s="127"/>
      <c r="F188" s="127"/>
      <c r="G188" s="127"/>
      <c r="H188" s="127"/>
    </row>
    <row r="189" spans="1:8" ht="12.75">
      <c r="A189" s="66" t="s">
        <v>124</v>
      </c>
      <c r="B189" s="134"/>
      <c r="C189" s="127"/>
      <c r="D189" s="127"/>
      <c r="E189" s="127"/>
      <c r="F189" s="127"/>
      <c r="G189" s="127"/>
      <c r="H189" s="127"/>
    </row>
    <row r="190" spans="1:8" ht="39.75" customHeight="1">
      <c r="A190" s="66" t="s">
        <v>123</v>
      </c>
      <c r="B190" s="83">
        <v>35963</v>
      </c>
      <c r="C190" s="95">
        <v>2799448</v>
      </c>
      <c r="D190" s="95">
        <v>2799448</v>
      </c>
      <c r="E190" s="95">
        <v>0</v>
      </c>
      <c r="F190" s="95">
        <v>0</v>
      </c>
      <c r="G190" s="95">
        <v>0</v>
      </c>
      <c r="H190" s="95">
        <v>0</v>
      </c>
    </row>
    <row r="191" spans="1:8" ht="15">
      <c r="A191" s="124" t="s">
        <v>4</v>
      </c>
      <c r="B191" s="125"/>
      <c r="C191" s="36">
        <f>SUM(C187:C190)</f>
        <v>6356558</v>
      </c>
      <c r="D191" s="14">
        <f>SUM(D187:D190)</f>
        <v>6356558</v>
      </c>
      <c r="E191" s="14">
        <f>SUM(E187:E187)</f>
        <v>0</v>
      </c>
      <c r="F191" s="14">
        <f>SUM(F187:F187)</f>
        <v>0</v>
      </c>
      <c r="G191" s="14">
        <f>SUM(G187:G187)</f>
        <v>0</v>
      </c>
      <c r="H191" s="14">
        <f>SUM(H187:H187)</f>
        <v>0</v>
      </c>
    </row>
    <row r="193" s="119" customFormat="1" ht="15.75">
      <c r="A193" s="117" t="s">
        <v>63</v>
      </c>
    </row>
    <row r="194" s="119" customFormat="1" ht="15.75">
      <c r="A194" s="118" t="s">
        <v>77</v>
      </c>
    </row>
    <row r="195" spans="1:8" ht="48">
      <c r="A195" s="2" t="s">
        <v>0</v>
      </c>
      <c r="B195" s="3" t="s">
        <v>1</v>
      </c>
      <c r="C195" s="4" t="s">
        <v>100</v>
      </c>
      <c r="D195" s="4" t="s">
        <v>101</v>
      </c>
      <c r="E195" s="4" t="s">
        <v>65</v>
      </c>
      <c r="F195" s="4" t="s">
        <v>102</v>
      </c>
      <c r="G195" s="4" t="s">
        <v>110</v>
      </c>
      <c r="H195" s="4" t="s">
        <v>2</v>
      </c>
    </row>
    <row r="196" spans="1:8" ht="12.75">
      <c r="A196" s="50" t="s">
        <v>64</v>
      </c>
      <c r="B196" s="24">
        <v>22005</v>
      </c>
      <c r="C196" s="25">
        <v>450000</v>
      </c>
      <c r="D196" s="25">
        <v>450000</v>
      </c>
      <c r="E196" s="25">
        <v>0</v>
      </c>
      <c r="F196" s="26">
        <v>0</v>
      </c>
      <c r="G196" s="25">
        <v>0</v>
      </c>
      <c r="H196" s="25">
        <v>0</v>
      </c>
    </row>
    <row r="197" spans="1:8" ht="15">
      <c r="A197" s="124" t="s">
        <v>4</v>
      </c>
      <c r="B197" s="125"/>
      <c r="C197" s="14">
        <f aca="true" t="shared" si="18" ref="C197:H197">SUM(C196)</f>
        <v>450000</v>
      </c>
      <c r="D197" s="14">
        <f t="shared" si="18"/>
        <v>450000</v>
      </c>
      <c r="E197" s="14">
        <f t="shared" si="18"/>
        <v>0</v>
      </c>
      <c r="F197" s="14">
        <f t="shared" si="18"/>
        <v>0</v>
      </c>
      <c r="G197" s="14">
        <f t="shared" si="18"/>
        <v>0</v>
      </c>
      <c r="H197" s="14">
        <f t="shared" si="18"/>
        <v>0</v>
      </c>
    </row>
    <row r="198" spans="1:8" ht="12.75">
      <c r="A198" s="49"/>
      <c r="B198" s="49"/>
      <c r="C198" s="49"/>
      <c r="D198" s="49"/>
      <c r="E198" s="49"/>
      <c r="F198" s="49"/>
      <c r="G198" s="49"/>
      <c r="H198" s="49"/>
    </row>
    <row r="199" s="119" customFormat="1" ht="15.75">
      <c r="A199" s="117" t="s">
        <v>139</v>
      </c>
    </row>
    <row r="200" s="119" customFormat="1" ht="15.75">
      <c r="A200" s="118" t="s">
        <v>22</v>
      </c>
    </row>
    <row r="201" spans="1:8" ht="48">
      <c r="A201" s="2" t="s">
        <v>0</v>
      </c>
      <c r="B201" s="3" t="s">
        <v>1</v>
      </c>
      <c r="C201" s="4" t="s">
        <v>100</v>
      </c>
      <c r="D201" s="4" t="s">
        <v>101</v>
      </c>
      <c r="E201" s="4" t="s">
        <v>140</v>
      </c>
      <c r="F201" s="4" t="s">
        <v>102</v>
      </c>
      <c r="G201" s="4" t="s">
        <v>103</v>
      </c>
      <c r="H201" s="4" t="s">
        <v>2</v>
      </c>
    </row>
    <row r="202" spans="1:8" ht="12.75">
      <c r="A202" s="116" t="s">
        <v>159</v>
      </c>
      <c r="B202" s="106">
        <v>91628</v>
      </c>
      <c r="C202" s="107">
        <v>105000000</v>
      </c>
      <c r="D202" s="109">
        <v>90614090.36</v>
      </c>
      <c r="E202" s="107">
        <v>14385909.64</v>
      </c>
      <c r="F202" s="108">
        <v>0</v>
      </c>
      <c r="G202" s="107">
        <v>0</v>
      </c>
      <c r="H202" s="107">
        <f>SUM(F202:G202)</f>
        <v>0</v>
      </c>
    </row>
    <row r="203" spans="1:8" ht="15">
      <c r="A203" s="124" t="s">
        <v>4</v>
      </c>
      <c r="B203" s="125"/>
      <c r="C203" s="14">
        <f>SUM(C202)</f>
        <v>105000000</v>
      </c>
      <c r="D203" s="14">
        <f>SUM(D202)</f>
        <v>90614090.36</v>
      </c>
      <c r="E203" s="14">
        <f>SUM(E199:E202)</f>
        <v>14385909.64</v>
      </c>
      <c r="F203" s="14">
        <f>SUM(F199:F202)</f>
        <v>0</v>
      </c>
      <c r="G203" s="14">
        <f>SUM(G199:G202)</f>
        <v>0</v>
      </c>
      <c r="H203" s="14">
        <f>SUM(H199:H202)</f>
        <v>0</v>
      </c>
    </row>
    <row r="204" spans="1:8" ht="12.75">
      <c r="A204" s="49"/>
      <c r="B204" s="49"/>
      <c r="C204" s="49"/>
      <c r="D204" s="49"/>
      <c r="E204" s="49"/>
      <c r="F204" s="49"/>
      <c r="G204" s="49"/>
      <c r="H204" s="49"/>
    </row>
    <row r="205" spans="1:8" ht="12.75">
      <c r="A205" s="49"/>
      <c r="B205" s="49"/>
      <c r="C205" s="49"/>
      <c r="D205" s="49"/>
      <c r="E205" s="49"/>
      <c r="F205" s="49"/>
      <c r="G205" s="49"/>
      <c r="H205" s="49"/>
    </row>
    <row r="206" spans="1:8" ht="12.75">
      <c r="A206" s="49"/>
      <c r="B206" s="49"/>
      <c r="C206" s="49"/>
      <c r="D206" s="49"/>
      <c r="E206" s="49"/>
      <c r="F206" s="49"/>
      <c r="G206" s="49"/>
      <c r="H206" s="49"/>
    </row>
    <row r="207" spans="1:8" ht="12.75">
      <c r="A207" s="49"/>
      <c r="B207" s="49"/>
      <c r="C207" s="49"/>
      <c r="D207" s="49"/>
      <c r="E207" s="49"/>
      <c r="F207" s="49"/>
      <c r="G207" s="49"/>
      <c r="H207" s="49"/>
    </row>
    <row r="208" spans="1:8" ht="12.75">
      <c r="A208" s="49"/>
      <c r="B208" s="49"/>
      <c r="C208" s="49"/>
      <c r="D208" s="49"/>
      <c r="E208" s="49"/>
      <c r="F208" s="49"/>
      <c r="G208" s="49"/>
      <c r="H208" s="49"/>
    </row>
    <row r="209" spans="1:8" ht="12.75">
      <c r="A209" s="49"/>
      <c r="B209" s="49"/>
      <c r="C209" s="49"/>
      <c r="D209" s="49"/>
      <c r="E209" s="49"/>
      <c r="F209" s="49"/>
      <c r="G209" s="49"/>
      <c r="H209" s="49"/>
    </row>
    <row r="210" spans="1:8" ht="12.75">
      <c r="A210" s="49"/>
      <c r="B210" s="49"/>
      <c r="C210" s="49"/>
      <c r="D210" s="49"/>
      <c r="E210" s="49"/>
      <c r="F210" s="49"/>
      <c r="G210" s="49"/>
      <c r="H210" s="49"/>
    </row>
    <row r="211" spans="1:8" ht="12.75">
      <c r="A211" s="49"/>
      <c r="B211" s="49"/>
      <c r="C211" s="49"/>
      <c r="D211" s="49"/>
      <c r="E211" s="49"/>
      <c r="F211" s="49"/>
      <c r="G211" s="49"/>
      <c r="H211" s="49"/>
    </row>
    <row r="212" spans="1:8" ht="12.75">
      <c r="A212" s="49"/>
      <c r="B212" s="49"/>
      <c r="C212" s="49"/>
      <c r="D212" s="49"/>
      <c r="E212" s="49"/>
      <c r="F212" s="49"/>
      <c r="G212" s="49"/>
      <c r="H212" s="49"/>
    </row>
    <row r="213" spans="1:8" ht="12.75">
      <c r="A213" s="49"/>
      <c r="B213" s="49"/>
      <c r="C213" s="49"/>
      <c r="D213" s="49"/>
      <c r="E213" s="49"/>
      <c r="F213" s="49"/>
      <c r="G213" s="49"/>
      <c r="H213" s="49"/>
    </row>
    <row r="214" spans="1:8" ht="12.75">
      <c r="A214" s="49"/>
      <c r="B214" s="49"/>
      <c r="C214" s="49"/>
      <c r="D214" s="49"/>
      <c r="E214" s="49"/>
      <c r="F214" s="49"/>
      <c r="G214" s="49"/>
      <c r="H214" s="49"/>
    </row>
    <row r="215" ht="15">
      <c r="A215" s="15" t="s">
        <v>24</v>
      </c>
    </row>
    <row r="216" spans="1:8" ht="20.25" customHeight="1">
      <c r="A216" s="38" t="s">
        <v>21</v>
      </c>
      <c r="B216" s="39"/>
      <c r="C216" s="40">
        <f aca="true" t="shared" si="19" ref="C216:H216">C7+C17+C26+C42+C65+C78+C95+C108+C150+C173+C191+C203</f>
        <v>6440154180.44</v>
      </c>
      <c r="D216" s="40">
        <f t="shared" si="19"/>
        <v>6422606068.78</v>
      </c>
      <c r="E216" s="40">
        <f t="shared" si="19"/>
        <v>14891125.200000001</v>
      </c>
      <c r="F216" s="40">
        <f t="shared" si="19"/>
        <v>2656986.46</v>
      </c>
      <c r="G216" s="40">
        <f t="shared" si="19"/>
        <v>1175258.7100000002</v>
      </c>
      <c r="H216" s="40">
        <f t="shared" si="19"/>
        <v>3832245.17</v>
      </c>
    </row>
    <row r="217" spans="1:8" ht="20.25" customHeight="1">
      <c r="A217" s="110"/>
      <c r="B217" s="111"/>
      <c r="C217" s="112"/>
      <c r="D217" s="112"/>
      <c r="E217" s="112"/>
      <c r="F217" s="112"/>
      <c r="G217" s="112"/>
      <c r="H217" s="112"/>
    </row>
    <row r="218" ht="12.75">
      <c r="G218" s="17"/>
    </row>
    <row r="219" spans="1:7" ht="12.75">
      <c r="A219" t="s">
        <v>56</v>
      </c>
      <c r="G219" s="17"/>
    </row>
    <row r="220" spans="1:7" ht="12.75">
      <c r="A220" t="s">
        <v>75</v>
      </c>
      <c r="C220" s="56">
        <v>1642.94</v>
      </c>
      <c r="G220" s="17"/>
    </row>
    <row r="221" spans="1:7" ht="12.75">
      <c r="A221" s="64" t="s">
        <v>130</v>
      </c>
      <c r="C221" s="56">
        <v>139218.09</v>
      </c>
      <c r="G221" s="17"/>
    </row>
    <row r="222" spans="1:7" ht="12.75">
      <c r="A222" s="64" t="s">
        <v>129</v>
      </c>
      <c r="C222" s="56">
        <v>425680</v>
      </c>
      <c r="G222" s="17"/>
    </row>
    <row r="223" spans="1:7" ht="12.75">
      <c r="A223" t="s">
        <v>57</v>
      </c>
      <c r="C223" s="56">
        <v>1632680</v>
      </c>
      <c r="G223" s="17"/>
    </row>
    <row r="224" spans="1:7" ht="12.75">
      <c r="A224" s="64" t="s">
        <v>132</v>
      </c>
      <c r="C224" s="56">
        <v>3954</v>
      </c>
      <c r="G224" s="17"/>
    </row>
    <row r="225" spans="1:7" ht="12.75">
      <c r="A225" s="64" t="s">
        <v>133</v>
      </c>
      <c r="C225" s="56">
        <v>76</v>
      </c>
      <c r="G225" s="17"/>
    </row>
    <row r="226" spans="1:7" ht="12.75">
      <c r="A226" s="64" t="s">
        <v>97</v>
      </c>
      <c r="C226" s="56">
        <v>14576.4</v>
      </c>
      <c r="G226" s="17"/>
    </row>
    <row r="227" spans="1:7" ht="12.75">
      <c r="A227" s="64"/>
      <c r="C227" s="56"/>
      <c r="G227" s="17"/>
    </row>
    <row r="228" spans="1:7" ht="12.75">
      <c r="A228" t="s">
        <v>68</v>
      </c>
      <c r="G228" s="17"/>
    </row>
    <row r="229" spans="1:7" ht="12.75">
      <c r="A229" s="64" t="s">
        <v>82</v>
      </c>
      <c r="C229" s="56">
        <v>79717</v>
      </c>
      <c r="G229" s="17"/>
    </row>
    <row r="230" spans="1:7" ht="12.75">
      <c r="A230" s="64" t="s">
        <v>162</v>
      </c>
      <c r="C230" s="56">
        <v>359442.03</v>
      </c>
      <c r="F230" s="56"/>
      <c r="G230" s="17"/>
    </row>
    <row r="231" ht="12.75">
      <c r="G231" s="17"/>
    </row>
    <row r="232" spans="1:7" ht="12.75">
      <c r="A232" t="s">
        <v>58</v>
      </c>
      <c r="G232" s="17"/>
    </row>
    <row r="233" spans="1:7" ht="12.75">
      <c r="A233" t="s">
        <v>59</v>
      </c>
      <c r="C233" s="57">
        <v>1642.94</v>
      </c>
      <c r="G233" s="17"/>
    </row>
    <row r="234" spans="1:7" ht="12.75">
      <c r="A234" t="s">
        <v>60</v>
      </c>
      <c r="C234" s="57">
        <v>2197578.09</v>
      </c>
      <c r="G234" s="17"/>
    </row>
    <row r="235" spans="1:7" ht="12.75">
      <c r="A235" s="64" t="s">
        <v>134</v>
      </c>
      <c r="C235" s="57">
        <v>76</v>
      </c>
      <c r="G235" s="17"/>
    </row>
    <row r="236" spans="1:7" ht="12.75">
      <c r="A236" t="s">
        <v>62</v>
      </c>
      <c r="C236" s="57">
        <v>13933.6</v>
      </c>
      <c r="G236" s="17"/>
    </row>
    <row r="237" spans="1:7" ht="12.75">
      <c r="A237" t="s">
        <v>90</v>
      </c>
      <c r="C237" s="57">
        <v>3000</v>
      </c>
      <c r="G237" s="17"/>
    </row>
    <row r="238" spans="1:7" ht="12.75">
      <c r="A238" t="s">
        <v>36</v>
      </c>
      <c r="C238" s="56">
        <v>14576.4</v>
      </c>
      <c r="D238" s="64"/>
      <c r="G238" s="17"/>
    </row>
    <row r="239" spans="1:8" ht="12.75">
      <c r="A239" t="s">
        <v>67</v>
      </c>
      <c r="C239" s="56">
        <v>1601438.14</v>
      </c>
      <c r="G239" s="17"/>
      <c r="H239" s="57"/>
    </row>
    <row r="240" spans="1:7" ht="12.75">
      <c r="A240" s="64"/>
      <c r="C240" s="57"/>
      <c r="G240" s="17"/>
    </row>
    <row r="241" spans="1:7" ht="12.75">
      <c r="A241" s="64"/>
      <c r="C241" s="57"/>
      <c r="G241" s="17"/>
    </row>
    <row r="242" spans="1:7" ht="12.75">
      <c r="A242" s="64"/>
      <c r="C242" s="57"/>
      <c r="G242" s="17"/>
    </row>
    <row r="243" ht="15">
      <c r="A243" s="15" t="s">
        <v>25</v>
      </c>
    </row>
    <row r="244" spans="1:8" ht="15">
      <c r="A244" s="38" t="s">
        <v>21</v>
      </c>
      <c r="B244" s="39"/>
      <c r="C244" s="40">
        <f aca="true" t="shared" si="20" ref="C244:H244">C11+C33+C51+C71+C84+C116+C161+C181+C197+C100</f>
        <v>121766173</v>
      </c>
      <c r="D244" s="40">
        <f t="shared" si="20"/>
        <v>115160541.49</v>
      </c>
      <c r="E244" s="40">
        <f t="shared" si="20"/>
        <v>4400868.8</v>
      </c>
      <c r="F244" s="40">
        <f t="shared" si="20"/>
        <v>0</v>
      </c>
      <c r="G244" s="40">
        <f t="shared" si="20"/>
        <v>2204762.71</v>
      </c>
      <c r="H244" s="40">
        <f t="shared" si="20"/>
        <v>2204762.71</v>
      </c>
    </row>
    <row r="245" spans="3:7" ht="12.75">
      <c r="C245" s="57"/>
      <c r="G245" s="17"/>
    </row>
    <row r="246" spans="1:7" ht="12.75">
      <c r="A246" t="s">
        <v>66</v>
      </c>
      <c r="G246" s="17"/>
    </row>
    <row r="247" spans="1:7" ht="12.75">
      <c r="A247" t="s">
        <v>59</v>
      </c>
      <c r="C247" s="57">
        <v>14539</v>
      </c>
      <c r="G247" s="17"/>
    </row>
    <row r="248" spans="1:7" ht="12.75">
      <c r="A248" t="s">
        <v>36</v>
      </c>
      <c r="C248" s="57">
        <v>66635</v>
      </c>
      <c r="D248" s="64"/>
      <c r="G248" s="17"/>
    </row>
    <row r="249" spans="1:7" ht="12.75">
      <c r="A249" s="103" t="s">
        <v>161</v>
      </c>
      <c r="C249" s="57"/>
      <c r="D249" s="64"/>
      <c r="G249" s="17"/>
    </row>
    <row r="250" spans="1:7" ht="12.75">
      <c r="A250" t="s">
        <v>60</v>
      </c>
      <c r="C250" s="57">
        <v>2049965.71</v>
      </c>
      <c r="G250" s="17"/>
    </row>
    <row r="251" spans="1:7" ht="12.75">
      <c r="A251" t="s">
        <v>61</v>
      </c>
      <c r="C251" s="57">
        <v>67479</v>
      </c>
      <c r="G251" s="17"/>
    </row>
    <row r="252" spans="1:7" ht="12.75">
      <c r="A252" s="64" t="s">
        <v>136</v>
      </c>
      <c r="C252" s="57">
        <v>2687</v>
      </c>
      <c r="G252" s="17"/>
    </row>
    <row r="253" spans="1:7" ht="12.75">
      <c r="A253" s="64" t="s">
        <v>67</v>
      </c>
      <c r="C253" s="57">
        <v>2572</v>
      </c>
      <c r="D253" s="57"/>
      <c r="F253" s="57"/>
      <c r="G253" s="17"/>
    </row>
    <row r="254" spans="3:7" ht="12.75">
      <c r="C254" s="57"/>
      <c r="G254" s="17"/>
    </row>
    <row r="255" spans="1:7" ht="12.75">
      <c r="A255" s="113"/>
      <c r="C255" s="57"/>
      <c r="G255" s="17"/>
    </row>
    <row r="256" spans="3:7" ht="12.75">
      <c r="C256" s="57"/>
      <c r="G256" s="17"/>
    </row>
  </sheetData>
  <sheetProtection/>
  <mergeCells count="58">
    <mergeCell ref="F148:F149"/>
    <mergeCell ref="G148:G149"/>
    <mergeCell ref="H148:H149"/>
    <mergeCell ref="G143:G144"/>
    <mergeCell ref="H143:H144"/>
    <mergeCell ref="A197:B197"/>
    <mergeCell ref="A181:B181"/>
    <mergeCell ref="A191:B191"/>
    <mergeCell ref="B187:B189"/>
    <mergeCell ref="G187:G189"/>
    <mergeCell ref="E130:E131"/>
    <mergeCell ref="F130:F131"/>
    <mergeCell ref="D148:D149"/>
    <mergeCell ref="G130:G131"/>
    <mergeCell ref="H130:H131"/>
    <mergeCell ref="A51:B51"/>
    <mergeCell ref="A78:B78"/>
    <mergeCell ref="G93:G94"/>
    <mergeCell ref="H93:H94"/>
    <mergeCell ref="C93:C94"/>
    <mergeCell ref="D93:D94"/>
    <mergeCell ref="A116:B116"/>
    <mergeCell ref="A173:B173"/>
    <mergeCell ref="A95:B95"/>
    <mergeCell ref="A150:B150"/>
    <mergeCell ref="A161:B161"/>
    <mergeCell ref="A100:B100"/>
    <mergeCell ref="C130:C131"/>
    <mergeCell ref="C148:C149"/>
    <mergeCell ref="A7:B7"/>
    <mergeCell ref="A11:B11"/>
    <mergeCell ref="A17:B17"/>
    <mergeCell ref="A26:B26"/>
    <mergeCell ref="A65:B65"/>
    <mergeCell ref="A84:B84"/>
    <mergeCell ref="A71:B71"/>
    <mergeCell ref="A33:B33"/>
    <mergeCell ref="A42:B42"/>
    <mergeCell ref="E187:E189"/>
    <mergeCell ref="F187:F189"/>
    <mergeCell ref="B130:B131"/>
    <mergeCell ref="E93:E94"/>
    <mergeCell ref="F93:F94"/>
    <mergeCell ref="C143:C144"/>
    <mergeCell ref="D143:D144"/>
    <mergeCell ref="E143:E144"/>
    <mergeCell ref="F143:F144"/>
    <mergeCell ref="E148:E149"/>
    <mergeCell ref="A203:B203"/>
    <mergeCell ref="H187:H189"/>
    <mergeCell ref="A93:A94"/>
    <mergeCell ref="D130:D131"/>
    <mergeCell ref="A108:B108"/>
    <mergeCell ref="B93:B94"/>
    <mergeCell ref="C187:C189"/>
    <mergeCell ref="D187:D189"/>
    <mergeCell ref="B143:B144"/>
    <mergeCell ref="B148:B149"/>
  </mergeCells>
  <printOptions/>
  <pageMargins left="0.5905511811023623" right="0.1968503937007874" top="0.9448818897637796" bottom="0.984251968503937" header="0.5118110236220472" footer="0.5118110236220472"/>
  <pageSetup firstPageNumber="207" useFirstPageNumber="1" horizontalDpi="600" verticalDpi="600" orientation="landscape" paperSize="9" scale="84" r:id="rId1"/>
  <headerFooter alignWithMargins="0">
    <oddFooter>&amp;LZastupitelstvo Olomouckého kraje 24. 6. 2016
4.1. - Rozpočet Olomouckého kraje 2015 – závěrečný účet
Příloha č. 10: Vyúčtování finančních vztahů ke státnímu rozpočtu za rok 2015&amp;R Strana &amp;P (Celkem 473)</oddFooter>
  </headerFooter>
  <rowBreaks count="2" manualBreakCount="2">
    <brk id="116" max="7" man="1"/>
    <brk id="1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Petra Vítková</dc:creator>
  <cp:keywords/>
  <dc:description/>
  <cp:lastModifiedBy>Foret Oldřich</cp:lastModifiedBy>
  <cp:lastPrinted>2016-04-25T14:11:45Z</cp:lastPrinted>
  <dcterms:created xsi:type="dcterms:W3CDTF">2003-04-14T15:02:19Z</dcterms:created>
  <dcterms:modified xsi:type="dcterms:W3CDTF">2016-06-01T11:12:27Z</dcterms:modified>
  <cp:category/>
  <cp:version/>
  <cp:contentType/>
  <cp:contentStatus/>
</cp:coreProperties>
</file>