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2\ZOK 24.4.2023\"/>
    </mc:Choice>
  </mc:AlternateContent>
  <bookViews>
    <workbookView xWindow="0" yWindow="0" windowWidth="28800" windowHeight="12300" activeTab="4"/>
  </bookViews>
  <sheets>
    <sheet name="Souhrn" sheetId="19" r:id="rId1"/>
    <sheet name="Oblast školství - ORJ 17 " sheetId="20" r:id="rId2"/>
    <sheet name="Oblast školství REUO - ORJ 17  " sheetId="21" r:id="rId3"/>
    <sheet name="Oblast sociální - ORJ 11" sheetId="22" r:id="rId4"/>
    <sheet name="Oblast zdravotnictví - ORJ 14" sheetId="1" r:id="rId5"/>
  </sheets>
  <definedNames>
    <definedName name="_xlnm._FilterDatabase" localSheetId="3" hidden="1">'Oblast sociální - ORJ 11'!$B$3:$B$36</definedName>
    <definedName name="_xlnm._FilterDatabase" localSheetId="1" hidden="1">'Oblast školství - ORJ 17 '!$H$7:$W$12</definedName>
    <definedName name="_xlnm._FilterDatabase" localSheetId="4" hidden="1">'Oblast zdravotnictví - ORJ 14'!$B$3:$B$33</definedName>
    <definedName name="_xlnm.Print_Titles" localSheetId="3">'Oblast sociální - ORJ 11'!$3:$7</definedName>
    <definedName name="_xlnm.Print_Titles" localSheetId="1">'Oblast školství - ORJ 17 '!$1:$7</definedName>
    <definedName name="_xlnm.Print_Titles" localSheetId="4">'Oblast zdravotnictví - ORJ 14'!$3:$7</definedName>
    <definedName name="_xlnm.Print_Area" localSheetId="3">'Oblast sociální - ORJ 11'!$A$1:$Q$14</definedName>
    <definedName name="_xlnm.Print_Area" localSheetId="1">'Oblast školství - ORJ 17 '!$A$1:$V$12</definedName>
    <definedName name="_xlnm.Print_Area" localSheetId="2">'Oblast školství REUO - ORJ 17  '!$A$1:$S$19</definedName>
    <definedName name="_xlnm.Print_Area" localSheetId="4">'Oblast zdravotnictví - ORJ 14'!$A$1:$Q$11</definedName>
    <definedName name="_xlnm.Print_Area" localSheetId="0">Souhrn!$A$1:$C$8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M11" i="1"/>
  <c r="C6" i="19"/>
  <c r="N8" i="20" l="1"/>
  <c r="P8" i="1"/>
  <c r="O8" i="1"/>
  <c r="M8" i="1"/>
  <c r="P8" i="22" l="1"/>
  <c r="P14" i="22" s="1"/>
  <c r="M8" i="22"/>
  <c r="M14" i="22" s="1"/>
  <c r="V8" i="20" l="1"/>
  <c r="U8" i="20"/>
  <c r="T8" i="20"/>
  <c r="S8" i="20"/>
  <c r="R8" i="20"/>
  <c r="Q8" i="20"/>
  <c r="P8" i="20"/>
  <c r="V11" i="20" l="1"/>
  <c r="C5" i="19" l="1"/>
  <c r="Q19" i="21"/>
  <c r="P19" i="21"/>
  <c r="N19" i="21"/>
  <c r="L19" i="21"/>
  <c r="O18" i="21"/>
  <c r="R18" i="21" s="1"/>
  <c r="R17" i="21" s="1"/>
  <c r="Q17" i="21"/>
  <c r="P17" i="21"/>
  <c r="O17" i="21"/>
  <c r="N17" i="21"/>
  <c r="L17" i="21"/>
  <c r="O16" i="21"/>
  <c r="O19" i="21" s="1"/>
  <c r="R15" i="21"/>
  <c r="O14" i="21"/>
  <c r="R14" i="21" s="1"/>
  <c r="O13" i="21"/>
  <c r="R13" i="21" s="1"/>
  <c r="O12" i="21"/>
  <c r="R12" i="21" s="1"/>
  <c r="O11" i="21"/>
  <c r="R11" i="21" s="1"/>
  <c r="O10" i="21"/>
  <c r="R10" i="21" s="1"/>
  <c r="O9" i="21"/>
  <c r="R9" i="21" s="1"/>
  <c r="R16" i="21" l="1"/>
  <c r="R19" i="21" s="1"/>
  <c r="O11" i="1"/>
  <c r="C7" i="19"/>
  <c r="U12" i="20" l="1"/>
  <c r="C4" i="19" s="1"/>
  <c r="T12" i="20"/>
  <c r="S12" i="20"/>
  <c r="R12" i="20"/>
  <c r="P12" i="20"/>
  <c r="N12" i="20"/>
  <c r="V9" i="20"/>
  <c r="V10" i="20"/>
  <c r="V12" i="20" l="1"/>
  <c r="Q12" i="20"/>
  <c r="C8" i="19" l="1"/>
</calcChain>
</file>

<file path=xl/sharedStrings.xml><?xml version="1.0" encoding="utf-8"?>
<sst xmlns="http://schemas.openxmlformats.org/spreadsheetml/2006/main" count="223" uniqueCount="125">
  <si>
    <t>Správce:</t>
  </si>
  <si>
    <t>Ing. Miroslav Kubín</t>
  </si>
  <si>
    <t>ORJ 17</t>
  </si>
  <si>
    <t>vedoucí odboru</t>
  </si>
  <si>
    <t>v tis. Kč</t>
  </si>
  <si>
    <t>Poř. číslo</t>
  </si>
  <si>
    <t>Oblast</t>
  </si>
  <si>
    <t>§</t>
  </si>
  <si>
    <t>pol.</t>
  </si>
  <si>
    <t>Sesk. pol.</t>
  </si>
  <si>
    <t>UZ</t>
  </si>
  <si>
    <t>ORG</t>
  </si>
  <si>
    <t>Název akce:</t>
  </si>
  <si>
    <t>Popis:</t>
  </si>
  <si>
    <t>Stávající dokumentace</t>
  </si>
  <si>
    <t>K zajištění</t>
  </si>
  <si>
    <t xml:space="preserve">Celkové náklady s DPH v tis. Kč           </t>
  </si>
  <si>
    <t>Termín realizace</t>
  </si>
  <si>
    <t>Vynaloženo k 31. 12. 2022 v tis. Kč</t>
  </si>
  <si>
    <t>Návrh na rok 2023</t>
  </si>
  <si>
    <t>Pokračování v roce 2024 a dalších</t>
  </si>
  <si>
    <t>poznámka</t>
  </si>
  <si>
    <t xml:space="preserve">Celkem               v tis. Kč    </t>
  </si>
  <si>
    <t>z toho spolufinan. PO z FI</t>
  </si>
  <si>
    <t>z toho rozpočet OK</t>
  </si>
  <si>
    <t>Realizace</t>
  </si>
  <si>
    <t>OL</t>
  </si>
  <si>
    <t>realizace</t>
  </si>
  <si>
    <t>SU</t>
  </si>
  <si>
    <t>z toho jiné zdroje</t>
  </si>
  <si>
    <t>z toho rezervní fond</t>
  </si>
  <si>
    <t>Správa kód</t>
  </si>
  <si>
    <t>Kód investiční žádanky</t>
  </si>
  <si>
    <t xml:space="preserve">Odbor investic                                                                                                                                        </t>
  </si>
  <si>
    <t>Název listu přílohy</t>
  </si>
  <si>
    <t>školství</t>
  </si>
  <si>
    <t>zdravotnictví</t>
  </si>
  <si>
    <t>CELKEM</t>
  </si>
  <si>
    <t>Rekonstrukce - výměna / modernizace. Výměna kotlů (nový - tzv. kondenzační) včetně příslušných instalací (zejména komín) z důvodu změny technologie.</t>
  </si>
  <si>
    <t>Střední škola řemesel, Šumperk - Rekonstrukce kotelen SŠŘ Šumperk - OP 03, 14, 15</t>
  </si>
  <si>
    <t>1140</t>
  </si>
  <si>
    <t>2022/00418</t>
  </si>
  <si>
    <t>Jedná se o kotle, které se již nevyrábí (firma zanikla), nemožnost sehnání náhradních dilů, spotřeba plynu je velká.
Kotelna je vybudovaná v r. 1995. Tři ocelové kotle jsou na hranici životnosti, mají nízkou účinnost. Regulace je zastaralá a nefunkční. Severní a jižní větve nejsou rozděleny, systém není vyregulován. Na severní straně dochází k nedotápění a na jižní k přetápění.</t>
  </si>
  <si>
    <t>Střední škola sociální péče a služeb, Zábřeh, nám. 8. května 2 - Rekonstrukce plynové kotelny</t>
  </si>
  <si>
    <t>1223</t>
  </si>
  <si>
    <t>2022/00527</t>
  </si>
  <si>
    <t>Návrh na rok 2023                         v tis. Kč</t>
  </si>
  <si>
    <t>Vynaloženo k 31. 12. 2022                   v tis. Kč</t>
  </si>
  <si>
    <t>Celkem za ORJ 17 - Oblast školství - projekty energetických úspor</t>
  </si>
  <si>
    <t>DPS</t>
  </si>
  <si>
    <t>ORJ 17 - Oblast školství - nové investice projekty energetických úspor</t>
  </si>
  <si>
    <t>Oblast zdravotnictví - nové investice - projekty energetických úspor</t>
  </si>
  <si>
    <t>Celkem za ORJ 14 - oblast zdravotnictví - nové investice - projekty energetickcých úspor</t>
  </si>
  <si>
    <t>Odbor zdravotnictví</t>
  </si>
  <si>
    <t>ORJ 14</t>
  </si>
  <si>
    <t>ORJ 17 - Oblast školství - nové investice hrazené z rozpočtu (připravená PD) - ENERGETICKÉ ÚSPORY</t>
  </si>
  <si>
    <t>Projektové dokumentace připravené k realizace - investice</t>
  </si>
  <si>
    <t>Střední škola, Základní škola a Mateřská škola Prof. V. Vejdovského - úprava venkovních ploch areálu, odloučené pracoviště SŠ Gorazdovo náměstí 1, Olomouc</t>
  </si>
  <si>
    <t>Úprava venkovních ploch areálu pro sportovní využití a možnost parkování.</t>
  </si>
  <si>
    <t>PD</t>
  </si>
  <si>
    <t>2023-2024</t>
  </si>
  <si>
    <t>až po dodělání mostu  v roce 2023?                               PD 2018</t>
  </si>
  <si>
    <t>PR</t>
  </si>
  <si>
    <t xml:space="preserve">Bezbariérový přístup do SPŠ Hranice a rekonstrukce chemické laboratoře </t>
  </si>
  <si>
    <t xml:space="preserve">Jedná se  o rekonstrukci elektroinstalace, chemické laboratoře a vytvoření bezbariérového přístupu do budovy školy. </t>
  </si>
  <si>
    <t>indexováno 8/2021</t>
  </si>
  <si>
    <t>Střední průmyslová škola, Přerov, Havlíčkova 2 - Rekonstrukce dílen praktického vyučování</t>
  </si>
  <si>
    <t xml:space="preserve">Jedná se o rekonstrukci dílen praktického vyučování - frézárny, zámečnické dílny, soustružny, nástrojárny, svařovny, truhlárny, příruční učebny a WC (elektroinstalace, VZT, výměna oken) včetně pořízení některých nových strojů </t>
  </si>
  <si>
    <t>JE</t>
  </si>
  <si>
    <t>Modernizace učeben a vybavení pro odborný výcvik (Střední škola gastronomie a farmářství Jeseník, pracoviště Horní Heřmanice )</t>
  </si>
  <si>
    <t xml:space="preserve">Pracoviště Heřmanice - výstavba odborné učebny OV včetně trenažéru pro výuku autoškoly, rekonstrukce odborné učebny oboru opravář zemědělských strojů, vybudování odborných učeben pro obory včelař a další zemědělské obory.  </t>
  </si>
  <si>
    <t>PD 2022</t>
  </si>
  <si>
    <t>PV</t>
  </si>
  <si>
    <t>Švehlova střední škola polytechnická Prostějov - Centrum odborné přípravy pro obory polytechnického zaměření</t>
  </si>
  <si>
    <t>Jedná se o demolici stávající budovy a výstavbu nové budovy dílen odborného výcviku včetně vybavení, s vybudováním školního autoservisu, nové svářecí školy, učeben, šaten a sociálního zařízení na odloučeném pracovišti U Spalovny, Prostějov – automobilní obory. Pouze 1. etapa</t>
  </si>
  <si>
    <t>2023-2025</t>
  </si>
  <si>
    <t>Střední odborná škola lesnická a strojírenská Šternberk - Realizace úsporných opatření budov Opavská 8</t>
  </si>
  <si>
    <t>PD 2019                indexováno II/2022</t>
  </si>
  <si>
    <t>Gymnázium, Hranice, Zborovská 293 - Výměna oken a zateplení fasády na přístavbě školy</t>
  </si>
  <si>
    <t>Zateplení fasády budovy přístavby školy, výměna stávajících oken a dveří do přístavby, dále okapů a svodů včetně instalace hromosvodů, okapových chodníků.</t>
  </si>
  <si>
    <t>PD 2019              indexováno II/2022</t>
  </si>
  <si>
    <t>Střední škola elektrotechnická, Lipník nad Bečvou, Tyršova 781 - Zateplení domova mládeže</t>
  </si>
  <si>
    <t>Panelová pětipodlažní budova byla postavena v roce 1968. V roce 2013 bylo provedeno odstranění balkonů z důvodu jejich havarijního stavu a souběžně vyměněna většina dřevěných oken za plastová. Projektem bude řešeno zateplení budovy a půdních prostor, výměna zbývajících okenních a dveřních výplní.</t>
  </si>
  <si>
    <t>PD 2019   indexováno II/2022</t>
  </si>
  <si>
    <t xml:space="preserve">Nové projektové dokumentace </t>
  </si>
  <si>
    <t>Celkem za ORJ 17 - oblast školství - nové investice</t>
  </si>
  <si>
    <t>Oblast školství - ORJ 17</t>
  </si>
  <si>
    <t>Oblast školství REUO - ORJ 17</t>
  </si>
  <si>
    <t>Oblast zdravotnictví - ORJ 14</t>
  </si>
  <si>
    <t>Požadavky na rozpočet OK 2023</t>
  </si>
  <si>
    <t>Ing. Buhuslav Kolář, MBA, LL.M.</t>
  </si>
  <si>
    <t xml:space="preserve">Jedná se o rekonstrukci stávajícího nevyhovujícího areálového veřejného osvětlení, které nesplňuje aktuální normy pro osvětlení. Nově bude instalováno 68 ks LED svítidel VO instalovaných na stožárech VO, 15ks LED sloupků výšky 1m a 3ks svítidel instalovaných na objektech hlavního nádvoří. Nově zřizované veřejné osvětlení bude rozděleno do tří sekcí, které budou napojeny kabelovým vedením z rozvaděče RVO pro venkovní osvětlení. </t>
  </si>
  <si>
    <t>Nové investice - energetické úspory</t>
  </si>
  <si>
    <t>Realizace enrgeticky úsporných opatření budovy Opavská 8 a přilehlé budovy bez č.p. dílny a kanceláře odborného výcviku</t>
  </si>
  <si>
    <t>2022/00405</t>
  </si>
  <si>
    <t xml:space="preserve">Střední lesnická škola, Hranice - kotelna DM Jungmannova </t>
  </si>
  <si>
    <t>Jedná se o výměnu 2 ks plynových kotlů a 2 ks ohřívačů TUV včetně stavebních úprav a úpravy stávajících rozvodů. Z důvodu jejího stáří 22 let a připojení dalších vytápěných objektů na centrální kotelnu není jeji současná kapacita dostatečná. Kotelna je na hranici své životnosti a pro nedostatek náhradních dílů začíná stav kotlů odpovídat havarijnímu stavu. Současná kotelna neodpovídá novým předpisům, proto je nutné přestavět na kotelnu jinou místnost včetně výstavby komínu, odpadů a rozvodů.</t>
  </si>
  <si>
    <t>OLÚ Paseka – Areálové rozvody VO</t>
  </si>
  <si>
    <t>OLÚ Paseka - rozvody TUV</t>
  </si>
  <si>
    <t>Odbor sociálních věcí</t>
  </si>
  <si>
    <t>Mgr. Zbyněk Vočka</t>
  </si>
  <si>
    <t>ORJ 11</t>
  </si>
  <si>
    <t>Oblast sociálních věcí - nové investice - projekty energetických úspor</t>
  </si>
  <si>
    <t>Celkem za ORJ 11 - oblast sociálních věcí - nové investice - projekty energetickcých úspor</t>
  </si>
  <si>
    <t>žádanka</t>
  </si>
  <si>
    <t>2023/00302</t>
  </si>
  <si>
    <t>2022/00378</t>
  </si>
  <si>
    <t xml:space="preserve">Nákup plynového kotle - Pořízení plynového kotle za opotřebený, který byl pořízen v roce 1997. Stávající plynový kotel je již nevyhovující z důvodu energetické náročnosti a časté poruchovosti.  </t>
  </si>
  <si>
    <t>Plynové kotle pro ústřední topení - Obnova dosluhujícího zařízení - kolte jsou již na hranici životnosti. Budou vyměněny za energeticky úspornější a výkonem efektivnější kotle. Zakoupení a instalace 4 ks plynových kotlů k vytápění domova. Obnova dosluhujícího vybavení z roku 1996.</t>
  </si>
  <si>
    <t>Domov Alfreda Skeneho Pavlovice u Přerova - nákup plynového kotle</t>
  </si>
  <si>
    <t>Domov pro seniory Tovačov - výměna plynových kotlů</t>
  </si>
  <si>
    <t>2023/00123</t>
  </si>
  <si>
    <t xml:space="preserve">Výměna plynových kotlů Junkers - Výměna plynových kotlů Junkers K117-7D za kondenzační stacionární plynové kotle.
2 kotle Buderus - cena za 1 kotel vč.práce 250 000 Kč vč.DPH.
Celková cena : 500 000 Kč vč.DPH.
Vyhodnocení finanční efektivnosti  101 418 Kč.
Původní účinnost 70-75% (starých kotlů), nový kondenzační kotel 110%. </t>
  </si>
  <si>
    <t>Domov pro seniory Radkova Lhota - výměna plynových kotlů</t>
  </si>
  <si>
    <t xml:space="preserve">Výměna dosluhujícího plynového kotle Junkers - pracoviště DS Slunovrat - Výměna stávajícího stacionárního kotle Junkers a výkonu 120 kWh, který je určen na vytápění a ohřev vody. Kotel je v provozu již od roku 1993. Jedná se o jediný kotel na budově. Na tento kotel je již velmi obtížné sehnat náhradní díly a kvůli tomu hrozí v případě poruchy v zimním období, napáchání větších škod z důvodu nemožnosti zamezit zamrznutí rozvodů. </t>
  </si>
  <si>
    <t>Kotel elektrický - 3 ks - Pořízení 3 ks plynových kotlů do centrální kuchyně organizace - výměna za stávající odepsané stroje, které jsou ve špatném technickém stavu.</t>
  </si>
  <si>
    <t>2022/00201</t>
  </si>
  <si>
    <t>2022/00228</t>
  </si>
  <si>
    <t>Klíč - centrum sociálních služeb, - výměna kotle</t>
  </si>
  <si>
    <t>Sociální služby pro seniory Olomouc - 3 ks elektrických kotlů</t>
  </si>
  <si>
    <t>2023/00019</t>
  </si>
  <si>
    <t>sociálních věcí</t>
  </si>
  <si>
    <t>Odbor sociálních věcí - ORJ 11</t>
  </si>
  <si>
    <t xml:space="preserve">2023/00328 </t>
  </si>
  <si>
    <t>Jedná se o rekonstrukce rozvodů TUV v budovách OLÚ Paseka. Jedná se o havarijní stav stupaček, kde dochází k velmi častým poruchám na potrubí, praskání a vytopení přilehlých prostor vodou, eventuelně vyčerpání zásob teplé vody pro OLÚ. Dojde k postupné obnově plastových rozvodů a výměně za měděné v jednotlivých budovách na pracovišti v Pasece.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</si>
</sst>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#,##0;[Red]#,##0"/>
  </numFmts>
  <fonts count="2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"/>
      <family val="2"/>
      <charset val="238"/>
    </font>
    <font>
      <sz val="8"/>
      <name val="Arial CE"/>
      <family val="2"/>
      <charset val="238"/>
    </font>
    <font>
      <sz val="11"/>
      <name val="Calibri"/>
      <family val="2"/>
      <charset val="238"/>
    </font>
    <font>
      <sz val="14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 CE"/>
      <charset val="238"/>
    </font>
    <font>
      <b/>
      <i/>
      <sz val="15"/>
      <name val="Arial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i/>
      <sz val="12"/>
      <name val="Arial"/>
      <family val="2"/>
      <charset val="238"/>
    </font>
    <font>
      <i/>
      <sz val="12"/>
      <name val="Arial CE"/>
      <charset val="238"/>
    </font>
    <font>
      <b/>
      <sz val="12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DDEF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wrapText="1"/>
    </xf>
    <xf numFmtId="0" fontId="17" fillId="0" borderId="0"/>
    <xf numFmtId="0" fontId="1" fillId="0" borderId="0"/>
    <xf numFmtId="0" fontId="17" fillId="0" borderId="0"/>
  </cellStyleXfs>
  <cellXfs count="175">
    <xf numFmtId="0" fontId="0" fillId="0" borderId="0" xfId="0"/>
    <xf numFmtId="0" fontId="2" fillId="0" borderId="0" xfId="1" applyFont="1" applyFill="1"/>
    <xf numFmtId="0" fontId="1" fillId="0" borderId="0" xfId="1" applyFill="1"/>
    <xf numFmtId="3" fontId="1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right" vertical="center"/>
    </xf>
    <xf numFmtId="3" fontId="1" fillId="0" borderId="0" xfId="1" applyNumberFormat="1" applyFill="1" applyAlignment="1">
      <alignment horizontal="center" vertical="center"/>
    </xf>
    <xf numFmtId="3" fontId="1" fillId="0" borderId="0" xfId="1" applyNumberFormat="1" applyFill="1" applyAlignment="1">
      <alignment horizontal="right" vertical="center"/>
    </xf>
    <xf numFmtId="3" fontId="0" fillId="0" borderId="0" xfId="1" applyNumberFormat="1" applyFon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0" xfId="2" applyFont="1" applyFill="1"/>
    <xf numFmtId="0" fontId="5" fillId="0" borderId="0" xfId="2" applyFont="1" applyFill="1"/>
    <xf numFmtId="0" fontId="6" fillId="0" borderId="0" xfId="2" applyFont="1" applyFill="1" applyAlignment="1">
      <alignment horizontal="right"/>
    </xf>
    <xf numFmtId="3" fontId="4" fillId="0" borderId="0" xfId="2" applyNumberFormat="1" applyFont="1" applyFill="1" applyAlignment="1">
      <alignment horizontal="center" vertical="center"/>
    </xf>
    <xf numFmtId="3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 wrapText="1"/>
    </xf>
    <xf numFmtId="3" fontId="5" fillId="0" borderId="0" xfId="2" applyNumberFormat="1" applyFont="1" applyFill="1"/>
    <xf numFmtId="3" fontId="4" fillId="0" borderId="0" xfId="2" applyNumberFormat="1" applyFont="1" applyFill="1"/>
    <xf numFmtId="0" fontId="0" fillId="2" borderId="1" xfId="0" applyFill="1" applyBorder="1" applyAlignment="1">
      <alignment vertical="center" wrapText="1"/>
    </xf>
    <xf numFmtId="3" fontId="3" fillId="3" borderId="1" xfId="5" applyNumberFormat="1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vertical="center"/>
    </xf>
    <xf numFmtId="3" fontId="10" fillId="4" borderId="1" xfId="4" applyNumberFormat="1" applyFont="1" applyFill="1" applyBorder="1" applyAlignment="1">
      <alignment horizontal="right" vertical="center" wrapText="1"/>
    </xf>
    <xf numFmtId="0" fontId="10" fillId="4" borderId="1" xfId="5" applyFont="1" applyFill="1" applyBorder="1" applyAlignment="1">
      <alignment horizontal="center" vertical="center" wrapText="1"/>
    </xf>
    <xf numFmtId="0" fontId="11" fillId="0" borderId="0" xfId="0" applyFont="1" applyFill="1"/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vertical="center"/>
    </xf>
    <xf numFmtId="3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/>
    </xf>
    <xf numFmtId="0" fontId="8" fillId="4" borderId="1" xfId="4" applyFont="1" applyFill="1" applyBorder="1" applyAlignment="1">
      <alignment vertical="center"/>
    </xf>
    <xf numFmtId="3" fontId="8" fillId="4" borderId="1" xfId="5" applyNumberFormat="1" applyFont="1" applyFill="1" applyBorder="1" applyAlignment="1">
      <alignment horizontal="right" vertical="center" wrapText="1"/>
    </xf>
    <xf numFmtId="0" fontId="3" fillId="4" borderId="1" xfId="5" applyFont="1" applyFill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6" fillId="0" borderId="0" xfId="0" applyFont="1" applyFill="1"/>
    <xf numFmtId="3" fontId="16" fillId="0" borderId="0" xfId="0" applyNumberFormat="1" applyFont="1" applyFill="1" applyAlignment="1">
      <alignment horizontal="right" wrapText="1"/>
    </xf>
    <xf numFmtId="3" fontId="16" fillId="0" borderId="0" xfId="0" applyNumberFormat="1" applyFont="1" applyFill="1" applyAlignment="1">
      <alignment horizontal="right" vertical="center" indent="1"/>
    </xf>
    <xf numFmtId="3" fontId="16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2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3" fontId="0" fillId="0" borderId="0" xfId="0" applyNumberFormat="1" applyFill="1" applyAlignment="1">
      <alignment horizontal="center" vertical="center"/>
    </xf>
    <xf numFmtId="0" fontId="17" fillId="0" borderId="0" xfId="7"/>
    <xf numFmtId="0" fontId="17" fillId="0" borderId="0" xfId="7" applyBorder="1" applyAlignment="1">
      <alignment vertical="center"/>
    </xf>
    <xf numFmtId="0" fontId="18" fillId="0" borderId="0" xfId="7" applyFont="1"/>
    <xf numFmtId="3" fontId="9" fillId="4" borderId="1" xfId="4" applyNumberFormat="1" applyFont="1" applyFill="1" applyBorder="1" applyAlignment="1">
      <alignment vertical="center"/>
    </xf>
    <xf numFmtId="0" fontId="18" fillId="4" borderId="2" xfId="7" applyFont="1" applyFill="1" applyBorder="1"/>
    <xf numFmtId="0" fontId="9" fillId="4" borderId="1" xfId="4" applyFont="1" applyFill="1" applyBorder="1" applyAlignment="1">
      <alignment vertical="center"/>
    </xf>
    <xf numFmtId="0" fontId="17" fillId="0" borderId="0" xfId="7" applyAlignment="1">
      <alignment wrapText="1"/>
    </xf>
    <xf numFmtId="0" fontId="17" fillId="0" borderId="0" xfId="7" applyFill="1"/>
    <xf numFmtId="0" fontId="17" fillId="2" borderId="7" xfId="7" applyFill="1" applyBorder="1"/>
    <xf numFmtId="0" fontId="17" fillId="2" borderId="2" xfId="7" applyFill="1" applyBorder="1"/>
    <xf numFmtId="0" fontId="17" fillId="2" borderId="2" xfId="7" applyFill="1" applyBorder="1" applyAlignment="1">
      <alignment vertical="center" wrapText="1"/>
    </xf>
    <xf numFmtId="0" fontId="3" fillId="0" borderId="0" xfId="7" applyFont="1" applyFill="1" applyAlignment="1">
      <alignment horizontal="center"/>
    </xf>
    <xf numFmtId="3" fontId="17" fillId="0" borderId="0" xfId="7" applyNumberFormat="1" applyFill="1" applyAlignment="1">
      <alignment horizontal="right" vertical="center"/>
    </xf>
    <xf numFmtId="0" fontId="17" fillId="0" borderId="0" xfId="7" applyFill="1" applyAlignment="1">
      <alignment wrapText="1"/>
    </xf>
    <xf numFmtId="0" fontId="5" fillId="0" borderId="0" xfId="7" applyFont="1" applyFill="1"/>
    <xf numFmtId="0" fontId="0" fillId="0" borderId="0" xfId="1" applyFont="1" applyFill="1" applyAlignment="1"/>
    <xf numFmtId="0" fontId="0" fillId="0" borderId="0" xfId="0" applyAlignment="1">
      <alignment wrapText="1"/>
    </xf>
    <xf numFmtId="0" fontId="3" fillId="5" borderId="4" xfId="4" applyFont="1" applyFill="1" applyBorder="1" applyAlignment="1">
      <alignment horizontal="center" vertical="center" textRotation="90" wrapText="1"/>
    </xf>
    <xf numFmtId="0" fontId="3" fillId="5" borderId="4" xfId="4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wrapText="1"/>
    </xf>
    <xf numFmtId="164" fontId="3" fillId="5" borderId="4" xfId="4" applyNumberFormat="1" applyFont="1" applyFill="1" applyBorder="1" applyAlignment="1">
      <alignment horizontal="center" vertical="center" wrapText="1"/>
    </xf>
    <xf numFmtId="164" fontId="3" fillId="5" borderId="1" xfId="4" applyNumberFormat="1" applyFont="1" applyFill="1" applyBorder="1" applyAlignment="1">
      <alignment horizontal="center" vertical="center" textRotation="90" wrapText="1"/>
    </xf>
    <xf numFmtId="164" fontId="3" fillId="5" borderId="3" xfId="4" applyNumberFormat="1" applyFont="1" applyFill="1" applyBorder="1" applyAlignment="1">
      <alignment horizontal="center" vertical="center" wrapText="1"/>
    </xf>
    <xf numFmtId="164" fontId="3" fillId="5" borderId="1" xfId="4" applyNumberFormat="1" applyFont="1" applyFill="1" applyBorder="1" applyAlignment="1">
      <alignment horizontal="center" vertical="center" wrapText="1"/>
    </xf>
    <xf numFmtId="3" fontId="3" fillId="5" borderId="1" xfId="4" applyNumberFormat="1" applyFont="1" applyFill="1" applyBorder="1" applyAlignment="1">
      <alignment horizontal="center" vertical="center" wrapText="1"/>
    </xf>
    <xf numFmtId="165" fontId="6" fillId="5" borderId="1" xfId="4" applyNumberFormat="1" applyFont="1" applyFill="1" applyBorder="1" applyAlignment="1">
      <alignment horizontal="right" vertical="center" wrapText="1"/>
    </xf>
    <xf numFmtId="3" fontId="6" fillId="5" borderId="1" xfId="4" applyNumberFormat="1" applyFont="1" applyFill="1" applyBorder="1" applyAlignment="1">
      <alignment horizontal="right" vertical="center" wrapText="1"/>
    </xf>
    <xf numFmtId="3" fontId="6" fillId="5" borderId="1" xfId="5" applyNumberFormat="1" applyFont="1" applyFill="1" applyBorder="1" applyAlignment="1">
      <alignment horizontal="right" vertical="center" wrapText="1"/>
    </xf>
    <xf numFmtId="0" fontId="6" fillId="0" borderId="1" xfId="7" applyFont="1" applyFill="1" applyBorder="1" applyAlignment="1">
      <alignment vertical="center" wrapText="1"/>
    </xf>
    <xf numFmtId="3" fontId="8" fillId="4" borderId="1" xfId="4" applyNumberFormat="1" applyFont="1" applyFill="1" applyBorder="1" applyAlignment="1">
      <alignment vertical="center"/>
    </xf>
    <xf numFmtId="0" fontId="9" fillId="0" borderId="0" xfId="0" applyFont="1"/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3" fontId="0" fillId="0" borderId="0" xfId="0" applyNumberFormat="1"/>
    <xf numFmtId="0" fontId="5" fillId="0" borderId="1" xfId="7" applyFont="1" applyFill="1" applyBorder="1" applyAlignment="1">
      <alignment vertical="center" wrapText="1"/>
    </xf>
    <xf numFmtId="0" fontId="5" fillId="0" borderId="1" xfId="7" applyFont="1" applyFill="1" applyBorder="1" applyAlignment="1">
      <alignment vertical="center"/>
    </xf>
    <xf numFmtId="3" fontId="5" fillId="0" borderId="1" xfId="7" applyNumberFormat="1" applyFont="1" applyFill="1" applyBorder="1" applyAlignment="1">
      <alignment vertical="center"/>
    </xf>
    <xf numFmtId="3" fontId="6" fillId="0" borderId="1" xfId="7" applyNumberFormat="1" applyFont="1" applyFill="1" applyBorder="1" applyAlignment="1">
      <alignment vertical="center"/>
    </xf>
    <xf numFmtId="0" fontId="1" fillId="0" borderId="1" xfId="7" applyFont="1" applyFill="1" applyBorder="1" applyAlignment="1">
      <alignment horizontal="center" vertical="center"/>
    </xf>
    <xf numFmtId="3" fontId="6" fillId="4" borderId="1" xfId="7" applyNumberFormat="1" applyFont="1" applyFill="1" applyBorder="1" applyAlignment="1">
      <alignment vertical="center"/>
    </xf>
    <xf numFmtId="0" fontId="5" fillId="0" borderId="1" xfId="7" applyFont="1" applyFill="1" applyBorder="1" applyAlignment="1">
      <alignment horizontal="center" vertical="center"/>
    </xf>
    <xf numFmtId="3" fontId="17" fillId="6" borderId="0" xfId="7" applyNumberFormat="1" applyFont="1" applyFill="1" applyAlignment="1">
      <alignment vertical="center"/>
    </xf>
    <xf numFmtId="0" fontId="17" fillId="6" borderId="0" xfId="7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7" fillId="0" borderId="0" xfId="7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3" fontId="9" fillId="0" borderId="0" xfId="1" applyNumberFormat="1" applyFont="1" applyFill="1"/>
    <xf numFmtId="0" fontId="5" fillId="0" borderId="0" xfId="0" applyFont="1" applyFill="1"/>
    <xf numFmtId="0" fontId="5" fillId="0" borderId="0" xfId="1" applyFont="1" applyFill="1" applyAlignment="1"/>
    <xf numFmtId="0" fontId="6" fillId="0" borderId="0" xfId="0" applyFont="1" applyFill="1" applyAlignment="1">
      <alignment horizontal="right"/>
    </xf>
    <xf numFmtId="0" fontId="1" fillId="0" borderId="0" xfId="1" applyFill="1" applyAlignment="1"/>
    <xf numFmtId="0" fontId="6" fillId="0" borderId="0" xfId="2" applyFont="1" applyFill="1" applyAlignment="1">
      <alignment horizontal="center"/>
    </xf>
    <xf numFmtId="3" fontId="21" fillId="4" borderId="1" xfId="4" applyNumberFormat="1" applyFont="1" applyFill="1" applyBorder="1" applyAlignment="1">
      <alignment horizontal="right" vertical="center" wrapText="1"/>
    </xf>
    <xf numFmtId="3" fontId="10" fillId="4" borderId="1" xfId="4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vertical="center" wrapText="1"/>
      <protection locked="0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3" fontId="15" fillId="0" borderId="1" xfId="0" applyNumberFormat="1" applyFont="1" applyFill="1" applyBorder="1" applyAlignment="1">
      <alignment horizontal="right" vertical="center"/>
    </xf>
    <xf numFmtId="0" fontId="23" fillId="0" borderId="1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/>
    </xf>
    <xf numFmtId="3" fontId="15" fillId="0" borderId="1" xfId="6" applyNumberFormat="1" applyFont="1" applyFill="1" applyBorder="1" applyAlignment="1">
      <alignment horizontal="right" vertical="center"/>
    </xf>
    <xf numFmtId="3" fontId="26" fillId="0" borderId="1" xfId="6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27" fillId="0" borderId="1" xfId="8" applyFont="1" applyFill="1" applyBorder="1" applyAlignment="1" applyProtection="1">
      <alignment horizontal="left" vertical="center" wrapText="1"/>
      <protection locked="0"/>
    </xf>
    <xf numFmtId="0" fontId="27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6" applyNumberFormat="1" applyFont="1" applyFill="1" applyBorder="1" applyAlignment="1">
      <alignment horizontal="right" vertical="center"/>
    </xf>
    <xf numFmtId="3" fontId="6" fillId="0" borderId="1" xfId="6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2" fillId="4" borderId="1" xfId="5" applyNumberFormat="1" applyFont="1" applyFill="1" applyBorder="1" applyAlignment="1">
      <alignment horizontal="right" vertical="center" wrapText="1"/>
    </xf>
    <xf numFmtId="0" fontId="5" fillId="6" borderId="11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5" fillId="8" borderId="13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28" fillId="0" borderId="1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3" fontId="5" fillId="6" borderId="15" xfId="0" applyNumberFormat="1" applyFont="1" applyFill="1" applyBorder="1" applyAlignment="1">
      <alignment vertical="center"/>
    </xf>
    <xf numFmtId="3" fontId="5" fillId="7" borderId="16" xfId="0" applyNumberFormat="1" applyFont="1" applyFill="1" applyBorder="1" applyAlignment="1">
      <alignment vertical="center"/>
    </xf>
    <xf numFmtId="3" fontId="5" fillId="8" borderId="17" xfId="0" applyNumberFormat="1" applyFont="1" applyFill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0" fontId="0" fillId="0" borderId="0" xfId="0" applyBorder="1"/>
    <xf numFmtId="0" fontId="0" fillId="0" borderId="18" xfId="0" applyBorder="1"/>
    <xf numFmtId="0" fontId="0" fillId="0" borderId="1" xfId="7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3" fillId="3" borderId="6" xfId="4" applyNumberFormat="1" applyFont="1" applyFill="1" applyBorder="1" applyAlignment="1">
      <alignment horizontal="center" vertical="center" wrapText="1"/>
    </xf>
    <xf numFmtId="3" fontId="3" fillId="3" borderId="1" xfId="4" applyNumberFormat="1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164" fontId="3" fillId="3" borderId="6" xfId="4" applyNumberFormat="1" applyFont="1" applyFill="1" applyBorder="1" applyAlignment="1">
      <alignment horizontal="center" vertical="center" wrapText="1"/>
    </xf>
    <xf numFmtId="164" fontId="3" fillId="3" borderId="4" xfId="4" applyNumberFormat="1" applyFont="1" applyFill="1" applyBorder="1" applyAlignment="1">
      <alignment horizontal="center" vertical="center" wrapText="1"/>
    </xf>
    <xf numFmtId="164" fontId="3" fillId="3" borderId="4" xfId="4" applyNumberFormat="1" applyFont="1" applyFill="1" applyBorder="1" applyAlignment="1">
      <alignment horizontal="center" vertical="center" textRotation="90" wrapText="1"/>
    </xf>
    <xf numFmtId="164" fontId="3" fillId="3" borderId="6" xfId="4" applyNumberFormat="1" applyFont="1" applyFill="1" applyBorder="1" applyAlignment="1">
      <alignment horizontal="center" vertical="center" textRotation="90" wrapText="1"/>
    </xf>
    <xf numFmtId="164" fontId="3" fillId="3" borderId="1" xfId="4" applyNumberFormat="1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left" vertical="center"/>
    </xf>
    <xf numFmtId="0" fontId="8" fillId="2" borderId="2" xfId="3" applyFont="1" applyFill="1" applyBorder="1" applyAlignment="1">
      <alignment horizontal="left" vertical="center"/>
    </xf>
    <xf numFmtId="0" fontId="3" fillId="3" borderId="6" xfId="4" applyFont="1" applyFill="1" applyBorder="1" applyAlignment="1">
      <alignment horizontal="center" vertical="center" textRotation="90" wrapText="1"/>
    </xf>
    <xf numFmtId="0" fontId="3" fillId="3" borderId="4" xfId="4" applyFont="1" applyFill="1" applyBorder="1" applyAlignment="1">
      <alignment horizontal="center" vertical="center" textRotation="90" wrapText="1"/>
    </xf>
    <xf numFmtId="0" fontId="19" fillId="3" borderId="5" xfId="7" applyFont="1" applyFill="1" applyBorder="1" applyAlignment="1">
      <alignment horizontal="center" vertical="center" wrapText="1"/>
    </xf>
    <xf numFmtId="0" fontId="19" fillId="3" borderId="6" xfId="7" applyFont="1" applyFill="1" applyBorder="1" applyAlignment="1">
      <alignment horizontal="center" wrapText="1"/>
    </xf>
    <xf numFmtId="0" fontId="19" fillId="3" borderId="1" xfId="7" applyFont="1" applyFill="1" applyBorder="1" applyAlignment="1">
      <alignment horizontal="center" wrapText="1"/>
    </xf>
    <xf numFmtId="3" fontId="9" fillId="3" borderId="6" xfId="2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/>
    </xf>
    <xf numFmtId="0" fontId="3" fillId="3" borderId="1" xfId="4" applyFont="1" applyFill="1" applyBorder="1" applyAlignment="1">
      <alignment horizontal="center" vertical="center" textRotation="90" wrapText="1"/>
    </xf>
    <xf numFmtId="0" fontId="3" fillId="3" borderId="1" xfId="4" applyFont="1" applyFill="1" applyBorder="1" applyAlignment="1">
      <alignment horizontal="center" vertical="center" wrapText="1"/>
    </xf>
    <xf numFmtId="164" fontId="3" fillId="3" borderId="1" xfId="4" applyNumberFormat="1" applyFont="1" applyFill="1" applyBorder="1" applyAlignment="1">
      <alignment horizontal="center" vertical="center" textRotation="90" wrapText="1"/>
    </xf>
    <xf numFmtId="3" fontId="9" fillId="3" borderId="1" xfId="2" applyNumberFormat="1" applyFont="1" applyFill="1" applyBorder="1" applyAlignment="1">
      <alignment horizontal="center" vertical="center"/>
    </xf>
    <xf numFmtId="0" fontId="8" fillId="4" borderId="8" xfId="4" applyFont="1" applyFill="1" applyBorder="1" applyAlignment="1">
      <alignment vertical="center"/>
    </xf>
    <xf numFmtId="0" fontId="8" fillId="4" borderId="2" xfId="4" applyFont="1" applyFill="1" applyBorder="1" applyAlignment="1">
      <alignment vertical="center"/>
    </xf>
    <xf numFmtId="0" fontId="8" fillId="4" borderId="7" xfId="4" applyFont="1" applyFill="1" applyBorder="1" applyAlignment="1">
      <alignment vertical="center"/>
    </xf>
  </cellXfs>
  <cellStyles count="10">
    <cellStyle name="Normální" xfId="0" builtinId="0"/>
    <cellStyle name="Normální 2" xfId="7"/>
    <cellStyle name="Normální 2 2" xfId="9"/>
    <cellStyle name="Normální 3 2" xfId="8"/>
    <cellStyle name="Normální 5" xfId="6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2-upravené priority-3" xfId="5"/>
    <cellStyle name="normální_Sociální - investice a opravy 2009 - sumarizace vč. prior - 10-12-2008" xfId="1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showGridLines="0" view="pageBreakPreview" zoomScaleNormal="100" zoomScaleSheetLayoutView="100" workbookViewId="0">
      <selection activeCell="A31" sqref="A31"/>
    </sheetView>
  </sheetViews>
  <sheetFormatPr defaultRowHeight="12.75" x14ac:dyDescent="0.2"/>
  <cols>
    <col min="1" max="1" width="28" customWidth="1"/>
    <col min="2" max="2" width="71.85546875" customWidth="1"/>
    <col min="3" max="3" width="42.5703125" customWidth="1"/>
    <col min="4" max="4" width="1.28515625" customWidth="1"/>
  </cols>
  <sheetData>
    <row r="1" spans="1:4" ht="33" customHeight="1" x14ac:dyDescent="0.25">
      <c r="A1" s="80" t="s">
        <v>92</v>
      </c>
      <c r="C1" s="145"/>
    </row>
    <row r="2" spans="1:4" ht="15" customHeight="1" thickBot="1" x14ac:dyDescent="0.25">
      <c r="C2" s="146"/>
    </row>
    <row r="3" spans="1:4" ht="63.75" customHeight="1" thickBot="1" x14ac:dyDescent="0.25">
      <c r="A3" s="81" t="s">
        <v>6</v>
      </c>
      <c r="B3" s="82" t="s">
        <v>34</v>
      </c>
      <c r="C3" s="140" t="s">
        <v>89</v>
      </c>
    </row>
    <row r="4" spans="1:4" ht="27" customHeight="1" x14ac:dyDescent="0.2">
      <c r="A4" s="133" t="s">
        <v>35</v>
      </c>
      <c r="B4" s="134" t="s">
        <v>86</v>
      </c>
      <c r="C4" s="141">
        <f>'Oblast školství - ORJ 17 '!U12</f>
        <v>14500</v>
      </c>
      <c r="D4" s="83"/>
    </row>
    <row r="5" spans="1:4" ht="27.75" customHeight="1" x14ac:dyDescent="0.2">
      <c r="A5" s="133" t="s">
        <v>35</v>
      </c>
      <c r="B5" s="134" t="s">
        <v>87</v>
      </c>
      <c r="C5" s="141">
        <f>'Oblast školství REUO - ORJ 17  '!Q19</f>
        <v>32200</v>
      </c>
      <c r="D5" s="83"/>
    </row>
    <row r="6" spans="1:4" ht="27.75" customHeight="1" x14ac:dyDescent="0.2">
      <c r="A6" s="137" t="s">
        <v>121</v>
      </c>
      <c r="B6" s="138" t="s">
        <v>122</v>
      </c>
      <c r="C6" s="143">
        <f>'Oblast sociální - ORJ 11'!P14</f>
        <v>2885</v>
      </c>
      <c r="D6" s="83"/>
    </row>
    <row r="7" spans="1:4" ht="26.25" customHeight="1" thickBot="1" x14ac:dyDescent="0.25">
      <c r="A7" s="135" t="s">
        <v>36</v>
      </c>
      <c r="B7" s="136" t="s">
        <v>88</v>
      </c>
      <c r="C7" s="142">
        <f>'Oblast zdravotnictví - ORJ 14'!P11</f>
        <v>6700</v>
      </c>
      <c r="D7" s="83"/>
    </row>
    <row r="8" spans="1:4" ht="35.25" customHeight="1" thickBot="1" x14ac:dyDescent="0.25">
      <c r="A8" s="148" t="s">
        <v>37</v>
      </c>
      <c r="B8" s="149"/>
      <c r="C8" s="144">
        <f>SUM(C4:C7)</f>
        <v>56285</v>
      </c>
      <c r="D8" s="83"/>
    </row>
  </sheetData>
  <mergeCells count="1">
    <mergeCell ref="A8:B8"/>
  </mergeCells>
  <pageMargins left="0.39370078740157483" right="0.39370078740157483" top="0.78740157480314965" bottom="0.78740157480314965" header="0.31496062992125984" footer="0.31496062992125984"/>
  <pageSetup paperSize="9" scale="99" firstPageNumber="4" fitToHeight="5" orientation="landscape" useFirstPageNumber="1" r:id="rId1"/>
  <headerFooter>
    <oddFooter>&amp;LZastupitelstvo Olomouckého kraje 24.4.2023
9.3. - Rozpočet OK 2022 - zapojení použit. zůstatku a návr na jeho rozdělení
Příloha č. 2: Nové investice - energetické úspory &amp;RStrana &amp;P (celkem 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14"/>
  <sheetViews>
    <sheetView showGridLines="0" view="pageBreakPreview" zoomScale="70" zoomScaleNormal="90" zoomScaleSheetLayoutView="70" workbookViewId="0">
      <selection activeCell="N9" sqref="N9"/>
    </sheetView>
  </sheetViews>
  <sheetFormatPr defaultColWidth="8.85546875" defaultRowHeight="15" outlineLevelCol="1" x14ac:dyDescent="0.25"/>
  <cols>
    <col min="1" max="1" width="4.140625" style="50" customWidth="1"/>
    <col min="2" max="2" width="4.85546875" style="50" customWidth="1"/>
    <col min="3" max="4" width="9.140625" style="50" hidden="1" customWidth="1" outlineLevel="1"/>
    <col min="5" max="5" width="7.7109375" style="50" customWidth="1" collapsed="1"/>
    <col min="6" max="6" width="6.28515625" style="50" customWidth="1" outlineLevel="1"/>
    <col min="7" max="7" width="15.5703125" style="50" customWidth="1" outlineLevel="1"/>
    <col min="8" max="8" width="13.85546875" style="50" customWidth="1" outlineLevel="1"/>
    <col min="9" max="9" width="7.28515625" style="50" customWidth="1" outlineLevel="1"/>
    <col min="10" max="10" width="47.42578125" style="50" customWidth="1"/>
    <col min="11" max="11" width="45.5703125" style="50" customWidth="1"/>
    <col min="12" max="12" width="6.85546875" style="50" customWidth="1"/>
    <col min="13" max="13" width="9.7109375" style="50" customWidth="1"/>
    <col min="14" max="14" width="13.5703125" style="50" customWidth="1"/>
    <col min="15" max="15" width="9.7109375" style="50" customWidth="1"/>
    <col min="16" max="16" width="12.5703125" style="50" customWidth="1"/>
    <col min="17" max="17" width="13.7109375" style="50" customWidth="1"/>
    <col min="18" max="18" width="11.85546875" style="50" customWidth="1"/>
    <col min="19" max="19" width="9.7109375" style="50" customWidth="1"/>
    <col min="20" max="20" width="9.140625" style="50" customWidth="1"/>
    <col min="21" max="21" width="12.42578125" style="50" customWidth="1"/>
    <col min="22" max="22" width="13.140625" style="50" customWidth="1"/>
    <col min="23" max="23" width="17.28515625" style="50" customWidth="1"/>
    <col min="24" max="249" width="15" style="50" customWidth="1"/>
    <col min="250" max="16384" width="8.85546875" style="50"/>
  </cols>
  <sheetData>
    <row r="1" spans="1:24" s="57" customFormat="1" ht="26.25" customHeight="1" x14ac:dyDescent="0.3">
      <c r="A1" s="1" t="s">
        <v>33</v>
      </c>
      <c r="B1" s="2"/>
      <c r="C1" s="2"/>
      <c r="D1" s="2"/>
      <c r="E1" s="2"/>
      <c r="F1" s="2"/>
      <c r="G1" s="2"/>
      <c r="H1" s="65"/>
      <c r="I1" s="3"/>
      <c r="J1" s="2"/>
      <c r="K1" s="63"/>
      <c r="L1" s="62"/>
      <c r="M1" s="6"/>
      <c r="N1" s="7"/>
      <c r="O1" s="62"/>
      <c r="P1" s="7"/>
      <c r="Q1" s="7"/>
      <c r="R1" s="8"/>
      <c r="S1" s="9"/>
      <c r="T1" s="61"/>
    </row>
    <row r="2" spans="1:24" s="57" customFormat="1" ht="15.75" x14ac:dyDescent="0.25">
      <c r="A2" s="13" t="s">
        <v>0</v>
      </c>
      <c r="B2" s="13"/>
      <c r="C2" s="13"/>
      <c r="D2" s="64"/>
      <c r="E2" s="13"/>
      <c r="F2" s="13"/>
      <c r="G2" s="13"/>
      <c r="J2" s="13" t="s">
        <v>1</v>
      </c>
      <c r="K2" s="14" t="s">
        <v>2</v>
      </c>
      <c r="L2" s="62"/>
      <c r="M2" s="15"/>
      <c r="N2" s="16"/>
      <c r="O2" s="62"/>
      <c r="P2" s="16"/>
      <c r="Q2" s="16"/>
      <c r="R2" s="16"/>
      <c r="S2" s="17"/>
      <c r="T2" s="61"/>
    </row>
    <row r="3" spans="1:24" s="57" customFormat="1" ht="17.25" customHeight="1" x14ac:dyDescent="0.25">
      <c r="A3" s="13"/>
      <c r="B3" s="13"/>
      <c r="C3" s="13"/>
      <c r="D3" s="64"/>
      <c r="E3" s="13"/>
      <c r="F3" s="13"/>
      <c r="G3" s="13"/>
      <c r="I3" s="18"/>
      <c r="J3" s="13" t="s">
        <v>3</v>
      </c>
      <c r="K3" s="63"/>
      <c r="L3" s="62"/>
      <c r="M3" s="15"/>
      <c r="N3" s="16"/>
      <c r="O3" s="62"/>
      <c r="P3" s="16"/>
      <c r="Q3" s="16"/>
      <c r="R3" s="62"/>
      <c r="S3" s="17"/>
      <c r="T3" s="61"/>
    </row>
    <row r="4" spans="1:24" s="57" customFormat="1" ht="17.25" customHeight="1" x14ac:dyDescent="0.25">
      <c r="A4" s="12"/>
      <c r="B4" s="12"/>
      <c r="C4" s="12"/>
      <c r="D4" s="12"/>
      <c r="E4" s="12"/>
      <c r="F4" s="12"/>
      <c r="G4" s="12"/>
      <c r="H4" s="12"/>
      <c r="I4" s="19"/>
      <c r="J4" s="12"/>
      <c r="K4" s="63"/>
      <c r="L4" s="62"/>
      <c r="M4" s="15"/>
      <c r="N4" s="16"/>
      <c r="O4" s="62"/>
      <c r="P4" s="16"/>
      <c r="Q4" s="16"/>
      <c r="S4" s="17"/>
      <c r="T4" s="61"/>
      <c r="V4" s="94" t="s">
        <v>4</v>
      </c>
    </row>
    <row r="5" spans="1:24" s="57" customFormat="1" ht="25.5" customHeight="1" x14ac:dyDescent="0.25">
      <c r="A5" s="159" t="s">
        <v>50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60"/>
      <c r="T5" s="59"/>
      <c r="U5" s="59"/>
      <c r="V5" s="59"/>
      <c r="W5" s="58"/>
    </row>
    <row r="6" spans="1:24" ht="22.5" customHeight="1" x14ac:dyDescent="0.25">
      <c r="A6" s="161" t="s">
        <v>5</v>
      </c>
      <c r="B6" s="161" t="s">
        <v>6</v>
      </c>
      <c r="C6" s="152" t="s">
        <v>7</v>
      </c>
      <c r="D6" s="152" t="s">
        <v>8</v>
      </c>
      <c r="E6" s="152" t="s">
        <v>9</v>
      </c>
      <c r="F6" s="152" t="s">
        <v>10</v>
      </c>
      <c r="G6" s="152" t="s">
        <v>11</v>
      </c>
      <c r="H6" s="163" t="s">
        <v>32</v>
      </c>
      <c r="I6" s="164" t="s">
        <v>31</v>
      </c>
      <c r="J6" s="152" t="s">
        <v>12</v>
      </c>
      <c r="K6" s="154" t="s">
        <v>13</v>
      </c>
      <c r="L6" s="156" t="s">
        <v>14</v>
      </c>
      <c r="M6" s="155" t="s">
        <v>15</v>
      </c>
      <c r="N6" s="154" t="s">
        <v>16</v>
      </c>
      <c r="O6" s="154" t="s">
        <v>17</v>
      </c>
      <c r="P6" s="150" t="s">
        <v>18</v>
      </c>
      <c r="Q6" s="166" t="s">
        <v>19</v>
      </c>
      <c r="R6" s="166"/>
      <c r="S6" s="166"/>
      <c r="T6" s="166"/>
      <c r="U6" s="166"/>
      <c r="V6" s="150" t="s">
        <v>20</v>
      </c>
      <c r="W6" s="150"/>
    </row>
    <row r="7" spans="1:24" s="56" customFormat="1" ht="48.75" customHeight="1" x14ac:dyDescent="0.25">
      <c r="A7" s="162"/>
      <c r="B7" s="162"/>
      <c r="C7" s="153"/>
      <c r="D7" s="153"/>
      <c r="E7" s="153"/>
      <c r="F7" s="153"/>
      <c r="G7" s="153"/>
      <c r="H7" s="163"/>
      <c r="I7" s="165"/>
      <c r="J7" s="153"/>
      <c r="K7" s="155"/>
      <c r="L7" s="157"/>
      <c r="M7" s="154"/>
      <c r="N7" s="158"/>
      <c r="O7" s="158"/>
      <c r="P7" s="151"/>
      <c r="Q7" s="21" t="s">
        <v>22</v>
      </c>
      <c r="R7" s="21" t="s">
        <v>23</v>
      </c>
      <c r="S7" s="21" t="s">
        <v>30</v>
      </c>
      <c r="T7" s="21" t="s">
        <v>29</v>
      </c>
      <c r="U7" s="21" t="s">
        <v>24</v>
      </c>
      <c r="V7" s="151"/>
      <c r="W7" s="151"/>
    </row>
    <row r="8" spans="1:24" s="66" customFormat="1" ht="22.5" customHeight="1" x14ac:dyDescent="0.25">
      <c r="A8" s="22" t="s">
        <v>25</v>
      </c>
      <c r="B8" s="67"/>
      <c r="C8" s="68"/>
      <c r="D8" s="68"/>
      <c r="E8" s="68"/>
      <c r="F8" s="68"/>
      <c r="G8" s="68"/>
      <c r="H8" s="68"/>
      <c r="I8" s="69"/>
      <c r="J8" s="68"/>
      <c r="K8" s="70"/>
      <c r="L8" s="71"/>
      <c r="M8" s="72"/>
      <c r="N8" s="75">
        <f>SUM(N9:N11)</f>
        <v>14500</v>
      </c>
      <c r="O8" s="73"/>
      <c r="P8" s="76">
        <f t="shared" ref="P8:V8" si="0">SUM(P9:P11)</f>
        <v>0</v>
      </c>
      <c r="Q8" s="77">
        <f t="shared" si="0"/>
        <v>14500</v>
      </c>
      <c r="R8" s="77">
        <f t="shared" si="0"/>
        <v>0</v>
      </c>
      <c r="S8" s="77">
        <f t="shared" si="0"/>
        <v>0</v>
      </c>
      <c r="T8" s="77">
        <f t="shared" si="0"/>
        <v>0</v>
      </c>
      <c r="U8" s="77">
        <f t="shared" si="0"/>
        <v>14500</v>
      </c>
      <c r="V8" s="76">
        <f t="shared" si="0"/>
        <v>0</v>
      </c>
      <c r="W8" s="74"/>
    </row>
    <row r="9" spans="1:24" s="92" customFormat="1" ht="150" customHeight="1" x14ac:dyDescent="0.2">
      <c r="A9" s="88">
        <v>1</v>
      </c>
      <c r="B9" s="88" t="s">
        <v>28</v>
      </c>
      <c r="C9" s="90">
        <v>3127</v>
      </c>
      <c r="D9" s="90">
        <v>6121</v>
      </c>
      <c r="E9" s="90">
        <v>61</v>
      </c>
      <c r="F9" s="90">
        <v>10</v>
      </c>
      <c r="G9" s="90">
        <v>60001101578</v>
      </c>
      <c r="H9" s="85" t="s">
        <v>45</v>
      </c>
      <c r="I9" s="85" t="s">
        <v>44</v>
      </c>
      <c r="J9" s="78" t="s">
        <v>43</v>
      </c>
      <c r="K9" s="84" t="s">
        <v>42</v>
      </c>
      <c r="L9" s="84"/>
      <c r="M9" s="85"/>
      <c r="N9" s="86">
        <v>2500</v>
      </c>
      <c r="O9" s="88">
        <v>2023</v>
      </c>
      <c r="P9" s="85">
        <v>0</v>
      </c>
      <c r="Q9" s="87">
        <v>2500</v>
      </c>
      <c r="R9" s="86">
        <v>0</v>
      </c>
      <c r="S9" s="86">
        <v>0</v>
      </c>
      <c r="T9" s="86">
        <v>0</v>
      </c>
      <c r="U9" s="89">
        <v>2500</v>
      </c>
      <c r="V9" s="86">
        <f>N9-Q9</f>
        <v>0</v>
      </c>
      <c r="W9" s="86"/>
      <c r="X9" s="91">
        <v>66140</v>
      </c>
    </row>
    <row r="10" spans="1:24" s="92" customFormat="1" ht="78" customHeight="1" x14ac:dyDescent="0.2">
      <c r="A10" s="88">
        <v>4</v>
      </c>
      <c r="B10" s="88" t="s">
        <v>28</v>
      </c>
      <c r="C10" s="90">
        <v>3127</v>
      </c>
      <c r="D10" s="90">
        <v>6121</v>
      </c>
      <c r="E10" s="90">
        <v>61</v>
      </c>
      <c r="F10" s="90">
        <v>10</v>
      </c>
      <c r="G10" s="90">
        <v>60001101581</v>
      </c>
      <c r="H10" s="85" t="s">
        <v>41</v>
      </c>
      <c r="I10" s="85" t="s">
        <v>40</v>
      </c>
      <c r="J10" s="78" t="s">
        <v>39</v>
      </c>
      <c r="K10" s="84" t="s">
        <v>38</v>
      </c>
      <c r="L10" s="84"/>
      <c r="M10" s="85"/>
      <c r="N10" s="86">
        <v>4500</v>
      </c>
      <c r="O10" s="88">
        <v>2023</v>
      </c>
      <c r="P10" s="85">
        <v>0</v>
      </c>
      <c r="Q10" s="87">
        <v>4500</v>
      </c>
      <c r="R10" s="86">
        <v>0</v>
      </c>
      <c r="S10" s="86">
        <v>0</v>
      </c>
      <c r="T10" s="86">
        <v>0</v>
      </c>
      <c r="U10" s="89">
        <v>4500</v>
      </c>
      <c r="V10" s="86">
        <f>N10-Q10</f>
        <v>0</v>
      </c>
      <c r="W10" s="86"/>
    </row>
    <row r="11" spans="1:24" s="92" customFormat="1" ht="186.75" customHeight="1" x14ac:dyDescent="0.2">
      <c r="A11" s="88"/>
      <c r="B11" s="147" t="s">
        <v>62</v>
      </c>
      <c r="C11" s="90">
        <v>3127</v>
      </c>
      <c r="D11" s="90">
        <v>6121</v>
      </c>
      <c r="E11" s="90">
        <v>61</v>
      </c>
      <c r="F11" s="90">
        <v>10</v>
      </c>
      <c r="G11" s="90">
        <v>60001101626</v>
      </c>
      <c r="H11" s="85" t="s">
        <v>94</v>
      </c>
      <c r="I11" s="85">
        <v>1132</v>
      </c>
      <c r="J11" s="78" t="s">
        <v>95</v>
      </c>
      <c r="K11" s="84" t="s">
        <v>96</v>
      </c>
      <c r="L11" s="84"/>
      <c r="M11" s="85"/>
      <c r="N11" s="86">
        <v>7500</v>
      </c>
      <c r="O11" s="88">
        <v>2023</v>
      </c>
      <c r="P11" s="85">
        <v>0</v>
      </c>
      <c r="Q11" s="87">
        <v>7500</v>
      </c>
      <c r="R11" s="86">
        <v>0</v>
      </c>
      <c r="S11" s="86">
        <v>0</v>
      </c>
      <c r="T11" s="86">
        <v>0</v>
      </c>
      <c r="U11" s="89">
        <v>7500</v>
      </c>
      <c r="V11" s="86">
        <f>N11-Q11</f>
        <v>0</v>
      </c>
      <c r="W11" s="86"/>
    </row>
    <row r="12" spans="1:24" s="52" customFormat="1" ht="36.75" customHeight="1" x14ac:dyDescent="0.3">
      <c r="A12" s="36" t="s">
        <v>48</v>
      </c>
      <c r="B12" s="55"/>
      <c r="C12" s="55"/>
      <c r="D12" s="55"/>
      <c r="E12" s="55"/>
      <c r="F12" s="55"/>
      <c r="G12" s="55"/>
      <c r="H12" s="55"/>
      <c r="I12" s="54"/>
      <c r="J12" s="54"/>
      <c r="K12" s="54"/>
      <c r="L12" s="54"/>
      <c r="M12" s="54"/>
      <c r="N12" s="79">
        <f>N8</f>
        <v>14500</v>
      </c>
      <c r="O12" s="79"/>
      <c r="P12" s="79">
        <f t="shared" ref="P12:V12" si="1">P8</f>
        <v>0</v>
      </c>
      <c r="Q12" s="79">
        <f t="shared" si="1"/>
        <v>14500</v>
      </c>
      <c r="R12" s="79">
        <f t="shared" si="1"/>
        <v>0</v>
      </c>
      <c r="S12" s="79">
        <f t="shared" si="1"/>
        <v>0</v>
      </c>
      <c r="T12" s="79">
        <f t="shared" si="1"/>
        <v>0</v>
      </c>
      <c r="U12" s="79">
        <f t="shared" si="1"/>
        <v>14500</v>
      </c>
      <c r="V12" s="79">
        <f t="shared" si="1"/>
        <v>0</v>
      </c>
      <c r="W12" s="53"/>
    </row>
    <row r="13" spans="1:24" x14ac:dyDescent="0.25">
      <c r="Q13" s="51"/>
      <c r="R13" s="51"/>
      <c r="S13" s="51"/>
      <c r="T13" s="51"/>
      <c r="U13" s="51"/>
    </row>
    <row r="14" spans="1:24" x14ac:dyDescent="0.25">
      <c r="Q14" s="51"/>
      <c r="R14" s="51"/>
      <c r="S14" s="51"/>
      <c r="T14" s="51"/>
      <c r="U14" s="51"/>
    </row>
  </sheetData>
  <mergeCells count="20"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U6"/>
    <mergeCell ref="V6:V7"/>
    <mergeCell ref="W6:W7"/>
    <mergeCell ref="J6:J7"/>
    <mergeCell ref="K6:K7"/>
    <mergeCell ref="L6:L7"/>
    <mergeCell ref="M6:M7"/>
    <mergeCell ref="N6:N7"/>
    <mergeCell ref="O6:O7"/>
  </mergeCells>
  <pageMargins left="0.39370078740157483" right="0.39370078740157483" top="0.78740157480314965" bottom="0.78740157480314965" header="0.31496062992125984" footer="0.31496062992125984"/>
  <pageSetup paperSize="9" scale="51" firstPageNumber="5" fitToHeight="5" orientation="landscape" useFirstPageNumber="1" r:id="rId1"/>
  <headerFooter>
    <oddFooter>&amp;LZastupitelstvo Olomouckého kraje 24.4.2023
9.3. - Rozpočet OK 2022 - zapojení použit. zůstatku a návr na jeho rozdělení
Příloha č. 2: Nové investice - energetické úspory &amp;RStrana &amp;P (celkem 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24"/>
  <sheetViews>
    <sheetView zoomScale="70" zoomScaleNormal="70" workbookViewId="0">
      <selection activeCell="N9" sqref="N9"/>
    </sheetView>
  </sheetViews>
  <sheetFormatPr defaultColWidth="9.140625" defaultRowHeight="12.75" outlineLevelCol="1" x14ac:dyDescent="0.2"/>
  <cols>
    <col min="1" max="1" width="5.42578125" style="11" customWidth="1"/>
    <col min="2" max="2" width="6" style="11" customWidth="1"/>
    <col min="3" max="4" width="5.5703125" style="11" hidden="1" customWidth="1" outlineLevel="1"/>
    <col min="5" max="5" width="6.5703125" style="11" customWidth="1" collapsed="1"/>
    <col min="6" max="6" width="3.7109375" style="11" customWidth="1" outlineLevel="1"/>
    <col min="7" max="7" width="13" style="11" bestFit="1" customWidth="1" outlineLevel="1"/>
    <col min="8" max="8" width="58.7109375" style="11" customWidth="1"/>
    <col min="9" max="9" width="60" style="11" customWidth="1"/>
    <col min="10" max="10" width="7.140625" style="11" customWidth="1"/>
    <col min="11" max="11" width="12.7109375" style="4" customWidth="1"/>
    <col min="12" max="12" width="14.85546875" style="5" customWidth="1"/>
    <col min="13" max="13" width="11.42578125" style="49" customWidth="1"/>
    <col min="14" max="14" width="14.140625" style="5" customWidth="1"/>
    <col min="15" max="15" width="12.85546875" style="5" customWidth="1"/>
    <col min="16" max="16" width="11.7109375" style="5" customWidth="1"/>
    <col min="17" max="17" width="13" style="5" customWidth="1"/>
    <col min="18" max="18" width="14.42578125" style="5" customWidth="1"/>
    <col min="19" max="19" width="20.7109375" style="45" customWidth="1"/>
    <col min="20" max="20" width="9.140625" style="11" customWidth="1"/>
    <col min="21" max="16384" width="9.140625" style="11"/>
  </cols>
  <sheetData>
    <row r="1" spans="1:20" ht="20.25" x14ac:dyDescent="0.3">
      <c r="A1" s="1" t="s">
        <v>33</v>
      </c>
      <c r="B1" s="2"/>
      <c r="C1" s="2"/>
      <c r="D1" s="2"/>
      <c r="E1" s="2"/>
      <c r="F1" s="2"/>
      <c r="G1" s="2"/>
      <c r="H1" s="105"/>
      <c r="I1" s="3"/>
      <c r="J1" s="2"/>
      <c r="M1" s="6"/>
      <c r="N1" s="7"/>
      <c r="P1" s="7"/>
      <c r="Q1" s="7"/>
      <c r="R1" s="8"/>
      <c r="S1" s="9"/>
      <c r="T1" s="10"/>
    </row>
    <row r="2" spans="1:20" ht="15.75" x14ac:dyDescent="0.25">
      <c r="A2" s="13" t="s">
        <v>0</v>
      </c>
      <c r="B2" s="13"/>
      <c r="C2" s="13"/>
      <c r="D2" s="102"/>
      <c r="E2" s="13"/>
      <c r="F2" s="13"/>
      <c r="G2" s="13"/>
      <c r="H2" s="13" t="s">
        <v>1</v>
      </c>
      <c r="I2" s="14" t="s">
        <v>2</v>
      </c>
      <c r="J2" s="106"/>
      <c r="M2" s="15"/>
      <c r="N2" s="16"/>
      <c r="P2" s="16"/>
      <c r="Q2" s="16"/>
      <c r="R2" s="16"/>
      <c r="S2" s="17"/>
      <c r="T2" s="10"/>
    </row>
    <row r="3" spans="1:20" ht="15" x14ac:dyDescent="0.2">
      <c r="A3" s="13"/>
      <c r="B3" s="13"/>
      <c r="C3" s="13"/>
      <c r="D3" s="102"/>
      <c r="E3" s="13"/>
      <c r="F3" s="13"/>
      <c r="G3" s="13"/>
      <c r="H3" s="13" t="s">
        <v>3</v>
      </c>
      <c r="I3" s="18"/>
      <c r="J3" s="13"/>
      <c r="M3" s="15"/>
      <c r="N3" s="16"/>
      <c r="P3" s="16"/>
      <c r="Q3" s="16"/>
      <c r="S3" s="17"/>
      <c r="T3" s="10"/>
    </row>
    <row r="4" spans="1:20" ht="15" x14ac:dyDescent="0.2">
      <c r="A4" s="13"/>
      <c r="B4" s="13"/>
      <c r="C4" s="13"/>
      <c r="D4" s="13"/>
      <c r="E4" s="13"/>
      <c r="F4" s="13"/>
      <c r="G4" s="13"/>
      <c r="H4" s="13"/>
      <c r="I4" s="18"/>
      <c r="J4" s="13"/>
      <c r="M4" s="15"/>
      <c r="N4" s="16"/>
      <c r="P4" s="16"/>
      <c r="Q4" s="16"/>
      <c r="R4" s="95" t="s">
        <v>4</v>
      </c>
      <c r="S4" s="17"/>
      <c r="T4" s="10"/>
    </row>
    <row r="5" spans="1:20" ht="23.25" x14ac:dyDescent="0.2">
      <c r="A5" s="167" t="s">
        <v>55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20"/>
    </row>
    <row r="6" spans="1:20" ht="18" x14ac:dyDescent="0.2">
      <c r="A6" s="168" t="s">
        <v>5</v>
      </c>
      <c r="B6" s="168" t="s">
        <v>6</v>
      </c>
      <c r="C6" s="169" t="s">
        <v>7</v>
      </c>
      <c r="D6" s="169" t="s">
        <v>8</v>
      </c>
      <c r="E6" s="169" t="s">
        <v>9</v>
      </c>
      <c r="F6" s="169" t="s">
        <v>10</v>
      </c>
      <c r="G6" s="169" t="s">
        <v>11</v>
      </c>
      <c r="H6" s="169" t="s">
        <v>12</v>
      </c>
      <c r="I6" s="158" t="s">
        <v>13</v>
      </c>
      <c r="J6" s="170" t="s">
        <v>14</v>
      </c>
      <c r="K6" s="158" t="s">
        <v>15</v>
      </c>
      <c r="L6" s="158" t="s">
        <v>16</v>
      </c>
      <c r="M6" s="158" t="s">
        <v>17</v>
      </c>
      <c r="N6" s="151" t="s">
        <v>18</v>
      </c>
      <c r="O6" s="171" t="s">
        <v>19</v>
      </c>
      <c r="P6" s="171"/>
      <c r="Q6" s="171"/>
      <c r="R6" s="151" t="s">
        <v>20</v>
      </c>
      <c r="S6" s="151" t="s">
        <v>21</v>
      </c>
    </row>
    <row r="7" spans="1:20" ht="38.25" x14ac:dyDescent="0.2">
      <c r="A7" s="168"/>
      <c r="B7" s="168"/>
      <c r="C7" s="169"/>
      <c r="D7" s="169"/>
      <c r="E7" s="169"/>
      <c r="F7" s="169"/>
      <c r="G7" s="169"/>
      <c r="H7" s="169"/>
      <c r="I7" s="158"/>
      <c r="J7" s="170"/>
      <c r="K7" s="158"/>
      <c r="L7" s="158"/>
      <c r="M7" s="158"/>
      <c r="N7" s="151"/>
      <c r="O7" s="21" t="s">
        <v>22</v>
      </c>
      <c r="P7" s="21" t="s">
        <v>23</v>
      </c>
      <c r="Q7" s="21" t="s">
        <v>24</v>
      </c>
      <c r="R7" s="151"/>
      <c r="S7" s="151"/>
    </row>
    <row r="8" spans="1:20" s="25" customFormat="1" ht="20.25" x14ac:dyDescent="0.3">
      <c r="A8" s="22" t="s">
        <v>56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107"/>
      <c r="M8" s="108"/>
      <c r="N8" s="23"/>
      <c r="O8" s="23"/>
      <c r="P8" s="23"/>
      <c r="Q8" s="23"/>
      <c r="R8" s="23"/>
      <c r="S8" s="24"/>
    </row>
    <row r="9" spans="1:20" s="121" customFormat="1" ht="60" hidden="1" x14ac:dyDescent="0.2">
      <c r="A9" s="109"/>
      <c r="B9" s="109" t="s">
        <v>26</v>
      </c>
      <c r="C9" s="109">
        <v>3124</v>
      </c>
      <c r="D9" s="109">
        <v>6121</v>
      </c>
      <c r="E9" s="109">
        <v>61</v>
      </c>
      <c r="F9" s="109">
        <v>10</v>
      </c>
      <c r="G9" s="110">
        <v>60001101126</v>
      </c>
      <c r="H9" s="111" t="s">
        <v>57</v>
      </c>
      <c r="I9" s="112" t="s">
        <v>58</v>
      </c>
      <c r="J9" s="109" t="s">
        <v>59</v>
      </c>
      <c r="K9" s="109" t="s">
        <v>27</v>
      </c>
      <c r="L9" s="113">
        <v>31637</v>
      </c>
      <c r="M9" s="114" t="s">
        <v>60</v>
      </c>
      <c r="N9" s="115">
        <v>465</v>
      </c>
      <c r="O9" s="116">
        <f t="shared" ref="O9:O18" si="0">P9+Q9</f>
        <v>15000</v>
      </c>
      <c r="P9" s="117"/>
      <c r="Q9" s="118">
        <v>15000</v>
      </c>
      <c r="R9" s="117">
        <f t="shared" ref="R9:R18" si="1">L9-N9-O9</f>
        <v>16172</v>
      </c>
      <c r="S9" s="119" t="s">
        <v>61</v>
      </c>
      <c r="T9" s="120"/>
    </row>
    <row r="10" spans="1:20" s="121" customFormat="1" ht="45" hidden="1" x14ac:dyDescent="0.2">
      <c r="A10" s="109"/>
      <c r="B10" s="109" t="s">
        <v>62</v>
      </c>
      <c r="C10" s="109">
        <v>3122</v>
      </c>
      <c r="D10" s="109">
        <v>6121</v>
      </c>
      <c r="E10" s="109">
        <v>61</v>
      </c>
      <c r="F10" s="109">
        <v>10</v>
      </c>
      <c r="G10" s="110">
        <v>60001101148</v>
      </c>
      <c r="H10" s="111" t="s">
        <v>63</v>
      </c>
      <c r="I10" s="112" t="s">
        <v>64</v>
      </c>
      <c r="J10" s="109" t="s">
        <v>59</v>
      </c>
      <c r="K10" s="109" t="s">
        <v>27</v>
      </c>
      <c r="L10" s="113">
        <v>17209</v>
      </c>
      <c r="M10" s="114">
        <v>2023</v>
      </c>
      <c r="N10" s="115">
        <v>411</v>
      </c>
      <c r="O10" s="116">
        <f t="shared" si="0"/>
        <v>16798</v>
      </c>
      <c r="P10" s="117"/>
      <c r="Q10" s="118">
        <v>16798</v>
      </c>
      <c r="R10" s="117">
        <f t="shared" si="1"/>
        <v>0</v>
      </c>
      <c r="S10" s="119" t="s">
        <v>65</v>
      </c>
      <c r="T10" s="120"/>
    </row>
    <row r="11" spans="1:20" s="121" customFormat="1" ht="75" hidden="1" x14ac:dyDescent="0.2">
      <c r="A11" s="109"/>
      <c r="B11" s="109" t="s">
        <v>62</v>
      </c>
      <c r="C11" s="109">
        <v>3122</v>
      </c>
      <c r="D11" s="109">
        <v>6121</v>
      </c>
      <c r="E11" s="109">
        <v>61</v>
      </c>
      <c r="F11" s="109">
        <v>10</v>
      </c>
      <c r="G11" s="110">
        <v>60001101149</v>
      </c>
      <c r="H11" s="111" t="s">
        <v>66</v>
      </c>
      <c r="I11" s="112" t="s">
        <v>67</v>
      </c>
      <c r="J11" s="109" t="s">
        <v>59</v>
      </c>
      <c r="K11" s="109" t="s">
        <v>27</v>
      </c>
      <c r="L11" s="113">
        <v>9909</v>
      </c>
      <c r="M11" s="114">
        <v>2023</v>
      </c>
      <c r="N11" s="115">
        <v>609</v>
      </c>
      <c r="O11" s="116">
        <f t="shared" si="0"/>
        <v>9300</v>
      </c>
      <c r="P11" s="117"/>
      <c r="Q11" s="118">
        <v>9300</v>
      </c>
      <c r="R11" s="117">
        <f t="shared" si="1"/>
        <v>0</v>
      </c>
      <c r="S11" s="119"/>
      <c r="T11" s="120"/>
    </row>
    <row r="12" spans="1:20" s="121" customFormat="1" ht="75" hidden="1" x14ac:dyDescent="0.2">
      <c r="A12" s="109"/>
      <c r="B12" s="109" t="s">
        <v>68</v>
      </c>
      <c r="C12" s="109">
        <v>3122</v>
      </c>
      <c r="D12" s="109">
        <v>6121</v>
      </c>
      <c r="E12" s="109">
        <v>61</v>
      </c>
      <c r="F12" s="109">
        <v>10</v>
      </c>
      <c r="G12" s="110">
        <v>60001101150</v>
      </c>
      <c r="H12" s="111" t="s">
        <v>69</v>
      </c>
      <c r="I12" s="112" t="s">
        <v>70</v>
      </c>
      <c r="J12" s="109" t="s">
        <v>59</v>
      </c>
      <c r="K12" s="109" t="s">
        <v>27</v>
      </c>
      <c r="L12" s="113">
        <v>40000</v>
      </c>
      <c r="M12" s="114" t="s">
        <v>60</v>
      </c>
      <c r="N12" s="115">
        <v>647</v>
      </c>
      <c r="O12" s="116">
        <f>P12+Q12</f>
        <v>10000</v>
      </c>
      <c r="P12" s="117">
        <v>0</v>
      </c>
      <c r="Q12" s="118">
        <v>10000</v>
      </c>
      <c r="R12" s="117">
        <f>L12-N12-O12</f>
        <v>29353</v>
      </c>
      <c r="S12" s="119" t="s">
        <v>71</v>
      </c>
    </row>
    <row r="13" spans="1:20" s="121" customFormat="1" ht="90" hidden="1" x14ac:dyDescent="0.2">
      <c r="A13" s="109"/>
      <c r="B13" s="109" t="s">
        <v>72</v>
      </c>
      <c r="C13" s="109">
        <v>3122</v>
      </c>
      <c r="D13" s="109">
        <v>6121</v>
      </c>
      <c r="E13" s="109">
        <v>61</v>
      </c>
      <c r="F13" s="109">
        <v>10</v>
      </c>
      <c r="G13" s="110">
        <v>60001101165</v>
      </c>
      <c r="H13" s="111" t="s">
        <v>73</v>
      </c>
      <c r="I13" s="122" t="s">
        <v>74</v>
      </c>
      <c r="J13" s="109" t="s">
        <v>59</v>
      </c>
      <c r="K13" s="109" t="s">
        <v>27</v>
      </c>
      <c r="L13" s="113">
        <v>121820</v>
      </c>
      <c r="M13" s="114" t="s">
        <v>75</v>
      </c>
      <c r="N13" s="115">
        <v>2981</v>
      </c>
      <c r="O13" s="116">
        <f t="shared" ref="O13" si="2">P13+Q13</f>
        <v>10000</v>
      </c>
      <c r="P13" s="117"/>
      <c r="Q13" s="118">
        <v>10000</v>
      </c>
      <c r="R13" s="117">
        <f t="shared" ref="R13" si="3">L13-N13-O13</f>
        <v>108839</v>
      </c>
      <c r="S13" s="119" t="s">
        <v>71</v>
      </c>
      <c r="T13" s="120"/>
    </row>
    <row r="14" spans="1:20" s="121" customFormat="1" ht="62.25" customHeight="1" x14ac:dyDescent="0.2">
      <c r="A14" s="109">
        <v>1</v>
      </c>
      <c r="B14" s="109" t="s">
        <v>26</v>
      </c>
      <c r="C14" s="109">
        <v>3127</v>
      </c>
      <c r="D14" s="109">
        <v>6121</v>
      </c>
      <c r="E14" s="109">
        <v>61</v>
      </c>
      <c r="F14" s="109">
        <v>10</v>
      </c>
      <c r="G14" s="110">
        <v>60001101375</v>
      </c>
      <c r="H14" s="139" t="s">
        <v>76</v>
      </c>
      <c r="I14" s="123" t="s">
        <v>93</v>
      </c>
      <c r="J14" s="109" t="s">
        <v>59</v>
      </c>
      <c r="K14" s="109" t="s">
        <v>27</v>
      </c>
      <c r="L14" s="113">
        <v>16485</v>
      </c>
      <c r="M14" s="114">
        <v>2023</v>
      </c>
      <c r="N14" s="115">
        <v>385</v>
      </c>
      <c r="O14" s="116">
        <f t="shared" si="0"/>
        <v>16100</v>
      </c>
      <c r="P14" s="117"/>
      <c r="Q14" s="118">
        <v>16100</v>
      </c>
      <c r="R14" s="117">
        <f t="shared" si="1"/>
        <v>0</v>
      </c>
      <c r="S14" s="119" t="s">
        <v>77</v>
      </c>
      <c r="T14" s="120"/>
    </row>
    <row r="15" spans="1:20" s="121" customFormat="1" ht="57" customHeight="1" x14ac:dyDescent="0.2">
      <c r="A15" s="109">
        <v>2</v>
      </c>
      <c r="B15" s="109" t="s">
        <v>62</v>
      </c>
      <c r="C15" s="109">
        <v>3121</v>
      </c>
      <c r="D15" s="109">
        <v>6121</v>
      </c>
      <c r="E15" s="109">
        <v>61</v>
      </c>
      <c r="F15" s="109">
        <v>10</v>
      </c>
      <c r="G15" s="110">
        <v>60001101376</v>
      </c>
      <c r="H15" s="139" t="s">
        <v>78</v>
      </c>
      <c r="I15" s="124" t="s">
        <v>79</v>
      </c>
      <c r="J15" s="109" t="s">
        <v>59</v>
      </c>
      <c r="K15" s="109" t="s">
        <v>27</v>
      </c>
      <c r="L15" s="113">
        <v>7909</v>
      </c>
      <c r="M15" s="114">
        <v>2023</v>
      </c>
      <c r="N15" s="115">
        <v>209</v>
      </c>
      <c r="O15" s="116">
        <v>7700</v>
      </c>
      <c r="P15" s="117"/>
      <c r="Q15" s="118">
        <v>7700</v>
      </c>
      <c r="R15" s="117">
        <f t="shared" si="1"/>
        <v>0</v>
      </c>
      <c r="S15" s="119" t="s">
        <v>80</v>
      </c>
      <c r="T15" s="120"/>
    </row>
    <row r="16" spans="1:20" s="121" customFormat="1" ht="107.25" customHeight="1" x14ac:dyDescent="0.2">
      <c r="A16" s="109">
        <v>3</v>
      </c>
      <c r="B16" s="109" t="s">
        <v>62</v>
      </c>
      <c r="C16" s="109">
        <v>3127</v>
      </c>
      <c r="D16" s="109">
        <v>6121</v>
      </c>
      <c r="E16" s="109">
        <v>61</v>
      </c>
      <c r="F16" s="109">
        <v>10</v>
      </c>
      <c r="G16" s="110">
        <v>60001101386</v>
      </c>
      <c r="H16" s="139" t="s">
        <v>81</v>
      </c>
      <c r="I16" s="122" t="s">
        <v>82</v>
      </c>
      <c r="J16" s="109" t="s">
        <v>59</v>
      </c>
      <c r="K16" s="109" t="s">
        <v>27</v>
      </c>
      <c r="L16" s="113">
        <v>8666</v>
      </c>
      <c r="M16" s="114">
        <v>2023</v>
      </c>
      <c r="N16" s="115">
        <v>266</v>
      </c>
      <c r="O16" s="116">
        <f t="shared" si="0"/>
        <v>8400</v>
      </c>
      <c r="P16" s="117"/>
      <c r="Q16" s="118">
        <v>8400</v>
      </c>
      <c r="R16" s="117">
        <f t="shared" si="1"/>
        <v>0</v>
      </c>
      <c r="S16" s="119" t="s">
        <v>83</v>
      </c>
      <c r="T16" s="120"/>
    </row>
    <row r="17" spans="1:21" s="25" customFormat="1" ht="20.25" hidden="1" x14ac:dyDescent="0.3">
      <c r="A17" s="22" t="s">
        <v>84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107">
        <f>SUM(L18:L18)</f>
        <v>0</v>
      </c>
      <c r="M17" s="108"/>
      <c r="N17" s="23">
        <f t="shared" ref="N17:R17" si="4">SUM(N18:N18)</f>
        <v>0</v>
      </c>
      <c r="O17" s="23">
        <f t="shared" si="4"/>
        <v>0</v>
      </c>
      <c r="P17" s="23">
        <f t="shared" si="4"/>
        <v>0</v>
      </c>
      <c r="Q17" s="23">
        <f t="shared" si="4"/>
        <v>0</v>
      </c>
      <c r="R17" s="23">
        <f t="shared" si="4"/>
        <v>0</v>
      </c>
      <c r="S17" s="24"/>
    </row>
    <row r="18" spans="1:21" s="121" customFormat="1" ht="15.75" hidden="1" x14ac:dyDescent="0.2">
      <c r="A18" s="125"/>
      <c r="B18" s="125"/>
      <c r="C18" s="125"/>
      <c r="D18" s="125"/>
      <c r="E18" s="125"/>
      <c r="F18" s="125"/>
      <c r="G18" s="126"/>
      <c r="H18" s="28"/>
      <c r="I18" s="29"/>
      <c r="J18" s="125"/>
      <c r="K18" s="125"/>
      <c r="L18" s="30"/>
      <c r="M18" s="127"/>
      <c r="N18" s="31"/>
      <c r="O18" s="128">
        <f t="shared" si="0"/>
        <v>0</v>
      </c>
      <c r="P18" s="129"/>
      <c r="Q18" s="130"/>
      <c r="R18" s="129">
        <f t="shared" si="1"/>
        <v>0</v>
      </c>
      <c r="S18" s="131"/>
      <c r="T18" s="120"/>
    </row>
    <row r="19" spans="1:21" ht="23.25" x14ac:dyDescent="0.2">
      <c r="A19" s="36" t="s">
        <v>85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132">
        <f>+L14+L15+L16</f>
        <v>33060</v>
      </c>
      <c r="M19" s="132"/>
      <c r="N19" s="132">
        <f t="shared" ref="N19:R19" si="5">+N14+N15+N16</f>
        <v>860</v>
      </c>
      <c r="O19" s="132">
        <f t="shared" si="5"/>
        <v>32200</v>
      </c>
      <c r="P19" s="132">
        <f t="shared" si="5"/>
        <v>0</v>
      </c>
      <c r="Q19" s="132">
        <f t="shared" si="5"/>
        <v>32200</v>
      </c>
      <c r="R19" s="132">
        <f t="shared" si="5"/>
        <v>0</v>
      </c>
      <c r="S19" s="38"/>
      <c r="U19" s="34"/>
    </row>
    <row r="20" spans="1:21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46"/>
      <c r="K20" s="47"/>
      <c r="L20" s="48"/>
      <c r="M20" s="49"/>
      <c r="S20" s="45"/>
      <c r="T20" s="11"/>
    </row>
    <row r="21" spans="1:21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46"/>
      <c r="K21" s="47"/>
      <c r="L21" s="48"/>
      <c r="M21" s="49"/>
      <c r="S21" s="45"/>
      <c r="T21" s="11"/>
    </row>
    <row r="22" spans="1:21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11"/>
      <c r="K22" s="47"/>
      <c r="L22" s="48"/>
      <c r="M22" s="49"/>
      <c r="S22" s="45"/>
      <c r="T22" s="11"/>
    </row>
    <row r="23" spans="1:21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11"/>
      <c r="K23" s="47"/>
      <c r="L23" s="48"/>
      <c r="M23" s="49"/>
      <c r="S23" s="45"/>
      <c r="T23" s="11"/>
    </row>
    <row r="24" spans="1:21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11"/>
      <c r="K24" s="47"/>
      <c r="L24" s="48"/>
      <c r="M24" s="49"/>
      <c r="S24" s="45"/>
      <c r="T24" s="11"/>
    </row>
  </sheetData>
  <mergeCells count="18">
    <mergeCell ref="S6:S7"/>
    <mergeCell ref="J6:J7"/>
    <mergeCell ref="K6:K7"/>
    <mergeCell ref="L6:L7"/>
    <mergeCell ref="M6:M7"/>
    <mergeCell ref="N6:N7"/>
    <mergeCell ref="O6:Q6"/>
    <mergeCell ref="A5:R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R6:R7"/>
  </mergeCells>
  <pageMargins left="0.39370078740157483" right="0.39370078740157483" top="0.78740157480314965" bottom="0.78740157480314965" header="0.31496062992125984" footer="0.31496062992125984"/>
  <pageSetup paperSize="9" scale="49" firstPageNumber="6" fitToHeight="5" orientation="landscape" useFirstPageNumber="1" r:id="rId1"/>
  <headerFooter>
    <oddFooter>&amp;LZastupitelstvo Olomouckého kraje 24.4.2023
9.3. - Rozpočet OK 2022 - zapojení použit. zůstatku a návr na jeho rozdělení
Příloha č. 2: Nové investice - energetické úspory &amp;RStrana &amp;P (celkem 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R36"/>
  <sheetViews>
    <sheetView showGridLines="0" view="pageBreakPreview" zoomScale="70" zoomScaleNormal="66" zoomScaleSheetLayoutView="70" workbookViewId="0">
      <pane ySplit="7" topLeftCell="A11" activePane="bottomLeft" state="frozenSplit"/>
      <selection activeCell="N9" sqref="N9"/>
      <selection pane="bottomLeft" activeCell="N9" sqref="N9"/>
    </sheetView>
  </sheetViews>
  <sheetFormatPr defaultColWidth="9.140625" defaultRowHeight="12.75" outlineLevelCol="1" x14ac:dyDescent="0.2"/>
  <cols>
    <col min="1" max="1" width="5.42578125" style="11" customWidth="1"/>
    <col min="2" max="2" width="6" style="11" customWidth="1"/>
    <col min="3" max="3" width="6.85546875" style="11" customWidth="1" outlineLevel="1"/>
    <col min="4" max="4" width="7.140625" style="11" customWidth="1" outlineLevel="1"/>
    <col min="5" max="5" width="7" style="11" customWidth="1"/>
    <col min="6" max="6" width="9.7109375" style="11" customWidth="1" outlineLevel="1"/>
    <col min="7" max="8" width="16" style="11" customWidth="1" outlineLevel="1"/>
    <col min="9" max="9" width="62.140625" style="11" customWidth="1"/>
    <col min="10" max="10" width="66.140625" style="11" customWidth="1"/>
    <col min="11" max="11" width="7.140625" style="11" customWidth="1"/>
    <col min="12" max="12" width="13.85546875" style="4" customWidth="1"/>
    <col min="13" max="13" width="17.42578125" style="5" customWidth="1"/>
    <col min="14" max="14" width="12.28515625" style="49" customWidth="1"/>
    <col min="15" max="15" width="18" style="5" customWidth="1"/>
    <col min="16" max="16" width="17.7109375" style="5" customWidth="1"/>
    <col min="17" max="17" width="18" style="45" customWidth="1"/>
    <col min="18" max="18" width="9.140625" style="11" customWidth="1"/>
    <col min="19" max="16384" width="9.140625" style="11"/>
  </cols>
  <sheetData>
    <row r="1" spans="1:18" s="96" customFormat="1" ht="25.5" customHeight="1" x14ac:dyDescent="0.3">
      <c r="A1" s="96" t="s">
        <v>99</v>
      </c>
      <c r="L1" s="97"/>
      <c r="M1" s="98"/>
      <c r="N1" s="99"/>
      <c r="O1" s="98"/>
      <c r="P1" s="98"/>
      <c r="Q1" s="100"/>
    </row>
    <row r="2" spans="1:18" ht="18.75" customHeight="1" x14ac:dyDescent="0.25">
      <c r="A2" s="102" t="s">
        <v>0</v>
      </c>
      <c r="I2" s="102" t="s">
        <v>100</v>
      </c>
      <c r="J2" s="104" t="s">
        <v>101</v>
      </c>
    </row>
    <row r="3" spans="1:18" ht="20.25" x14ac:dyDescent="0.3">
      <c r="A3" s="1"/>
      <c r="B3" s="2"/>
      <c r="C3" s="2"/>
      <c r="D3" s="2"/>
      <c r="E3" s="2"/>
      <c r="F3" s="2"/>
      <c r="G3" s="2"/>
      <c r="H3" s="2"/>
      <c r="I3" s="103" t="s">
        <v>3</v>
      </c>
      <c r="J3" s="101"/>
      <c r="K3" s="2"/>
      <c r="N3" s="6"/>
      <c r="O3" s="7"/>
      <c r="P3" s="8"/>
      <c r="Q3" s="9"/>
      <c r="R3" s="10"/>
    </row>
    <row r="4" spans="1:18" ht="17.2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9"/>
      <c r="K4" s="12"/>
      <c r="N4" s="15"/>
      <c r="O4" s="16"/>
      <c r="P4" s="95" t="s">
        <v>4</v>
      </c>
      <c r="Q4" s="17"/>
      <c r="R4" s="10"/>
    </row>
    <row r="5" spans="1:18" ht="25.5" customHeight="1" x14ac:dyDescent="0.2">
      <c r="A5" s="167" t="s">
        <v>102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20"/>
    </row>
    <row r="6" spans="1:18" ht="25.5" customHeight="1" x14ac:dyDescent="0.2">
      <c r="A6" s="168" t="s">
        <v>5</v>
      </c>
      <c r="B6" s="168" t="s">
        <v>6</v>
      </c>
      <c r="C6" s="169" t="s">
        <v>7</v>
      </c>
      <c r="D6" s="169" t="s">
        <v>8</v>
      </c>
      <c r="E6" s="169" t="s">
        <v>9</v>
      </c>
      <c r="F6" s="169" t="s">
        <v>10</v>
      </c>
      <c r="G6" s="169" t="s">
        <v>11</v>
      </c>
      <c r="H6" s="153" t="s">
        <v>104</v>
      </c>
      <c r="I6" s="169" t="s">
        <v>12</v>
      </c>
      <c r="J6" s="158" t="s">
        <v>13</v>
      </c>
      <c r="K6" s="170" t="s">
        <v>14</v>
      </c>
      <c r="L6" s="158" t="s">
        <v>15</v>
      </c>
      <c r="M6" s="158" t="s">
        <v>16</v>
      </c>
      <c r="N6" s="158" t="s">
        <v>17</v>
      </c>
      <c r="O6" s="151" t="s">
        <v>47</v>
      </c>
      <c r="P6" s="151" t="s">
        <v>46</v>
      </c>
      <c r="Q6" s="151" t="s">
        <v>21</v>
      </c>
    </row>
    <row r="7" spans="1:18" ht="58.7" customHeight="1" x14ac:dyDescent="0.2">
      <c r="A7" s="168"/>
      <c r="B7" s="168"/>
      <c r="C7" s="169"/>
      <c r="D7" s="169"/>
      <c r="E7" s="169"/>
      <c r="F7" s="169"/>
      <c r="G7" s="169"/>
      <c r="H7" s="152"/>
      <c r="I7" s="169"/>
      <c r="J7" s="158"/>
      <c r="K7" s="170"/>
      <c r="L7" s="158"/>
      <c r="M7" s="158"/>
      <c r="N7" s="158"/>
      <c r="O7" s="151"/>
      <c r="P7" s="151"/>
      <c r="Q7" s="151"/>
    </row>
    <row r="8" spans="1:18" s="25" customFormat="1" ht="25.5" customHeight="1" x14ac:dyDescent="0.3">
      <c r="A8" s="22" t="s">
        <v>25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3">
        <f>SUM(M9:M13)</f>
        <v>2885</v>
      </c>
      <c r="N8" s="23"/>
      <c r="O8" s="23"/>
      <c r="P8" s="23">
        <f>SUM(P9:P13)</f>
        <v>2885</v>
      </c>
      <c r="Q8" s="24"/>
    </row>
    <row r="9" spans="1:18" s="25" customFormat="1" ht="138" customHeight="1" x14ac:dyDescent="0.3">
      <c r="A9" s="93">
        <v>1</v>
      </c>
      <c r="B9" s="26" t="s">
        <v>26</v>
      </c>
      <c r="C9" s="26">
        <v>4357</v>
      </c>
      <c r="D9" s="26">
        <v>6351</v>
      </c>
      <c r="E9" s="26">
        <v>63</v>
      </c>
      <c r="F9" s="26">
        <v>11</v>
      </c>
      <c r="G9" s="27">
        <v>66011001641</v>
      </c>
      <c r="H9" s="27" t="s">
        <v>116</v>
      </c>
      <c r="I9" s="28" t="s">
        <v>118</v>
      </c>
      <c r="J9" s="29" t="s">
        <v>114</v>
      </c>
      <c r="K9" s="26"/>
      <c r="L9" s="26"/>
      <c r="M9" s="30">
        <v>250</v>
      </c>
      <c r="N9" s="35">
        <v>2023</v>
      </c>
      <c r="O9" s="31"/>
      <c r="P9" s="30">
        <v>250</v>
      </c>
      <c r="Q9" s="32"/>
      <c r="R9" s="33"/>
    </row>
    <row r="10" spans="1:18" s="25" customFormat="1" ht="138" customHeight="1" x14ac:dyDescent="0.3">
      <c r="A10" s="93">
        <v>2</v>
      </c>
      <c r="B10" s="26" t="s">
        <v>26</v>
      </c>
      <c r="C10" s="26">
        <v>4351</v>
      </c>
      <c r="D10" s="26">
        <v>6351</v>
      </c>
      <c r="E10" s="26">
        <v>63</v>
      </c>
      <c r="F10" s="26">
        <v>11</v>
      </c>
      <c r="G10" s="27">
        <v>66011001639</v>
      </c>
      <c r="H10" s="27" t="s">
        <v>117</v>
      </c>
      <c r="I10" s="28" t="s">
        <v>119</v>
      </c>
      <c r="J10" s="29" t="s">
        <v>115</v>
      </c>
      <c r="K10" s="26"/>
      <c r="L10" s="26"/>
      <c r="M10" s="30">
        <v>1000</v>
      </c>
      <c r="N10" s="35">
        <v>2023</v>
      </c>
      <c r="O10" s="31"/>
      <c r="P10" s="30">
        <v>1000</v>
      </c>
      <c r="Q10" s="32"/>
      <c r="R10" s="33"/>
    </row>
    <row r="11" spans="1:18" s="25" customFormat="1" ht="138" customHeight="1" x14ac:dyDescent="0.3">
      <c r="A11" s="93">
        <v>3</v>
      </c>
      <c r="B11" s="26" t="s">
        <v>62</v>
      </c>
      <c r="C11" s="26">
        <v>4357</v>
      </c>
      <c r="D11" s="26">
        <v>6351</v>
      </c>
      <c r="E11" s="26">
        <v>63</v>
      </c>
      <c r="F11" s="26">
        <v>11</v>
      </c>
      <c r="G11" s="27">
        <v>66011001657</v>
      </c>
      <c r="H11" s="27" t="s">
        <v>111</v>
      </c>
      <c r="I11" s="28" t="s">
        <v>113</v>
      </c>
      <c r="J11" s="29" t="s">
        <v>112</v>
      </c>
      <c r="K11" s="26"/>
      <c r="L11" s="26"/>
      <c r="M11" s="30">
        <v>500</v>
      </c>
      <c r="N11" s="35">
        <v>2023</v>
      </c>
      <c r="O11" s="31"/>
      <c r="P11" s="30">
        <v>500</v>
      </c>
      <c r="Q11" s="32"/>
      <c r="R11" s="33"/>
    </row>
    <row r="12" spans="1:18" s="25" customFormat="1" ht="138" customHeight="1" x14ac:dyDescent="0.3">
      <c r="A12" s="93">
        <v>4</v>
      </c>
      <c r="B12" s="26" t="s">
        <v>62</v>
      </c>
      <c r="C12" s="26">
        <v>4350</v>
      </c>
      <c r="D12" s="26">
        <v>6351</v>
      </c>
      <c r="E12" s="26">
        <v>63</v>
      </c>
      <c r="F12" s="26">
        <v>11</v>
      </c>
      <c r="G12" s="27">
        <v>66011001658</v>
      </c>
      <c r="H12" s="27" t="s">
        <v>105</v>
      </c>
      <c r="I12" s="28" t="s">
        <v>109</v>
      </c>
      <c r="J12" s="29" t="s">
        <v>107</v>
      </c>
      <c r="K12" s="26"/>
      <c r="L12" s="26"/>
      <c r="M12" s="30">
        <v>155</v>
      </c>
      <c r="N12" s="35">
        <v>2023</v>
      </c>
      <c r="O12" s="31"/>
      <c r="P12" s="30">
        <v>155</v>
      </c>
      <c r="Q12" s="32"/>
      <c r="R12" s="33"/>
    </row>
    <row r="13" spans="1:18" s="25" customFormat="1" ht="138" customHeight="1" x14ac:dyDescent="0.3">
      <c r="A13" s="93">
        <v>5</v>
      </c>
      <c r="B13" s="26" t="s">
        <v>62</v>
      </c>
      <c r="C13" s="26">
        <v>4350</v>
      </c>
      <c r="D13" s="26">
        <v>6351</v>
      </c>
      <c r="E13" s="26">
        <v>63</v>
      </c>
      <c r="F13" s="26">
        <v>11</v>
      </c>
      <c r="G13" s="27">
        <v>66011001659</v>
      </c>
      <c r="H13" s="27" t="s">
        <v>106</v>
      </c>
      <c r="I13" s="28" t="s">
        <v>110</v>
      </c>
      <c r="J13" s="29" t="s">
        <v>108</v>
      </c>
      <c r="K13" s="26"/>
      <c r="L13" s="26"/>
      <c r="M13" s="30">
        <v>980</v>
      </c>
      <c r="N13" s="35">
        <v>2023</v>
      </c>
      <c r="O13" s="31"/>
      <c r="P13" s="30">
        <v>980</v>
      </c>
      <c r="Q13" s="32"/>
      <c r="R13" s="33"/>
    </row>
    <row r="14" spans="1:18" ht="35.25" customHeight="1" x14ac:dyDescent="0.2">
      <c r="A14" s="172" t="s">
        <v>103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4"/>
      <c r="M14" s="37">
        <f>M8</f>
        <v>2885</v>
      </c>
      <c r="N14" s="37"/>
      <c r="O14" s="37"/>
      <c r="P14" s="37">
        <f>P8</f>
        <v>2885</v>
      </c>
      <c r="Q14" s="38"/>
    </row>
    <row r="15" spans="1:18" s="5" customFormat="1" x14ac:dyDescent="0.2">
      <c r="A15" s="4"/>
      <c r="B15" s="4"/>
      <c r="C15" s="4"/>
      <c r="D15" s="4"/>
      <c r="E15" s="4"/>
      <c r="F15" s="4"/>
      <c r="G15" s="4"/>
      <c r="H15" s="4"/>
      <c r="I15" s="39"/>
      <c r="J15" s="4"/>
      <c r="K15" s="40"/>
      <c r="L15" s="41"/>
      <c r="M15" s="42"/>
      <c r="N15" s="43"/>
      <c r="O15" s="44"/>
      <c r="Q15" s="45"/>
      <c r="R15" s="11"/>
    </row>
    <row r="16" spans="1:18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6"/>
      <c r="L16" s="47"/>
      <c r="M16" s="48"/>
      <c r="N16" s="49"/>
      <c r="Q16" s="45"/>
      <c r="R16" s="11"/>
    </row>
    <row r="17" spans="1:18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6"/>
      <c r="L17" s="47"/>
      <c r="M17" s="48"/>
      <c r="N17" s="49"/>
      <c r="Q17" s="45"/>
      <c r="R17" s="11"/>
    </row>
    <row r="18" spans="1:18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11"/>
      <c r="L18" s="47"/>
      <c r="M18" s="48"/>
      <c r="N18" s="49"/>
      <c r="Q18" s="45"/>
      <c r="R18" s="11"/>
    </row>
    <row r="19" spans="1:18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11"/>
      <c r="L19" s="47"/>
      <c r="M19" s="48"/>
      <c r="N19" s="49"/>
      <c r="Q19" s="45"/>
      <c r="R19" s="11"/>
    </row>
    <row r="20" spans="1:18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11"/>
      <c r="L20" s="47"/>
      <c r="M20" s="48"/>
      <c r="N20" s="49"/>
      <c r="Q20" s="45"/>
      <c r="R20" s="11"/>
    </row>
    <row r="21" spans="1:18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11"/>
      <c r="L21" s="47"/>
      <c r="M21" s="48"/>
      <c r="N21" s="49"/>
      <c r="Q21" s="45"/>
      <c r="R21" s="11"/>
    </row>
    <row r="22" spans="1:18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11"/>
      <c r="L22" s="47"/>
      <c r="M22" s="48"/>
      <c r="N22" s="49"/>
      <c r="Q22" s="45"/>
      <c r="R22" s="11"/>
    </row>
    <row r="23" spans="1:18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11"/>
      <c r="L23" s="47"/>
      <c r="M23" s="48"/>
      <c r="N23" s="49"/>
      <c r="Q23" s="45"/>
      <c r="R23" s="11"/>
    </row>
    <row r="24" spans="1:18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11"/>
      <c r="L24" s="47"/>
      <c r="M24" s="48"/>
      <c r="N24" s="49"/>
      <c r="Q24" s="45"/>
      <c r="R24" s="11"/>
    </row>
    <row r="25" spans="1:18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11"/>
      <c r="L25" s="47"/>
      <c r="M25" s="48"/>
      <c r="N25" s="49"/>
      <c r="Q25" s="45"/>
      <c r="R25" s="11"/>
    </row>
    <row r="26" spans="1:18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11"/>
      <c r="L26" s="47"/>
      <c r="M26" s="48"/>
      <c r="N26" s="49"/>
      <c r="Q26" s="45"/>
      <c r="R26" s="11"/>
    </row>
    <row r="27" spans="1:18" s="5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11"/>
      <c r="L27" s="47"/>
      <c r="M27" s="48"/>
      <c r="N27" s="49"/>
      <c r="Q27" s="45"/>
      <c r="R27" s="11"/>
    </row>
    <row r="28" spans="1:18" s="5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11"/>
      <c r="L28" s="47"/>
      <c r="M28" s="48"/>
      <c r="N28" s="49"/>
      <c r="Q28" s="45"/>
      <c r="R28" s="11"/>
    </row>
    <row r="29" spans="1:18" s="5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11"/>
      <c r="L29" s="47"/>
      <c r="M29" s="48"/>
      <c r="N29" s="49"/>
      <c r="Q29" s="45"/>
      <c r="R29" s="11"/>
    </row>
    <row r="30" spans="1:18" s="5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11"/>
      <c r="L30" s="47"/>
      <c r="M30" s="48"/>
      <c r="N30" s="49"/>
      <c r="Q30" s="45"/>
      <c r="R30" s="11"/>
    </row>
    <row r="31" spans="1:18" s="5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11"/>
      <c r="L31" s="47"/>
      <c r="M31" s="48"/>
      <c r="N31" s="49"/>
      <c r="Q31" s="45"/>
      <c r="R31" s="11"/>
    </row>
    <row r="32" spans="1:18" s="5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11"/>
      <c r="L32" s="47"/>
      <c r="M32" s="48"/>
      <c r="N32" s="49"/>
      <c r="Q32" s="45"/>
      <c r="R32" s="11"/>
    </row>
    <row r="33" spans="1:18" s="5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11"/>
      <c r="L33" s="47"/>
      <c r="M33" s="48"/>
      <c r="N33" s="49"/>
      <c r="Q33" s="45"/>
      <c r="R33" s="11"/>
    </row>
    <row r="34" spans="1:18" s="5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11"/>
      <c r="L34" s="47"/>
      <c r="M34" s="48"/>
      <c r="N34" s="49"/>
      <c r="Q34" s="45"/>
      <c r="R34" s="11"/>
    </row>
    <row r="35" spans="1:18" s="5" customForma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4"/>
      <c r="M35" s="48"/>
      <c r="N35" s="49"/>
      <c r="Q35" s="45"/>
      <c r="R35" s="11"/>
    </row>
    <row r="36" spans="1:18" s="5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4"/>
      <c r="M36" s="48"/>
      <c r="N36" s="49"/>
      <c r="Q36" s="45"/>
      <c r="R36" s="11"/>
    </row>
  </sheetData>
  <mergeCells count="19">
    <mergeCell ref="A5:P5"/>
    <mergeCell ref="A6:A7"/>
    <mergeCell ref="B6:B7"/>
    <mergeCell ref="C6:C7"/>
    <mergeCell ref="D6:D7"/>
    <mergeCell ref="E6:E7"/>
    <mergeCell ref="F6:F7"/>
    <mergeCell ref="G6:G7"/>
    <mergeCell ref="I6:I7"/>
    <mergeCell ref="J6:J7"/>
    <mergeCell ref="Q6:Q7"/>
    <mergeCell ref="A14:L14"/>
    <mergeCell ref="H6:H7"/>
    <mergeCell ref="K6:K7"/>
    <mergeCell ref="L6:L7"/>
    <mergeCell ref="M6:M7"/>
    <mergeCell ref="N6:N7"/>
    <mergeCell ref="O6:O7"/>
    <mergeCell ref="P6:P7"/>
  </mergeCells>
  <pageMargins left="0.39370078740157483" right="0.39370078740157483" top="0.78740157480314965" bottom="0.78740157480314965" header="0.31496062992125984" footer="0.31496062992125984"/>
  <pageSetup paperSize="9" scale="46" firstPageNumber="7" fitToHeight="5" orientation="landscape" useFirstPageNumber="1" r:id="rId1"/>
  <headerFooter>
    <oddFooter>&amp;LZastupitelstvo Olomouckého kraje 24.4.2023
9.3. - Rozpočet OK 2022 - zapojení použit. zůstatku a návr na jeho rozdělení
Příloha č. 2: Nové investice - energetické úspory &amp;RStrana &amp;P (celkem 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3"/>
  <sheetViews>
    <sheetView showGridLines="0" tabSelected="1" view="pageBreakPreview" zoomScale="70" zoomScaleNormal="66" zoomScaleSheetLayoutView="70" workbookViewId="0">
      <pane ySplit="7" topLeftCell="A8" activePane="bottomLeft" state="frozenSplit"/>
      <selection activeCell="N9" sqref="N9"/>
      <selection pane="bottomLeft" activeCell="J18" sqref="J17:J18"/>
    </sheetView>
  </sheetViews>
  <sheetFormatPr defaultColWidth="9.140625" defaultRowHeight="12.75" outlineLevelCol="1" x14ac:dyDescent="0.2"/>
  <cols>
    <col min="1" max="1" width="5.42578125" style="11" customWidth="1"/>
    <col min="2" max="2" width="6" style="11" customWidth="1"/>
    <col min="3" max="3" width="6.85546875" style="11" customWidth="1" outlineLevel="1"/>
    <col min="4" max="4" width="7.140625" style="11" customWidth="1" outlineLevel="1"/>
    <col min="5" max="5" width="7" style="11" customWidth="1"/>
    <col min="6" max="6" width="6.7109375" style="11" customWidth="1" outlineLevel="1"/>
    <col min="7" max="8" width="16" style="11" customWidth="1" outlineLevel="1"/>
    <col min="9" max="9" width="62.140625" style="11" customWidth="1"/>
    <col min="10" max="10" width="66.140625" style="11" customWidth="1"/>
    <col min="11" max="11" width="7.140625" style="11" customWidth="1"/>
    <col min="12" max="12" width="13.85546875" style="4" customWidth="1"/>
    <col min="13" max="13" width="17.42578125" style="5" customWidth="1"/>
    <col min="14" max="14" width="12.28515625" style="49" customWidth="1"/>
    <col min="15" max="15" width="14.7109375" style="5" customWidth="1"/>
    <col min="16" max="16" width="14.42578125" style="5" customWidth="1"/>
    <col min="17" max="17" width="18" style="45" customWidth="1"/>
    <col min="18" max="18" width="9.140625" style="11" customWidth="1"/>
    <col min="19" max="16384" width="9.140625" style="11"/>
  </cols>
  <sheetData>
    <row r="1" spans="1:18" s="96" customFormat="1" ht="25.5" customHeight="1" x14ac:dyDescent="0.3">
      <c r="A1" s="96" t="s">
        <v>53</v>
      </c>
      <c r="L1" s="97"/>
      <c r="M1" s="98"/>
      <c r="N1" s="99"/>
      <c r="O1" s="98"/>
      <c r="P1" s="98"/>
      <c r="Q1" s="100"/>
    </row>
    <row r="2" spans="1:18" ht="18.75" customHeight="1" x14ac:dyDescent="0.25">
      <c r="A2" s="102" t="s">
        <v>0</v>
      </c>
      <c r="I2" s="102" t="s">
        <v>90</v>
      </c>
      <c r="J2" s="104" t="s">
        <v>54</v>
      </c>
    </row>
    <row r="3" spans="1:18" ht="20.25" x14ac:dyDescent="0.3">
      <c r="A3" s="1"/>
      <c r="B3" s="2"/>
      <c r="C3" s="2"/>
      <c r="D3" s="2"/>
      <c r="E3" s="2"/>
      <c r="F3" s="2"/>
      <c r="G3" s="2"/>
      <c r="H3" s="2"/>
      <c r="I3" s="103" t="s">
        <v>3</v>
      </c>
      <c r="J3" s="101"/>
      <c r="K3" s="2"/>
      <c r="N3" s="6"/>
      <c r="O3" s="7"/>
      <c r="P3" s="8"/>
      <c r="Q3" s="9"/>
      <c r="R3" s="10"/>
    </row>
    <row r="4" spans="1:18" ht="17.2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9"/>
      <c r="K4" s="12"/>
      <c r="N4" s="15"/>
      <c r="O4" s="16"/>
      <c r="P4" s="95" t="s">
        <v>4</v>
      </c>
      <c r="Q4" s="17"/>
      <c r="R4" s="10"/>
    </row>
    <row r="5" spans="1:18" ht="25.5" customHeight="1" x14ac:dyDescent="0.2">
      <c r="A5" s="167" t="s">
        <v>51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20"/>
    </row>
    <row r="6" spans="1:18" ht="25.5" customHeight="1" x14ac:dyDescent="0.2">
      <c r="A6" s="168" t="s">
        <v>5</v>
      </c>
      <c r="B6" s="168" t="s">
        <v>6</v>
      </c>
      <c r="C6" s="169" t="s">
        <v>7</v>
      </c>
      <c r="D6" s="169" t="s">
        <v>8</v>
      </c>
      <c r="E6" s="169" t="s">
        <v>9</v>
      </c>
      <c r="F6" s="169" t="s">
        <v>10</v>
      </c>
      <c r="G6" s="169" t="s">
        <v>11</v>
      </c>
      <c r="H6" s="169" t="s">
        <v>104</v>
      </c>
      <c r="I6" s="169" t="s">
        <v>12</v>
      </c>
      <c r="J6" s="158" t="s">
        <v>13</v>
      </c>
      <c r="K6" s="170" t="s">
        <v>14</v>
      </c>
      <c r="L6" s="158" t="s">
        <v>15</v>
      </c>
      <c r="M6" s="158" t="s">
        <v>16</v>
      </c>
      <c r="N6" s="158" t="s">
        <v>17</v>
      </c>
      <c r="O6" s="151" t="s">
        <v>47</v>
      </c>
      <c r="P6" s="151" t="s">
        <v>46</v>
      </c>
      <c r="Q6" s="151" t="s">
        <v>21</v>
      </c>
    </row>
    <row r="7" spans="1:18" ht="58.7" customHeight="1" x14ac:dyDescent="0.2">
      <c r="A7" s="168"/>
      <c r="B7" s="168"/>
      <c r="C7" s="169"/>
      <c r="D7" s="169"/>
      <c r="E7" s="169"/>
      <c r="F7" s="169"/>
      <c r="G7" s="169"/>
      <c r="H7" s="169"/>
      <c r="I7" s="169"/>
      <c r="J7" s="158"/>
      <c r="K7" s="170"/>
      <c r="L7" s="158"/>
      <c r="M7" s="158"/>
      <c r="N7" s="158"/>
      <c r="O7" s="151"/>
      <c r="P7" s="151"/>
      <c r="Q7" s="151"/>
    </row>
    <row r="8" spans="1:18" s="25" customFormat="1" ht="25.5" customHeight="1" x14ac:dyDescent="0.3">
      <c r="A8" s="22" t="s">
        <v>25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3">
        <f>SUM(M9:M10)</f>
        <v>6700</v>
      </c>
      <c r="N8" s="23"/>
      <c r="O8" s="23">
        <f t="shared" ref="O8:P8" si="0">SUM(O9:O10)</f>
        <v>0</v>
      </c>
      <c r="P8" s="23">
        <f t="shared" si="0"/>
        <v>6700</v>
      </c>
      <c r="Q8" s="24"/>
    </row>
    <row r="9" spans="1:18" s="25" customFormat="1" ht="138" customHeight="1" x14ac:dyDescent="0.3">
      <c r="A9" s="93">
        <v>1</v>
      </c>
      <c r="B9" s="26" t="s">
        <v>26</v>
      </c>
      <c r="C9" s="26">
        <v>3523</v>
      </c>
      <c r="D9" s="26">
        <v>6351</v>
      </c>
      <c r="E9" s="26">
        <v>63</v>
      </c>
      <c r="F9" s="26">
        <v>14</v>
      </c>
      <c r="G9" s="27">
        <v>66014001700</v>
      </c>
      <c r="H9" s="27" t="s">
        <v>120</v>
      </c>
      <c r="I9" s="28" t="s">
        <v>97</v>
      </c>
      <c r="J9" s="29" t="s">
        <v>91</v>
      </c>
      <c r="K9" s="26" t="s">
        <v>49</v>
      </c>
      <c r="L9" s="26" t="s">
        <v>27</v>
      </c>
      <c r="M9" s="30">
        <v>5700</v>
      </c>
      <c r="N9" s="35">
        <v>2023</v>
      </c>
      <c r="O9" s="31"/>
      <c r="P9" s="30">
        <v>5700</v>
      </c>
      <c r="Q9" s="32"/>
      <c r="R9" s="33"/>
    </row>
    <row r="10" spans="1:18" s="25" customFormat="1" ht="138" customHeight="1" x14ac:dyDescent="0.3">
      <c r="A10" s="93">
        <v>2</v>
      </c>
      <c r="B10" s="26" t="s">
        <v>26</v>
      </c>
      <c r="C10" s="26">
        <v>3523</v>
      </c>
      <c r="D10" s="26">
        <v>6351</v>
      </c>
      <c r="E10" s="26">
        <v>63</v>
      </c>
      <c r="F10" s="26">
        <v>14</v>
      </c>
      <c r="G10" s="27">
        <v>66014001700</v>
      </c>
      <c r="H10" s="27" t="s">
        <v>123</v>
      </c>
      <c r="I10" s="28" t="s">
        <v>98</v>
      </c>
      <c r="J10" s="29" t="s">
        <v>124</v>
      </c>
      <c r="K10" s="26" t="s">
        <v>49</v>
      </c>
      <c r="L10" s="26" t="s">
        <v>27</v>
      </c>
      <c r="M10" s="30">
        <v>1000</v>
      </c>
      <c r="N10" s="35">
        <v>2023</v>
      </c>
      <c r="O10" s="31"/>
      <c r="P10" s="30">
        <v>1000</v>
      </c>
      <c r="Q10" s="32"/>
      <c r="R10" s="33"/>
    </row>
    <row r="11" spans="1:18" ht="35.25" customHeight="1" x14ac:dyDescent="0.2">
      <c r="A11" s="172" t="s">
        <v>52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4"/>
      <c r="M11" s="37">
        <f>M8</f>
        <v>6700</v>
      </c>
      <c r="N11" s="37"/>
      <c r="O11" s="37">
        <f t="shared" ref="O11" si="1">+O9</f>
        <v>0</v>
      </c>
      <c r="P11" s="37">
        <f>P8</f>
        <v>6700</v>
      </c>
      <c r="Q11" s="38"/>
    </row>
    <row r="12" spans="1:18" s="5" customFormat="1" x14ac:dyDescent="0.2">
      <c r="A12" s="4"/>
      <c r="B12" s="4"/>
      <c r="C12" s="4"/>
      <c r="D12" s="4"/>
      <c r="E12" s="4"/>
      <c r="F12" s="4"/>
      <c r="G12" s="4"/>
      <c r="H12" s="4"/>
      <c r="I12" s="39"/>
      <c r="J12" s="4"/>
      <c r="K12" s="40"/>
      <c r="L12" s="41"/>
      <c r="M12" s="42"/>
      <c r="N12" s="43"/>
      <c r="O12" s="44"/>
      <c r="Q12" s="45"/>
      <c r="R12" s="11"/>
    </row>
    <row r="13" spans="1:18" s="5" customForma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6"/>
      <c r="L13" s="47"/>
      <c r="M13" s="48"/>
      <c r="N13" s="49"/>
      <c r="Q13" s="45"/>
      <c r="R13" s="11"/>
    </row>
    <row r="14" spans="1:18" s="5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6"/>
      <c r="L14" s="47"/>
      <c r="M14" s="48"/>
      <c r="N14" s="49"/>
      <c r="Q14" s="45"/>
      <c r="R14" s="11"/>
    </row>
    <row r="15" spans="1:18" s="5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11"/>
      <c r="L15" s="47"/>
      <c r="M15" s="48"/>
      <c r="N15" s="49"/>
      <c r="Q15" s="45"/>
      <c r="R15" s="11"/>
    </row>
    <row r="16" spans="1:18" s="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11"/>
      <c r="L16" s="47"/>
      <c r="M16" s="48"/>
      <c r="N16" s="49"/>
      <c r="Q16" s="45"/>
      <c r="R16" s="11"/>
    </row>
    <row r="17" spans="1:18" s="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11"/>
      <c r="L17" s="47"/>
      <c r="M17" s="48"/>
      <c r="N17" s="49"/>
      <c r="Q17" s="45"/>
      <c r="R17" s="11"/>
    </row>
    <row r="18" spans="1:18" s="5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11"/>
      <c r="L18" s="47"/>
      <c r="M18" s="48"/>
      <c r="N18" s="49"/>
      <c r="Q18" s="45"/>
      <c r="R18" s="11"/>
    </row>
    <row r="19" spans="1:18" s="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11"/>
      <c r="L19" s="47"/>
      <c r="M19" s="48"/>
      <c r="N19" s="49"/>
      <c r="Q19" s="45"/>
      <c r="R19" s="11"/>
    </row>
    <row r="20" spans="1:18" s="5" customForma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11"/>
      <c r="L20" s="47"/>
      <c r="M20" s="48"/>
      <c r="N20" s="49"/>
      <c r="Q20" s="45"/>
      <c r="R20" s="11"/>
    </row>
    <row r="21" spans="1:18" s="5" customForma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11"/>
      <c r="L21" s="47"/>
      <c r="M21" s="48"/>
      <c r="N21" s="49"/>
      <c r="Q21" s="45"/>
      <c r="R21" s="11"/>
    </row>
    <row r="22" spans="1:18" s="5" customForma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11"/>
      <c r="L22" s="47"/>
      <c r="M22" s="48"/>
      <c r="N22" s="49"/>
      <c r="Q22" s="45"/>
      <c r="R22" s="11"/>
    </row>
    <row r="23" spans="1:18" s="5" customForma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11"/>
      <c r="L23" s="47"/>
      <c r="M23" s="48"/>
      <c r="N23" s="49"/>
      <c r="Q23" s="45"/>
      <c r="R23" s="11"/>
    </row>
    <row r="24" spans="1:18" s="5" customForma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11"/>
      <c r="L24" s="47"/>
      <c r="M24" s="48"/>
      <c r="N24" s="49"/>
      <c r="Q24" s="45"/>
      <c r="R24" s="11"/>
    </row>
    <row r="25" spans="1:18" s="5" customForma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11"/>
      <c r="L25" s="47"/>
      <c r="M25" s="48"/>
      <c r="N25" s="49"/>
      <c r="Q25" s="45"/>
      <c r="R25" s="11"/>
    </row>
    <row r="26" spans="1:18" s="5" customForma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11"/>
      <c r="L26" s="47"/>
      <c r="M26" s="48"/>
      <c r="N26" s="49"/>
      <c r="Q26" s="45"/>
      <c r="R26" s="11"/>
    </row>
    <row r="27" spans="1:18" s="5" customForma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11"/>
      <c r="L27" s="47"/>
      <c r="M27" s="48"/>
      <c r="N27" s="49"/>
      <c r="Q27" s="45"/>
      <c r="R27" s="11"/>
    </row>
    <row r="28" spans="1:18" s="5" customForma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11"/>
      <c r="L28" s="47"/>
      <c r="M28" s="48"/>
      <c r="N28" s="49"/>
      <c r="Q28" s="45"/>
      <c r="R28" s="11"/>
    </row>
    <row r="29" spans="1:18" s="5" customForma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11"/>
      <c r="L29" s="47"/>
      <c r="M29" s="48"/>
      <c r="N29" s="49"/>
      <c r="Q29" s="45"/>
      <c r="R29" s="11"/>
    </row>
    <row r="30" spans="1:18" s="5" customForma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11"/>
      <c r="L30" s="47"/>
      <c r="M30" s="48"/>
      <c r="N30" s="49"/>
      <c r="Q30" s="45"/>
      <c r="R30" s="11"/>
    </row>
    <row r="31" spans="1:18" s="5" customForma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11"/>
      <c r="L31" s="47"/>
      <c r="M31" s="48"/>
      <c r="N31" s="49"/>
      <c r="Q31" s="45"/>
      <c r="R31" s="11"/>
    </row>
    <row r="32" spans="1:18" s="5" customForma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4"/>
      <c r="M32" s="48"/>
      <c r="N32" s="49"/>
      <c r="Q32" s="45"/>
      <c r="R32" s="11"/>
    </row>
    <row r="33" spans="1:18" s="5" customForma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4"/>
      <c r="M33" s="48"/>
      <c r="N33" s="49"/>
      <c r="Q33" s="45"/>
      <c r="R33" s="11"/>
    </row>
  </sheetData>
  <mergeCells count="19">
    <mergeCell ref="Q6:Q7"/>
    <mergeCell ref="K6:K7"/>
    <mergeCell ref="L6:L7"/>
    <mergeCell ref="M6:M7"/>
    <mergeCell ref="N6:N7"/>
    <mergeCell ref="O6:O7"/>
    <mergeCell ref="A11:L11"/>
    <mergeCell ref="A5:P5"/>
    <mergeCell ref="A6:A7"/>
    <mergeCell ref="B6:B7"/>
    <mergeCell ref="C6:C7"/>
    <mergeCell ref="D6:D7"/>
    <mergeCell ref="E6:E7"/>
    <mergeCell ref="F6:F7"/>
    <mergeCell ref="H6:H7"/>
    <mergeCell ref="I6:I7"/>
    <mergeCell ref="J6:J7"/>
    <mergeCell ref="P6:P7"/>
    <mergeCell ref="G6:G7"/>
  </mergeCells>
  <pageMargins left="0.39370078740157483" right="0.39370078740157483" top="0.78740157480314965" bottom="0.78740157480314965" header="0.31496062992125984" footer="0.31496062992125984"/>
  <pageSetup paperSize="9" scale="47" firstPageNumber="8" fitToHeight="5" orientation="landscape" useFirstPageNumber="1" r:id="rId1"/>
  <headerFooter>
    <oddFooter>&amp;LZastupitelstvo Olomouckého kraje 24.4.2023
9.3. - Rozpočet OK 2022 - zapojení použit. zůstatku a návr na jeho rozdělení
Příloha č. 2: Nové investice - energetické úspory &amp;RStrana &amp;P (celkem 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Souhrn</vt:lpstr>
      <vt:lpstr>Oblast školství - ORJ 17 </vt:lpstr>
      <vt:lpstr>Oblast školství REUO - ORJ 17  </vt:lpstr>
      <vt:lpstr>Oblast sociální - ORJ 11</vt:lpstr>
      <vt:lpstr>Oblast zdravotnictví - ORJ 14</vt:lpstr>
      <vt:lpstr>'Oblast sociální - ORJ 11'!Názvy_tisku</vt:lpstr>
      <vt:lpstr>'Oblast školství - ORJ 17 '!Názvy_tisku</vt:lpstr>
      <vt:lpstr>'Oblast zdravotnictví - ORJ 14'!Názvy_tisku</vt:lpstr>
      <vt:lpstr>'Oblast sociální - ORJ 11'!Oblast_tisku</vt:lpstr>
      <vt:lpstr>'Oblast školství - ORJ 17 '!Oblast_tisku</vt:lpstr>
      <vt:lpstr>'Oblast školství REUO - ORJ 17  '!Oblast_tisku</vt:lpstr>
      <vt:lpstr>'Oblast zdravotnictví - ORJ 14'!Oblast_tisku</vt:lpstr>
      <vt:lpstr>Souhrn!Oblast_tisku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2023-04-05T11:27:52Z</cp:lastPrinted>
  <dcterms:created xsi:type="dcterms:W3CDTF">2022-07-29T05:55:09Z</dcterms:created>
  <dcterms:modified xsi:type="dcterms:W3CDTF">2023-04-05T12:08:20Z</dcterms:modified>
</cp:coreProperties>
</file>