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22\ZOK 24.4.2023\"/>
    </mc:Choice>
  </mc:AlternateContent>
  <bookViews>
    <workbookView xWindow="0" yWindow="0" windowWidth="28800" windowHeight="12300" firstSheet="1" activeTab="1"/>
  </bookViews>
  <sheets>
    <sheet name="rekapitulace" sheetId="9" state="hidden" r:id="rId1"/>
    <sheet name="přebytek" sheetId="8" r:id="rId2"/>
  </sheets>
  <definedNames>
    <definedName name="_xlnm.Print_Area" localSheetId="1">přebytek!$A$1:$D$62</definedName>
    <definedName name="_xlnm.Print_Area" localSheetId="0">rekapitulace!$A$1:$F$35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8" l="1"/>
  <c r="D62" i="8" l="1"/>
  <c r="D46" i="8"/>
  <c r="G46" i="8" l="1"/>
  <c r="D11" i="8" l="1"/>
  <c r="D15" i="8"/>
  <c r="D23" i="8"/>
  <c r="D38" i="8"/>
  <c r="D42" i="8"/>
  <c r="D35" i="8" l="1"/>
  <c r="D32" i="8"/>
  <c r="D29" i="8"/>
  <c r="D20" i="8"/>
  <c r="E35" i="9" l="1"/>
  <c r="D31" i="9"/>
  <c r="D29" i="9"/>
  <c r="D25" i="9"/>
  <c r="D21" i="9"/>
  <c r="D7" i="9"/>
  <c r="D15" i="9" l="1"/>
  <c r="D27" i="9" l="1"/>
  <c r="D33" i="9" l="1"/>
  <c r="D23" i="9" l="1"/>
  <c r="D19" i="9"/>
  <c r="D13" i="9" l="1"/>
  <c r="D17" i="9"/>
  <c r="D11" i="9"/>
  <c r="D35" i="9" s="1"/>
</calcChain>
</file>

<file path=xl/sharedStrings.xml><?xml version="1.0" encoding="utf-8"?>
<sst xmlns="http://schemas.openxmlformats.org/spreadsheetml/2006/main" count="94" uniqueCount="75">
  <si>
    <t>Odbor</t>
  </si>
  <si>
    <t>Návrh na použití:</t>
  </si>
  <si>
    <t>Návrh</t>
  </si>
  <si>
    <t>Celkem  požadavky</t>
  </si>
  <si>
    <t xml:space="preserve">1. Zůstatek bankovních účtů Olomouckého kraje k 31.12.2020 a finanční vypořádání </t>
  </si>
  <si>
    <t>Rozdělení části použitelného zůstatku k 31.12.2022</t>
  </si>
  <si>
    <t>ODSH</t>
  </si>
  <si>
    <t>Zůstatek bankovních účtů k 31.12.2022 k zapojení do rozpočtu roku 2023</t>
  </si>
  <si>
    <t>Nevyčerpané prostředky z nájemného SMN</t>
  </si>
  <si>
    <t>OI</t>
  </si>
  <si>
    <t>Celkem k použití v rozpočtu roku 2023</t>
  </si>
  <si>
    <t>OSKPP</t>
  </si>
  <si>
    <t>OKŘ</t>
  </si>
  <si>
    <t xml:space="preserve">OZ </t>
  </si>
  <si>
    <t>(pro obec Červenka a Ústí)</t>
  </si>
  <si>
    <t xml:space="preserve">Požadavek na projednání - ZOK </t>
  </si>
  <si>
    <t>a) 05_01 Program podpory kultury v Olomouckém kraji v roce 2023</t>
  </si>
  <si>
    <t>b) 05_02 Program na podporu stálých proferionálních souborů v Olomouckém kraji v roce 2023</t>
  </si>
  <si>
    <t>c) 05_03 Program na podporu pořízení drobného majetku v Olomouckém kraji v roce 2023</t>
  </si>
  <si>
    <t>OKH</t>
  </si>
  <si>
    <t>OMPSČ</t>
  </si>
  <si>
    <t>OSV</t>
  </si>
  <si>
    <t xml:space="preserve">a) 08_01_02 Podpora prorodinných aktivit  </t>
  </si>
  <si>
    <t xml:space="preserve">b) 08_01_03 Podpora aktivit směřujících k sociálnímu začleňování </t>
  </si>
  <si>
    <t>OSR</t>
  </si>
  <si>
    <t xml:space="preserve">Po poradě </t>
  </si>
  <si>
    <t>OŠM</t>
  </si>
  <si>
    <t xml:space="preserve">Odbor dopravy a silničního hospodářství celkem </t>
  </si>
  <si>
    <t xml:space="preserve">Odbor školství a mládeže celkem </t>
  </si>
  <si>
    <t xml:space="preserve">Odbor investic celkem </t>
  </si>
  <si>
    <t xml:space="preserve">Odbor sportu, kultury a památkové péče celkem </t>
  </si>
  <si>
    <t xml:space="preserve">Odbor zdravotnictví celkem </t>
  </si>
  <si>
    <t xml:space="preserve">Odbor kancelář hejtmana celkem </t>
  </si>
  <si>
    <t xml:space="preserve">Odbor kancelář ředitele celkem </t>
  </si>
  <si>
    <t xml:space="preserve">Odbor majetkový, právní a správních činností celkem </t>
  </si>
  <si>
    <t xml:space="preserve">Odbor sociálních věcí celkem </t>
  </si>
  <si>
    <t xml:space="preserve">Odbor strategického rozvoje kraje celkem </t>
  </si>
  <si>
    <t>OŽPZ</t>
  </si>
  <si>
    <t xml:space="preserve">Odbor životního prostředí a zemědělství celkem </t>
  </si>
  <si>
    <t>OIT</t>
  </si>
  <si>
    <t xml:space="preserve">Odbor informačních technologií celkem </t>
  </si>
  <si>
    <t>a) 01_01_01 Podpora budování a obnovy infrastruktury obce</t>
  </si>
  <si>
    <t>b) 01_01_02 Podpora zpracování územně plánovací dokumentace</t>
  </si>
  <si>
    <t xml:space="preserve">Oblast cestovního ruchu - navýšení dotačního titulu </t>
  </si>
  <si>
    <t xml:space="preserve">Oblast dopravy - navýšení dotačního programu  </t>
  </si>
  <si>
    <t xml:space="preserve"> 09_01 Podpora výstavby a oprav cyklostezek 2023</t>
  </si>
  <si>
    <t xml:space="preserve">Oblast kultury -  navýšení dotačních  programů / titulů </t>
  </si>
  <si>
    <t xml:space="preserve">Oblast památkové péče  - navýšení dotačního titulu </t>
  </si>
  <si>
    <t xml:space="preserve">07_01_01 Obnova kulturní památek </t>
  </si>
  <si>
    <t xml:space="preserve">Oblast sportu a volného času  - navýšení dotačních programů / titulů </t>
  </si>
  <si>
    <t xml:space="preserve">Oblast zdraví a protidrogové prevence  - nový dotační program </t>
  </si>
  <si>
    <t>Podpora stipendií poskytovatelů akutní lůžkové péče a psychiatrické akutní a následné lůžkové péče</t>
  </si>
  <si>
    <t xml:space="preserve">12_01_4 Podpora rozvoje cestovního ruchu </t>
  </si>
  <si>
    <t xml:space="preserve">Oblast podpory krizového řízení  - navýšení dotačního titulu </t>
  </si>
  <si>
    <t>13_02_01 Dotace na pořízení, technické  zhodnocení a opravu požární techniky, nákup věcného vybavení a zjištění akceschopnosti JSDH obcí Olomouckého kraje 2023</t>
  </si>
  <si>
    <t xml:space="preserve">Oblast podpory sociální oblasti - navýšení dotačních  programů / titulů </t>
  </si>
  <si>
    <t>Oblast podpory progmu obnovy venkova  - navýšení dotačních  titulů</t>
  </si>
  <si>
    <t>a) 06_07 Program na podporu rekonstrukci sportovních zařízení v obcích Olomouckého kraje  v roce 2023</t>
  </si>
  <si>
    <t>b) 06_06 Program na podporu investičních akcí v oblasti sportu - technické a sportovní vybavení sportovních a tělovýchovných zařízení v Olomouckém kraji v roce 2023</t>
  </si>
  <si>
    <t>c) 06_02_01 Podpora sportovních akcí</t>
  </si>
  <si>
    <t xml:space="preserve">d) 06_02_04 Podpora mládežnických reprezentantů ČR (do 21 let) z Olomouckého kraje </t>
  </si>
  <si>
    <t>a) Střední škola sociální péče a služeb, Zábřeh, nám. 8. května 2 - Rekonstrukce plynové kotelny</t>
  </si>
  <si>
    <t>b) Střední škola řemesel, Šumperk - Rekonstrukce kotelen SŠŘ Šumperk - OP 03, 14, 15</t>
  </si>
  <si>
    <t xml:space="preserve">c) Střední lesnická škola, Hranice - kotelna DM Jungmannova </t>
  </si>
  <si>
    <t>d) Střední odborná škola lesnická a strojírenská Šternberk - Realizace úsporných opatření budov Opavská 8</t>
  </si>
  <si>
    <t>e) Gymnázium, Hranice, Zborovská 293 - Výměna oken a zateplení fasády na přístavbě školy</t>
  </si>
  <si>
    <t>f) Střední škola elektrotechnická, Lipník nad Bečvou, Tyršova 781 - Zateplení domova mládeže</t>
  </si>
  <si>
    <t xml:space="preserve">ENERGETIKA 2023 - akce - viz příloha č. 2 usnesení </t>
  </si>
  <si>
    <t>g) Klíč - centrum sociálních služeb, - výměna kotle</t>
  </si>
  <si>
    <t>h) Sociální služby pro seniory Olomouc - 3 ks elektrických kotlů</t>
  </si>
  <si>
    <t>i) Domov pro seniory Radkova Lhota - výměna plynových kotlů</t>
  </si>
  <si>
    <t>j) Domov Alfreda Skeneho Pavlovice u Přerova - nákup plynového kotle</t>
  </si>
  <si>
    <t>k) Domov pro seniory Tovačov - výměna plynových kotlů</t>
  </si>
  <si>
    <t>l) OLÚ Paseka – Arteálové rozvody VO</t>
  </si>
  <si>
    <t>m) OLÚ Paseka - rozvody TUV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</si>
</sst>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164" formatCode="#,##0.00\ &quot;Kč&quot;"/>
  </numFmts>
  <fonts count="29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b/>
      <u val="double"/>
      <sz val="13"/>
      <color rgb="FFFF0000"/>
      <name val="Arial"/>
      <family val="2"/>
      <charset val="238"/>
    </font>
    <font>
      <b/>
      <u val="double"/>
      <sz val="10"/>
      <color rgb="FFFF0000"/>
      <name val="Arial"/>
      <family val="2"/>
      <charset val="238"/>
    </font>
    <font>
      <b/>
      <u val="double"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9" tint="-0.499984740745262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0" xfId="0" applyFont="1" applyFill="1" applyAlignment="1"/>
    <xf numFmtId="0" fontId="2" fillId="2" borderId="0" xfId="0" applyFont="1" applyFill="1"/>
    <xf numFmtId="0" fontId="0" fillId="2" borderId="0" xfId="0" applyFill="1"/>
    <xf numFmtId="164" fontId="3" fillId="2" borderId="0" xfId="0" applyNumberFormat="1" applyFont="1" applyFill="1"/>
    <xf numFmtId="0" fontId="4" fillId="2" borderId="0" xfId="0" applyFont="1" applyFill="1" applyAlignment="1"/>
    <xf numFmtId="0" fontId="4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/>
    <xf numFmtId="0" fontId="6" fillId="2" borderId="0" xfId="0" applyFont="1" applyFill="1"/>
    <xf numFmtId="0" fontId="5" fillId="2" borderId="0" xfId="0" applyFont="1" applyFill="1"/>
    <xf numFmtId="0" fontId="8" fillId="2" borderId="1" xfId="0" applyFont="1" applyFill="1" applyBorder="1"/>
    <xf numFmtId="0" fontId="7" fillId="2" borderId="0" xfId="0" applyFont="1" applyFill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164" fontId="7" fillId="0" borderId="0" xfId="0" applyNumberFormat="1" applyFont="1"/>
    <xf numFmtId="0" fontId="3" fillId="2" borderId="0" xfId="0" applyFont="1" applyFill="1" applyAlignment="1">
      <alignment wrapText="1"/>
    </xf>
    <xf numFmtId="0" fontId="10" fillId="2" borderId="0" xfId="0" applyFont="1" applyFill="1"/>
    <xf numFmtId="0" fontId="4" fillId="2" borderId="1" xfId="0" applyFont="1" applyFill="1" applyBorder="1"/>
    <xf numFmtId="0" fontId="3" fillId="2" borderId="0" xfId="0" applyFont="1" applyFill="1"/>
    <xf numFmtId="0" fontId="3" fillId="3" borderId="0" xfId="0" applyFont="1" applyFill="1"/>
    <xf numFmtId="4" fontId="3" fillId="2" borderId="0" xfId="0" applyNumberFormat="1" applyFont="1" applyFill="1"/>
    <xf numFmtId="0" fontId="10" fillId="0" borderId="0" xfId="0" applyFont="1"/>
    <xf numFmtId="0" fontId="4" fillId="2" borderId="0" xfId="0" applyFont="1" applyFill="1" applyAlignment="1">
      <alignment horizontal="center"/>
    </xf>
    <xf numFmtId="0" fontId="13" fillId="2" borderId="0" xfId="0" applyFont="1" applyFill="1"/>
    <xf numFmtId="0" fontId="8" fillId="2" borderId="0" xfId="0" applyFont="1" applyFill="1"/>
    <xf numFmtId="164" fontId="7" fillId="2" borderId="0" xfId="0" applyNumberFormat="1" applyFont="1" applyFill="1"/>
    <xf numFmtId="0" fontId="8" fillId="2" borderId="0" xfId="0" applyFont="1" applyFill="1" applyAlignment="1">
      <alignment horizontal="center"/>
    </xf>
    <xf numFmtId="0" fontId="16" fillId="2" borderId="0" xfId="0" applyFont="1" applyFill="1" applyAlignment="1"/>
    <xf numFmtId="0" fontId="17" fillId="2" borderId="0" xfId="0" applyFont="1" applyFill="1"/>
    <xf numFmtId="0" fontId="16" fillId="2" borderId="0" xfId="0" applyFont="1" applyFill="1"/>
    <xf numFmtId="164" fontId="18" fillId="2" borderId="0" xfId="0" applyNumberFormat="1" applyFont="1" applyFill="1"/>
    <xf numFmtId="0" fontId="8" fillId="2" borderId="0" xfId="0" applyFont="1" applyFill="1" applyAlignment="1"/>
    <xf numFmtId="0" fontId="12" fillId="2" borderId="0" xfId="0" applyFont="1" applyFill="1" applyBorder="1"/>
    <xf numFmtId="0" fontId="6" fillId="2" borderId="0" xfId="0" applyFont="1" applyFill="1" applyBorder="1"/>
    <xf numFmtId="0" fontId="5" fillId="2" borderId="0" xfId="0" applyFont="1" applyFill="1" applyBorder="1"/>
    <xf numFmtId="164" fontId="7" fillId="2" borderId="0" xfId="0" applyNumberFormat="1" applyFont="1" applyFill="1" applyBorder="1" applyAlignment="1">
      <alignment horizontal="right" shrinkToFit="1"/>
    </xf>
    <xf numFmtId="0" fontId="19" fillId="2" borderId="0" xfId="0" applyFont="1" applyFill="1" applyAlignment="1"/>
    <xf numFmtId="164" fontId="19" fillId="2" borderId="0" xfId="0" applyNumberFormat="1" applyFont="1" applyFill="1"/>
    <xf numFmtId="0" fontId="9" fillId="2" borderId="1" xfId="0" applyFont="1" applyFill="1" applyBorder="1"/>
    <xf numFmtId="0" fontId="2" fillId="2" borderId="1" xfId="0" applyFont="1" applyFill="1" applyBorder="1"/>
    <xf numFmtId="0" fontId="10" fillId="2" borderId="1" xfId="0" applyFont="1" applyFill="1" applyBorder="1"/>
    <xf numFmtId="164" fontId="3" fillId="2" borderId="1" xfId="0" applyNumberFormat="1" applyFont="1" applyFill="1" applyBorder="1" applyAlignment="1">
      <alignment horizontal="right" shrinkToFit="1"/>
    </xf>
    <xf numFmtId="0" fontId="11" fillId="2" borderId="3" xfId="0" applyFont="1" applyFill="1" applyBorder="1"/>
    <xf numFmtId="164" fontId="11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10" fillId="2" borderId="4" xfId="0" applyFont="1" applyFill="1" applyBorder="1"/>
    <xf numFmtId="164" fontId="3" fillId="2" borderId="4" xfId="0" applyNumberFormat="1" applyFont="1" applyFill="1" applyBorder="1" applyAlignment="1">
      <alignment horizontal="right" shrinkToFit="1"/>
    </xf>
    <xf numFmtId="0" fontId="14" fillId="2" borderId="0" xfId="0" applyFont="1" applyFill="1" applyBorder="1"/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wrapText="1"/>
    </xf>
    <xf numFmtId="0" fontId="15" fillId="2" borderId="0" xfId="0" applyFont="1" applyFill="1" applyBorder="1" applyAlignment="1">
      <alignment wrapText="1"/>
    </xf>
    <xf numFmtId="164" fontId="15" fillId="2" borderId="0" xfId="0" applyNumberFormat="1" applyFont="1" applyFill="1" applyBorder="1" applyAlignment="1">
      <alignment horizontal="right"/>
    </xf>
    <xf numFmtId="8" fontId="19" fillId="4" borderId="2" xfId="0" applyNumberFormat="1" applyFont="1" applyFill="1" applyBorder="1"/>
    <xf numFmtId="0" fontId="23" fillId="2" borderId="0" xfId="0" applyFont="1" applyFill="1"/>
    <xf numFmtId="0" fontId="24" fillId="0" borderId="0" xfId="0" applyFont="1"/>
    <xf numFmtId="0" fontId="3" fillId="3" borderId="5" xfId="0" applyFont="1" applyFill="1" applyBorder="1"/>
    <xf numFmtId="0" fontId="14" fillId="3" borderId="5" xfId="0" applyFont="1" applyFill="1" applyBorder="1"/>
    <xf numFmtId="164" fontId="3" fillId="3" borderId="5" xfId="0" applyNumberFormat="1" applyFont="1" applyFill="1" applyBorder="1" applyAlignment="1">
      <alignment horizontal="right"/>
    </xf>
    <xf numFmtId="4" fontId="3" fillId="3" borderId="5" xfId="0" applyNumberFormat="1" applyFont="1" applyFill="1" applyBorder="1"/>
    <xf numFmtId="164" fontId="3" fillId="2" borderId="0" xfId="0" applyNumberFormat="1" applyFont="1" applyFill="1" applyAlignment="1">
      <alignment wrapText="1"/>
    </xf>
    <xf numFmtId="0" fontId="9" fillId="2" borderId="0" xfId="0" applyFont="1" applyFill="1" applyBorder="1" applyAlignment="1">
      <alignment horizontal="center" wrapText="1"/>
    </xf>
    <xf numFmtId="49" fontId="21" fillId="2" borderId="0" xfId="0" applyNumberFormat="1" applyFont="1" applyFill="1" applyBorder="1" applyAlignment="1">
      <alignment horizontal="right" wrapText="1"/>
    </xf>
    <xf numFmtId="164" fontId="15" fillId="2" borderId="0" xfId="0" applyNumberFormat="1" applyFont="1" applyFill="1" applyBorder="1" applyAlignment="1">
      <alignment wrapText="1"/>
    </xf>
    <xf numFmtId="0" fontId="3" fillId="5" borderId="0" xfId="0" applyFont="1" applyFill="1" applyAlignment="1">
      <alignment wrapText="1"/>
    </xf>
    <xf numFmtId="8" fontId="19" fillId="4" borderId="0" xfId="0" applyNumberFormat="1" applyFont="1" applyFill="1" applyBorder="1"/>
    <xf numFmtId="164" fontId="3" fillId="2" borderId="0" xfId="0" applyNumberFormat="1" applyFont="1" applyFill="1" applyBorder="1" applyAlignment="1">
      <alignment horizontal="right" shrinkToFit="1"/>
    </xf>
    <xf numFmtId="0" fontId="25" fillId="2" borderId="3" xfId="0" applyFont="1" applyFill="1" applyBorder="1" applyAlignment="1">
      <alignment horizontal="center" wrapText="1"/>
    </xf>
    <xf numFmtId="0" fontId="3" fillId="2" borderId="0" xfId="0" applyFont="1" applyFill="1" applyBorder="1"/>
    <xf numFmtId="0" fontId="9" fillId="2" borderId="0" xfId="0" applyFont="1" applyFill="1" applyBorder="1" applyAlignment="1">
      <alignment horizontal="center"/>
    </xf>
    <xf numFmtId="164" fontId="20" fillId="2" borderId="0" xfId="0" applyNumberFormat="1" applyFont="1" applyFill="1" applyBorder="1"/>
    <xf numFmtId="164" fontId="3" fillId="2" borderId="0" xfId="0" applyNumberFormat="1" applyFont="1" applyFill="1" applyBorder="1"/>
    <xf numFmtId="0" fontId="26" fillId="2" borderId="0" xfId="0" applyFont="1" applyFill="1" applyBorder="1" applyAlignment="1">
      <alignment horizontal="center"/>
    </xf>
    <xf numFmtId="0" fontId="26" fillId="2" borderId="0" xfId="0" applyFont="1" applyFill="1" applyBorder="1"/>
    <xf numFmtId="0" fontId="26" fillId="2" borderId="0" xfId="0" applyFont="1" applyFill="1" applyBorder="1" applyAlignment="1">
      <alignment wrapText="1"/>
    </xf>
    <xf numFmtId="164" fontId="26" fillId="2" borderId="0" xfId="0" applyNumberFormat="1" applyFont="1" applyFill="1" applyBorder="1" applyAlignment="1">
      <alignment horizontal="right"/>
    </xf>
    <xf numFmtId="164" fontId="26" fillId="2" borderId="0" xfId="0" applyNumberFormat="1" applyFont="1" applyFill="1" applyBorder="1"/>
    <xf numFmtId="0" fontId="9" fillId="2" borderId="0" xfId="0" applyFont="1" applyFill="1" applyBorder="1"/>
    <xf numFmtId="0" fontId="2" fillId="2" borderId="0" xfId="0" applyFont="1" applyFill="1" applyBorder="1"/>
    <xf numFmtId="0" fontId="10" fillId="2" borderId="0" xfId="0" applyFont="1" applyFill="1" applyBorder="1"/>
    <xf numFmtId="0" fontId="4" fillId="2" borderId="0" xfId="0" applyFont="1" applyFill="1" applyBorder="1" applyAlignment="1">
      <alignment horizontal="center"/>
    </xf>
    <xf numFmtId="164" fontId="15" fillId="2" borderId="0" xfId="0" applyNumberFormat="1" applyFont="1" applyFill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164" fontId="15" fillId="0" borderId="0" xfId="0" applyNumberFormat="1" applyFont="1" applyBorder="1"/>
    <xf numFmtId="0" fontId="22" fillId="2" borderId="0" xfId="0" applyFont="1" applyFill="1" applyBorder="1" applyAlignment="1">
      <alignment vertical="top" wrapText="1"/>
    </xf>
    <xf numFmtId="0" fontId="3" fillId="3" borderId="0" xfId="0" applyFont="1" applyFill="1" applyBorder="1"/>
    <xf numFmtId="0" fontId="14" fillId="3" borderId="0" xfId="0" applyFont="1" applyFill="1" applyBorder="1"/>
    <xf numFmtId="0" fontId="11" fillId="2" borderId="6" xfId="0" applyFont="1" applyFill="1" applyBorder="1"/>
    <xf numFmtId="164" fontId="11" fillId="2" borderId="6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/>
    <xf numFmtId="4" fontId="3" fillId="3" borderId="0" xfId="0" applyNumberFormat="1" applyFont="1" applyFill="1"/>
    <xf numFmtId="0" fontId="28" fillId="2" borderId="0" xfId="0" applyFont="1" applyFill="1"/>
    <xf numFmtId="0" fontId="27" fillId="2" borderId="0" xfId="0" applyFont="1" applyFill="1" applyBorder="1" applyAlignment="1">
      <alignment wrapText="1"/>
    </xf>
    <xf numFmtId="8" fontId="19" fillId="2" borderId="2" xfId="0" applyNumberFormat="1" applyFont="1" applyFill="1" applyBorder="1"/>
    <xf numFmtId="49" fontId="21" fillId="6" borderId="0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3FF"/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C40" sqref="C40"/>
    </sheetView>
  </sheetViews>
  <sheetFormatPr defaultRowHeight="15.75" x14ac:dyDescent="0.25"/>
  <cols>
    <col min="1" max="1" width="4.85546875" style="6" customWidth="1"/>
    <col min="2" max="2" width="9.7109375" style="7" customWidth="1"/>
    <col min="3" max="3" width="83.28515625" customWidth="1"/>
    <col min="4" max="5" width="21.140625" style="8" customWidth="1"/>
    <col min="6" max="6" width="12.140625" customWidth="1"/>
    <col min="7" max="7" width="19.7109375" bestFit="1" customWidth="1"/>
  </cols>
  <sheetData>
    <row r="1" spans="1:7" s="3" customFormat="1" ht="18" x14ac:dyDescent="0.25">
      <c r="A1" s="1" t="s">
        <v>5</v>
      </c>
      <c r="B1" s="2"/>
      <c r="D1" s="4"/>
      <c r="E1" s="4"/>
    </row>
    <row r="2" spans="1:7" s="3" customFormat="1" ht="15.75" customHeight="1" x14ac:dyDescent="0.25">
      <c r="A2" s="5"/>
      <c r="B2" s="2"/>
      <c r="D2" s="4"/>
      <c r="E2" s="4"/>
    </row>
    <row r="3" spans="1:7" s="32" customFormat="1" ht="15.75" hidden="1" customHeight="1" x14ac:dyDescent="0.25">
      <c r="A3" s="30" t="s">
        <v>4</v>
      </c>
      <c r="B3" s="31"/>
      <c r="D3" s="33"/>
      <c r="E3" s="33"/>
    </row>
    <row r="4" spans="1:7" s="10" customFormat="1" ht="15.75" hidden="1" customHeight="1" x14ac:dyDescent="0.25">
      <c r="A4" s="34"/>
      <c r="B4" s="9"/>
      <c r="D4" s="28"/>
      <c r="E4" s="28"/>
    </row>
    <row r="5" spans="1:7" s="9" customFormat="1" ht="15.75" hidden="1" customHeight="1" thickBot="1" x14ac:dyDescent="0.25">
      <c r="A5" s="39" t="s">
        <v>7</v>
      </c>
      <c r="B5" s="2"/>
      <c r="C5" s="2"/>
      <c r="D5" s="55"/>
      <c r="E5" s="67"/>
    </row>
    <row r="6" spans="1:7" s="9" customFormat="1" ht="15.75" hidden="1" customHeight="1" x14ac:dyDescent="0.2">
      <c r="A6" s="39" t="s">
        <v>8</v>
      </c>
      <c r="B6" s="2"/>
      <c r="C6" s="2"/>
      <c r="D6" s="40">
        <v>3654861.38</v>
      </c>
      <c r="E6" s="40"/>
    </row>
    <row r="7" spans="1:7" s="10" customFormat="1" ht="15.75" hidden="1" customHeight="1" thickBot="1" x14ac:dyDescent="0.3">
      <c r="A7" s="41" t="s">
        <v>10</v>
      </c>
      <c r="B7" s="42"/>
      <c r="C7" s="43"/>
      <c r="D7" s="44">
        <f>SUM(D5:D6)</f>
        <v>3654861.38</v>
      </c>
      <c r="E7" s="68"/>
    </row>
    <row r="8" spans="1:7" s="10" customFormat="1" ht="15.75" hidden="1" customHeight="1" thickTop="1" x14ac:dyDescent="0.25">
      <c r="A8" s="35"/>
      <c r="B8" s="36"/>
      <c r="C8" s="37"/>
      <c r="D8" s="38"/>
      <c r="E8" s="38"/>
    </row>
    <row r="9" spans="1:7" s="11" customFormat="1" ht="46.5" customHeight="1" thickBot="1" x14ac:dyDescent="0.25">
      <c r="A9" s="98" t="s">
        <v>0</v>
      </c>
      <c r="B9" s="98"/>
      <c r="C9" s="45" t="s">
        <v>1</v>
      </c>
      <c r="D9" s="46" t="s">
        <v>2</v>
      </c>
      <c r="E9" s="46" t="s">
        <v>25</v>
      </c>
      <c r="F9" s="69" t="s">
        <v>15</v>
      </c>
      <c r="G9" s="20"/>
    </row>
    <row r="10" spans="1:7" s="10" customFormat="1" ht="15.75" customHeight="1" thickTop="1" x14ac:dyDescent="0.25">
      <c r="A10" s="92"/>
      <c r="B10" s="47"/>
      <c r="C10" s="48"/>
      <c r="D10" s="49"/>
      <c r="E10" s="49"/>
      <c r="F10" s="48"/>
      <c r="G10" s="19"/>
    </row>
    <row r="11" spans="1:7" s="70" customFormat="1" x14ac:dyDescent="0.25">
      <c r="A11" s="74">
        <v>1</v>
      </c>
      <c r="B11" s="75" t="s">
        <v>6</v>
      </c>
      <c r="C11" s="76" t="s">
        <v>27</v>
      </c>
      <c r="D11" s="77" t="e">
        <f>SUM(přebytek!#REF!,přebytek!#REF!,přebytek!D11,přebytek!#REF!,přebytek!#REF!)</f>
        <v>#REF!</v>
      </c>
      <c r="E11" s="77"/>
      <c r="F11" s="78"/>
    </row>
    <row r="12" spans="1:7" s="70" customFormat="1" x14ac:dyDescent="0.25">
      <c r="A12" s="71"/>
      <c r="B12" s="50"/>
      <c r="C12" s="53"/>
      <c r="D12" s="54"/>
      <c r="E12" s="54"/>
      <c r="F12" s="72"/>
    </row>
    <row r="13" spans="1:7" s="70" customFormat="1" x14ac:dyDescent="0.25">
      <c r="A13" s="74">
        <v>2</v>
      </c>
      <c r="B13" s="75" t="s">
        <v>26</v>
      </c>
      <c r="C13" s="76" t="s">
        <v>28</v>
      </c>
      <c r="D13" s="77" t="e">
        <f>SUM(přebytek!#REF!)</f>
        <v>#REF!</v>
      </c>
      <c r="E13" s="77"/>
      <c r="F13" s="78"/>
    </row>
    <row r="14" spans="1:7" s="70" customFormat="1" x14ac:dyDescent="0.25">
      <c r="A14" s="71"/>
      <c r="B14" s="50"/>
      <c r="C14" s="53"/>
      <c r="D14" s="54"/>
      <c r="E14" s="54"/>
      <c r="F14" s="72"/>
    </row>
    <row r="15" spans="1:7" s="70" customFormat="1" x14ac:dyDescent="0.25">
      <c r="A15" s="74">
        <v>3</v>
      </c>
      <c r="B15" s="75" t="s">
        <v>9</v>
      </c>
      <c r="C15" s="76" t="s">
        <v>29</v>
      </c>
      <c r="D15" s="77" t="e">
        <f>SUM(přebytek!#REF!,přebytek!#REF!)</f>
        <v>#REF!</v>
      </c>
      <c r="E15" s="77"/>
      <c r="F15" s="78"/>
    </row>
    <row r="16" spans="1:7" s="21" customFormat="1" x14ac:dyDescent="0.25">
      <c r="A16" s="71"/>
      <c r="B16" s="50"/>
      <c r="C16" s="53"/>
      <c r="D16" s="54"/>
      <c r="E16" s="54"/>
      <c r="F16" s="73"/>
    </row>
    <row r="17" spans="1:7" s="70" customFormat="1" x14ac:dyDescent="0.25">
      <c r="A17" s="74">
        <v>4</v>
      </c>
      <c r="B17" s="75" t="s">
        <v>11</v>
      </c>
      <c r="C17" s="76" t="s">
        <v>30</v>
      </c>
      <c r="D17" s="77" t="e">
        <f>SUM(přebytek!D15,přebytek!D23,přebytek!#REF!,přebytek!#REF!)</f>
        <v>#REF!</v>
      </c>
      <c r="E17" s="77"/>
      <c r="F17" s="78"/>
    </row>
    <row r="18" spans="1:7" s="18" customFormat="1" x14ac:dyDescent="0.25">
      <c r="A18" s="63"/>
      <c r="B18" s="50"/>
      <c r="C18" s="51"/>
      <c r="D18" s="52"/>
      <c r="E18" s="52"/>
      <c r="F18" s="64"/>
    </row>
    <row r="19" spans="1:7" s="70" customFormat="1" x14ac:dyDescent="0.25">
      <c r="A19" s="74">
        <v>5</v>
      </c>
      <c r="B19" s="75" t="s">
        <v>13</v>
      </c>
      <c r="C19" s="76" t="s">
        <v>31</v>
      </c>
      <c r="D19" s="77" t="e">
        <f>SUM(přebytek!#REF!,přebytek!#REF!,přebytek!D29)</f>
        <v>#REF!</v>
      </c>
      <c r="E19" s="77"/>
      <c r="F19" s="78"/>
    </row>
    <row r="20" spans="1:7" s="18" customFormat="1" x14ac:dyDescent="0.25">
      <c r="A20" s="63"/>
      <c r="B20" s="50"/>
      <c r="C20" s="51"/>
      <c r="D20" s="52"/>
      <c r="E20" s="52"/>
      <c r="F20" s="64"/>
    </row>
    <row r="21" spans="1:7" s="70" customFormat="1" x14ac:dyDescent="0.25">
      <c r="A21" s="74">
        <v>6</v>
      </c>
      <c r="B21" s="75" t="s">
        <v>12</v>
      </c>
      <c r="C21" s="76" t="s">
        <v>33</v>
      </c>
      <c r="D21" s="77" t="e">
        <f>SUM(přebytek!#REF!)</f>
        <v>#REF!</v>
      </c>
      <c r="E21" s="77"/>
      <c r="F21" s="78"/>
    </row>
    <row r="22" spans="1:7" s="18" customFormat="1" x14ac:dyDescent="0.25">
      <c r="A22" s="63"/>
      <c r="B22" s="50"/>
      <c r="C22" s="51"/>
      <c r="D22" s="52"/>
      <c r="E22" s="52"/>
      <c r="F22" s="64"/>
    </row>
    <row r="23" spans="1:7" s="70" customFormat="1" x14ac:dyDescent="0.25">
      <c r="A23" s="74">
        <v>7</v>
      </c>
      <c r="B23" s="75" t="s">
        <v>19</v>
      </c>
      <c r="C23" s="76" t="s">
        <v>32</v>
      </c>
      <c r="D23" s="77" t="e">
        <f>SUM(přebytek!D32,přebytek!#REF!,přebytek!#REF!)</f>
        <v>#REF!</v>
      </c>
      <c r="E23" s="77"/>
      <c r="F23" s="78"/>
    </row>
    <row r="24" spans="1:7" s="18" customFormat="1" x14ac:dyDescent="0.25">
      <c r="A24" s="63"/>
      <c r="B24" s="50"/>
      <c r="C24" s="51"/>
      <c r="D24" s="52"/>
      <c r="E24" s="52"/>
      <c r="F24" s="64"/>
      <c r="G24" s="62"/>
    </row>
    <row r="25" spans="1:7" s="70" customFormat="1" x14ac:dyDescent="0.25">
      <c r="A25" s="74">
        <v>8</v>
      </c>
      <c r="B25" s="75" t="s">
        <v>20</v>
      </c>
      <c r="C25" s="76" t="s">
        <v>34</v>
      </c>
      <c r="D25" s="77" t="e">
        <f>SUM(přebytek!#REF!)</f>
        <v>#REF!</v>
      </c>
      <c r="E25" s="77"/>
      <c r="F25" s="78"/>
    </row>
    <row r="26" spans="1:7" s="18" customFormat="1" x14ac:dyDescent="0.25">
      <c r="A26" s="63"/>
      <c r="B26" s="50"/>
      <c r="C26" s="51"/>
      <c r="D26" s="52"/>
      <c r="E26" s="52"/>
      <c r="F26" s="64"/>
      <c r="G26" s="62"/>
    </row>
    <row r="27" spans="1:7" s="70" customFormat="1" x14ac:dyDescent="0.25">
      <c r="A27" s="74">
        <v>9</v>
      </c>
      <c r="B27" s="75" t="s">
        <v>21</v>
      </c>
      <c r="C27" s="76" t="s">
        <v>35</v>
      </c>
      <c r="D27" s="77" t="e">
        <f>SUM(přebytek!#REF!,přebytek!#REF!,přebytek!#REF!,přebytek!D38,přebytek!#REF!,přebytek!#REF!,přebytek!#REF!,přebytek!#REF!)</f>
        <v>#REF!</v>
      </c>
      <c r="E27" s="77"/>
      <c r="F27" s="78"/>
    </row>
    <row r="28" spans="1:7" s="18" customFormat="1" x14ac:dyDescent="0.25">
      <c r="A28" s="63"/>
      <c r="B28" s="50"/>
      <c r="C28" s="51"/>
      <c r="D28" s="52"/>
      <c r="E28" s="52"/>
      <c r="F28" s="64"/>
      <c r="G28" s="62"/>
    </row>
    <row r="29" spans="1:7" s="70" customFormat="1" x14ac:dyDescent="0.25">
      <c r="A29" s="74">
        <v>10</v>
      </c>
      <c r="B29" s="75" t="s">
        <v>24</v>
      </c>
      <c r="C29" s="76" t="s">
        <v>36</v>
      </c>
      <c r="D29" s="77" t="e">
        <f>SUM(přebytek!D42,přebytek!#REF!)</f>
        <v>#REF!</v>
      </c>
      <c r="E29" s="77"/>
      <c r="F29" s="78"/>
    </row>
    <row r="30" spans="1:7" s="18" customFormat="1" x14ac:dyDescent="0.25">
      <c r="A30" s="63"/>
      <c r="B30" s="50"/>
      <c r="C30" s="51"/>
      <c r="D30" s="52"/>
      <c r="E30" s="52"/>
      <c r="F30" s="64"/>
    </row>
    <row r="31" spans="1:7" s="70" customFormat="1" x14ac:dyDescent="0.25">
      <c r="A31" s="74">
        <v>11</v>
      </c>
      <c r="B31" s="75" t="s">
        <v>37</v>
      </c>
      <c r="C31" s="76" t="s">
        <v>38</v>
      </c>
      <c r="D31" s="77" t="e">
        <f>SUM(přebytek!#REF!)</f>
        <v>#REF!</v>
      </c>
      <c r="E31" s="77"/>
      <c r="F31" s="78"/>
    </row>
    <row r="32" spans="1:7" s="18" customFormat="1" x14ac:dyDescent="0.25">
      <c r="A32" s="63"/>
      <c r="B32" s="50"/>
      <c r="C32" s="51"/>
      <c r="D32" s="52"/>
      <c r="E32" s="52"/>
      <c r="F32" s="64"/>
    </row>
    <row r="33" spans="1:7" s="70" customFormat="1" x14ac:dyDescent="0.25">
      <c r="A33" s="74">
        <v>12</v>
      </c>
      <c r="B33" s="75" t="s">
        <v>39</v>
      </c>
      <c r="C33" s="76" t="s">
        <v>40</v>
      </c>
      <c r="D33" s="77" t="e">
        <f>SUM(přebytek!#REF!)</f>
        <v>#REF!</v>
      </c>
      <c r="E33" s="77"/>
      <c r="F33" s="78"/>
    </row>
    <row r="34" spans="1:7" s="21" customFormat="1" x14ac:dyDescent="0.25">
      <c r="A34" s="71"/>
      <c r="B34" s="50"/>
      <c r="C34" s="53"/>
      <c r="D34" s="54"/>
      <c r="E34" s="54"/>
      <c r="F34" s="87"/>
    </row>
    <row r="35" spans="1:7" s="22" customFormat="1" ht="21" customHeight="1" thickBot="1" x14ac:dyDescent="0.3">
      <c r="A35" s="58" t="s">
        <v>3</v>
      </c>
      <c r="B35" s="59"/>
      <c r="C35" s="58"/>
      <c r="D35" s="60" t="e">
        <f>SUM(D11:D33)</f>
        <v>#REF!</v>
      </c>
      <c r="E35" s="60">
        <f>SUM(E11:E33)</f>
        <v>0</v>
      </c>
      <c r="F35" s="61"/>
    </row>
    <row r="36" spans="1:7" s="14" customFormat="1" ht="16.5" customHeight="1" thickTop="1" x14ac:dyDescent="0.25">
      <c r="A36" s="27"/>
      <c r="B36" s="26"/>
      <c r="C36" s="12"/>
      <c r="D36" s="28"/>
      <c r="E36" s="28"/>
      <c r="F36" s="23"/>
      <c r="G36" s="21"/>
    </row>
    <row r="37" spans="1:7" s="13" customFormat="1" x14ac:dyDescent="0.25">
      <c r="A37" s="29"/>
      <c r="B37" s="9"/>
      <c r="C37" s="56"/>
      <c r="D37" s="28"/>
      <c r="E37" s="28"/>
      <c r="F37" s="57"/>
      <c r="G37" s="24"/>
    </row>
    <row r="38" spans="1:7" s="13" customFormat="1" x14ac:dyDescent="0.25">
      <c r="A38" s="29"/>
      <c r="B38" s="9"/>
      <c r="C38" s="10"/>
      <c r="D38" s="28"/>
      <c r="E38" s="28"/>
      <c r="F38" s="24"/>
      <c r="G38" s="24"/>
    </row>
    <row r="39" spans="1:7" s="13" customFormat="1" x14ac:dyDescent="0.25">
      <c r="A39" s="25"/>
      <c r="B39" s="2"/>
      <c r="C39" s="19"/>
      <c r="D39" s="4"/>
      <c r="E39" s="4"/>
      <c r="F39" s="24"/>
      <c r="G39" s="24"/>
    </row>
    <row r="40" spans="1:7" s="13" customFormat="1" ht="5.25" customHeight="1" x14ac:dyDescent="0.25">
      <c r="A40" s="25"/>
      <c r="B40" s="2"/>
      <c r="C40" s="19"/>
      <c r="D40" s="4"/>
      <c r="E40" s="4"/>
      <c r="F40" s="24"/>
      <c r="G40" s="24"/>
    </row>
    <row r="41" spans="1:7" s="13" customFormat="1" x14ac:dyDescent="0.25">
      <c r="A41" s="25"/>
      <c r="B41" s="2"/>
      <c r="C41" s="19"/>
      <c r="D41" s="4"/>
      <c r="E41" s="4"/>
      <c r="F41" s="24"/>
      <c r="G41" s="24"/>
    </row>
    <row r="42" spans="1:7" s="13" customFormat="1" x14ac:dyDescent="0.25">
      <c r="A42" s="25"/>
      <c r="B42" s="2"/>
      <c r="C42" s="19"/>
      <c r="D42" s="4"/>
      <c r="E42" s="4"/>
      <c r="F42" s="24"/>
      <c r="G42" s="24"/>
    </row>
    <row r="43" spans="1:7" s="13" customFormat="1" x14ac:dyDescent="0.25">
      <c r="A43" s="25"/>
      <c r="B43" s="2"/>
      <c r="C43" s="19"/>
      <c r="D43" s="4"/>
      <c r="E43" s="4"/>
      <c r="F43" s="24"/>
      <c r="G43" s="24"/>
    </row>
    <row r="44" spans="1:7" s="13" customFormat="1" x14ac:dyDescent="0.25">
      <c r="A44" s="25"/>
      <c r="B44" s="2"/>
      <c r="C44" s="19"/>
      <c r="D44" s="4"/>
      <c r="E44" s="4"/>
      <c r="F44" s="24"/>
      <c r="G44" s="24"/>
    </row>
    <row r="45" spans="1:7" s="13" customFormat="1" x14ac:dyDescent="0.25">
      <c r="A45" s="6"/>
      <c r="B45" s="7"/>
      <c r="C45" s="24"/>
      <c r="D45" s="8"/>
      <c r="E45" s="8"/>
      <c r="F45" s="24"/>
      <c r="G45" s="24"/>
    </row>
    <row r="46" spans="1:7" s="13" customFormat="1" x14ac:dyDescent="0.25">
      <c r="A46" s="6"/>
      <c r="B46" s="7"/>
      <c r="C46" s="24"/>
      <c r="D46" s="8"/>
      <c r="E46" s="8"/>
      <c r="F46" s="24"/>
      <c r="G46" s="24"/>
    </row>
    <row r="47" spans="1:7" s="13" customFormat="1" x14ac:dyDescent="0.25">
      <c r="A47" s="6"/>
      <c r="B47" s="7"/>
      <c r="C47" s="24"/>
      <c r="D47" s="8"/>
      <c r="E47" s="8"/>
      <c r="F47" s="24"/>
      <c r="G47" s="24"/>
    </row>
    <row r="48" spans="1:7" s="13" customFormat="1" x14ac:dyDescent="0.25">
      <c r="A48" s="6"/>
      <c r="B48" s="7"/>
      <c r="C48" s="24"/>
      <c r="D48" s="8"/>
      <c r="E48" s="8"/>
      <c r="F48" s="24"/>
      <c r="G48" s="24"/>
    </row>
    <row r="49" spans="1:5" s="13" customFormat="1" x14ac:dyDescent="0.25">
      <c r="A49" s="15"/>
      <c r="B49" s="16"/>
      <c r="D49" s="17"/>
      <c r="E49" s="17"/>
    </row>
    <row r="50" spans="1:5" s="13" customFormat="1" x14ac:dyDescent="0.25">
      <c r="A50" s="15"/>
      <c r="B50" s="16"/>
      <c r="D50" s="17"/>
      <c r="E50" s="17"/>
    </row>
    <row r="51" spans="1:5" s="13" customFormat="1" x14ac:dyDescent="0.25">
      <c r="A51" s="15"/>
      <c r="B51" s="16"/>
      <c r="D51" s="17"/>
      <c r="E51" s="17"/>
    </row>
    <row r="52" spans="1:5" s="13" customFormat="1" x14ac:dyDescent="0.25">
      <c r="A52" s="15"/>
      <c r="B52" s="16"/>
      <c r="D52" s="17"/>
      <c r="E52" s="17"/>
    </row>
  </sheetData>
  <mergeCells count="1">
    <mergeCell ref="A9:B9"/>
  </mergeCells>
  <pageMargins left="0.70866141732283472" right="0.70866141732283472" top="0.78740157480314965" bottom="0.78740157480314965" header="0.31496062992125984" footer="0.31496062992125984"/>
  <pageSetup paperSize="9" scale="57" firstPageNumber="2" orientation="portrait" useFirstPageNumber="1" r:id="rId1"/>
  <headerFooter>
    <oddFooter>&amp;L&amp;"-,Kurzíva"Rada Olomouckého kraje 13.2.2023
x.x. - Rozpočet OK 2022 - zapojení použit. zůstatku a 
Příloha č. 1: Rozdělení části použitelného zůstatku k 31.12.2022&amp;R&amp;"-,Kurzíva"Strana &amp;P (celkem 4)</oddFooter>
  </headerFooter>
  <rowBreaks count="1" manualBreakCount="1">
    <brk id="3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view="pageBreakPreview" topLeftCell="A28" zoomScaleNormal="100" zoomScaleSheetLayoutView="100" workbookViewId="0">
      <selection activeCell="C50" sqref="C50"/>
    </sheetView>
  </sheetViews>
  <sheetFormatPr defaultRowHeight="15.75" x14ac:dyDescent="0.25"/>
  <cols>
    <col min="1" max="1" width="3.85546875" style="6" customWidth="1"/>
    <col min="2" max="2" width="8" style="7" customWidth="1"/>
    <col min="3" max="3" width="83.28515625" customWidth="1"/>
    <col min="4" max="4" width="21.140625" style="8" customWidth="1"/>
    <col min="5" max="5" width="21" bestFit="1" customWidth="1"/>
  </cols>
  <sheetData>
    <row r="1" spans="1:5" s="3" customFormat="1" ht="18" x14ac:dyDescent="0.25">
      <c r="A1" s="1" t="s">
        <v>5</v>
      </c>
      <c r="B1" s="2"/>
      <c r="D1" s="4"/>
    </row>
    <row r="2" spans="1:5" s="3" customFormat="1" ht="15.75" customHeight="1" x14ac:dyDescent="0.25">
      <c r="A2" s="5"/>
      <c r="B2" s="2"/>
      <c r="D2" s="28"/>
    </row>
    <row r="3" spans="1:5" s="32" customFormat="1" ht="15.75" hidden="1" customHeight="1" x14ac:dyDescent="0.25">
      <c r="A3" s="30" t="s">
        <v>4</v>
      </c>
      <c r="B3" s="31"/>
      <c r="D3" s="33"/>
    </row>
    <row r="4" spans="1:5" s="10" customFormat="1" ht="15.75" hidden="1" customHeight="1" x14ac:dyDescent="0.25">
      <c r="A4" s="34"/>
      <c r="B4" s="9"/>
      <c r="D4" s="28"/>
    </row>
    <row r="5" spans="1:5" s="9" customFormat="1" ht="15.75" hidden="1" customHeight="1" thickBot="1" x14ac:dyDescent="0.25">
      <c r="A5" s="39" t="s">
        <v>7</v>
      </c>
      <c r="B5" s="2"/>
      <c r="C5" s="2"/>
      <c r="D5" s="96"/>
    </row>
    <row r="6" spans="1:5" s="9" customFormat="1" ht="15.75" hidden="1" customHeight="1" x14ac:dyDescent="0.2">
      <c r="A6" s="39" t="s">
        <v>8</v>
      </c>
      <c r="B6" s="2"/>
      <c r="C6" s="2"/>
      <c r="D6" s="40"/>
    </row>
    <row r="7" spans="1:5" s="10" customFormat="1" ht="15.75" customHeight="1" thickBot="1" x14ac:dyDescent="0.3">
      <c r="A7" s="41" t="s">
        <v>10</v>
      </c>
      <c r="B7" s="42"/>
      <c r="C7" s="43"/>
      <c r="D7" s="44">
        <f>SUM(D62)</f>
        <v>96636856.239999995</v>
      </c>
    </row>
    <row r="8" spans="1:5" s="10" customFormat="1" ht="15.75" customHeight="1" thickTop="1" x14ac:dyDescent="0.25">
      <c r="A8" s="35"/>
      <c r="B8" s="36"/>
      <c r="C8" s="37"/>
      <c r="D8" s="38"/>
    </row>
    <row r="9" spans="1:5" s="11" customFormat="1" ht="25.5" customHeight="1" thickBot="1" x14ac:dyDescent="0.25">
      <c r="A9" s="99" t="s">
        <v>0</v>
      </c>
      <c r="B9" s="99"/>
      <c r="C9" s="90" t="s">
        <v>1</v>
      </c>
      <c r="D9" s="91" t="s">
        <v>2</v>
      </c>
      <c r="E9" s="20"/>
    </row>
    <row r="10" spans="1:5" s="10" customFormat="1" ht="15.75" customHeight="1" thickTop="1" x14ac:dyDescent="0.25">
      <c r="A10" s="79"/>
      <c r="B10" s="80"/>
      <c r="C10" s="81"/>
      <c r="D10" s="68"/>
      <c r="E10" s="19"/>
    </row>
    <row r="11" spans="1:5" s="18" customFormat="1" x14ac:dyDescent="0.25">
      <c r="A11" s="63">
        <v>1</v>
      </c>
      <c r="B11" s="50" t="s">
        <v>6</v>
      </c>
      <c r="C11" s="51" t="s">
        <v>44</v>
      </c>
      <c r="D11" s="52">
        <f>SUM(D12)</f>
        <v>2726856.24</v>
      </c>
    </row>
    <row r="12" spans="1:5" s="18" customFormat="1" x14ac:dyDescent="0.25">
      <c r="A12" s="63"/>
      <c r="B12" s="50"/>
      <c r="C12" s="53" t="s">
        <v>45</v>
      </c>
      <c r="D12" s="65">
        <v>2726856.24</v>
      </c>
    </row>
    <row r="13" spans="1:5" s="21" customFormat="1" x14ac:dyDescent="0.25">
      <c r="A13" s="71"/>
      <c r="B13" s="50"/>
      <c r="C13" s="53" t="s">
        <v>14</v>
      </c>
      <c r="D13" s="54"/>
    </row>
    <row r="14" spans="1:5" s="21" customFormat="1" x14ac:dyDescent="0.25">
      <c r="A14" s="71"/>
      <c r="B14" s="50"/>
      <c r="C14" s="53"/>
      <c r="D14" s="54"/>
    </row>
    <row r="15" spans="1:5" s="18" customFormat="1" x14ac:dyDescent="0.25">
      <c r="A15" s="63">
        <v>2</v>
      </c>
      <c r="B15" s="50" t="s">
        <v>11</v>
      </c>
      <c r="C15" s="51" t="s">
        <v>46</v>
      </c>
      <c r="D15" s="52">
        <f>SUM(D16:D18)</f>
        <v>6354000</v>
      </c>
    </row>
    <row r="16" spans="1:5" s="21" customFormat="1" x14ac:dyDescent="0.25">
      <c r="A16" s="71"/>
      <c r="B16" s="50"/>
      <c r="C16" s="53" t="s">
        <v>16</v>
      </c>
      <c r="D16" s="54">
        <v>5630000</v>
      </c>
    </row>
    <row r="17" spans="1:5" s="3" customFormat="1" ht="29.25" x14ac:dyDescent="0.25">
      <c r="A17" s="82"/>
      <c r="B17" s="80"/>
      <c r="C17" s="53" t="s">
        <v>17</v>
      </c>
      <c r="D17" s="83">
        <v>500000</v>
      </c>
    </row>
    <row r="18" spans="1:5" s="3" customFormat="1" ht="29.25" x14ac:dyDescent="0.25">
      <c r="A18" s="82"/>
      <c r="B18" s="80"/>
      <c r="C18" s="53" t="s">
        <v>18</v>
      </c>
      <c r="D18" s="83">
        <v>224000</v>
      </c>
    </row>
    <row r="19" spans="1:5" s="3" customFormat="1" ht="15" x14ac:dyDescent="0.25">
      <c r="A19" s="82"/>
      <c r="B19" s="80"/>
      <c r="C19" s="53"/>
      <c r="D19" s="83"/>
    </row>
    <row r="20" spans="1:5" s="18" customFormat="1" x14ac:dyDescent="0.25">
      <c r="A20" s="63">
        <v>3</v>
      </c>
      <c r="B20" s="50" t="s">
        <v>11</v>
      </c>
      <c r="C20" s="51" t="s">
        <v>47</v>
      </c>
      <c r="D20" s="52">
        <f>SUM(D21)</f>
        <v>400000</v>
      </c>
    </row>
    <row r="21" spans="1:5" s="3" customFormat="1" ht="15" x14ac:dyDescent="0.25">
      <c r="A21" s="82"/>
      <c r="B21" s="80"/>
      <c r="C21" s="53" t="s">
        <v>48</v>
      </c>
      <c r="D21" s="83">
        <v>400000</v>
      </c>
    </row>
    <row r="22" spans="1:5" ht="12.75" customHeight="1" x14ac:dyDescent="0.25">
      <c r="A22" s="84"/>
      <c r="B22" s="85"/>
      <c r="C22" s="53"/>
      <c r="D22" s="86"/>
    </row>
    <row r="23" spans="1:5" s="66" customFormat="1" x14ac:dyDescent="0.25">
      <c r="A23" s="63">
        <v>4</v>
      </c>
      <c r="B23" s="50" t="s">
        <v>11</v>
      </c>
      <c r="C23" s="51" t="s">
        <v>49</v>
      </c>
      <c r="D23" s="52">
        <f>SUM(D24:D27)</f>
        <v>8000000</v>
      </c>
      <c r="E23" s="18"/>
    </row>
    <row r="24" spans="1:5" s="66" customFormat="1" ht="29.25" x14ac:dyDescent="0.25">
      <c r="A24" s="63"/>
      <c r="B24" s="50"/>
      <c r="C24" s="53" t="s">
        <v>57</v>
      </c>
      <c r="D24" s="65">
        <v>2922087</v>
      </c>
      <c r="E24" s="18"/>
    </row>
    <row r="25" spans="1:5" s="66" customFormat="1" ht="32.25" customHeight="1" x14ac:dyDescent="0.25">
      <c r="A25" s="63"/>
      <c r="B25" s="50"/>
      <c r="C25" s="53" t="s">
        <v>58</v>
      </c>
      <c r="D25" s="65">
        <v>560000</v>
      </c>
      <c r="E25" s="18"/>
    </row>
    <row r="26" spans="1:5" s="66" customFormat="1" ht="15.75" customHeight="1" x14ac:dyDescent="0.25">
      <c r="A26" s="63"/>
      <c r="B26" s="50"/>
      <c r="C26" s="53" t="s">
        <v>59</v>
      </c>
      <c r="D26" s="65">
        <v>4000000</v>
      </c>
      <c r="E26" s="18"/>
    </row>
    <row r="27" spans="1:5" s="66" customFormat="1" ht="15.75" customHeight="1" x14ac:dyDescent="0.25">
      <c r="A27" s="63"/>
      <c r="B27" s="50"/>
      <c r="C27" s="53" t="s">
        <v>60</v>
      </c>
      <c r="D27" s="65">
        <v>517913</v>
      </c>
      <c r="E27" s="18"/>
    </row>
    <row r="28" spans="1:5" x14ac:dyDescent="0.25">
      <c r="A28" s="82"/>
      <c r="B28" s="80"/>
      <c r="C28" s="51"/>
      <c r="D28" s="83"/>
      <c r="E28" s="3"/>
    </row>
    <row r="29" spans="1:5" s="18" customFormat="1" x14ac:dyDescent="0.25">
      <c r="A29" s="63">
        <v>5</v>
      </c>
      <c r="B29" s="50" t="s">
        <v>13</v>
      </c>
      <c r="C29" s="51" t="s">
        <v>50</v>
      </c>
      <c r="D29" s="52">
        <f>SUM(D30)</f>
        <v>2000000</v>
      </c>
      <c r="E29" s="62"/>
    </row>
    <row r="30" spans="1:5" ht="29.25" x14ac:dyDescent="0.25">
      <c r="A30" s="84"/>
      <c r="B30" s="85"/>
      <c r="C30" s="53" t="s">
        <v>51</v>
      </c>
      <c r="D30" s="86">
        <v>2000000</v>
      </c>
    </row>
    <row r="31" spans="1:5" ht="15" x14ac:dyDescent="0.25">
      <c r="A31" s="84"/>
      <c r="B31" s="85"/>
      <c r="C31" s="53"/>
      <c r="D31" s="86"/>
    </row>
    <row r="32" spans="1:5" s="18" customFormat="1" x14ac:dyDescent="0.25">
      <c r="A32" s="63">
        <v>6</v>
      </c>
      <c r="B32" s="50" t="s">
        <v>19</v>
      </c>
      <c r="C32" s="51" t="s">
        <v>43</v>
      </c>
      <c r="D32" s="52">
        <f>SUM(D33)</f>
        <v>2000000</v>
      </c>
    </row>
    <row r="33" spans="1:7" s="18" customFormat="1" x14ac:dyDescent="0.25">
      <c r="A33" s="63"/>
      <c r="B33" s="50"/>
      <c r="C33" s="53" t="s">
        <v>52</v>
      </c>
      <c r="D33" s="65">
        <v>2000000</v>
      </c>
    </row>
    <row r="34" spans="1:7" s="18" customFormat="1" x14ac:dyDescent="0.25">
      <c r="A34" s="63"/>
      <c r="B34" s="50"/>
      <c r="C34" s="53"/>
    </row>
    <row r="35" spans="1:7" s="18" customFormat="1" x14ac:dyDescent="0.25">
      <c r="A35" s="63">
        <v>7</v>
      </c>
      <c r="B35" s="50" t="s">
        <v>19</v>
      </c>
      <c r="C35" s="51" t="s">
        <v>53</v>
      </c>
      <c r="D35" s="52">
        <f>SUM(D36)</f>
        <v>871000</v>
      </c>
    </row>
    <row r="36" spans="1:7" s="18" customFormat="1" ht="45.75" x14ac:dyDescent="0.25">
      <c r="C36" s="95" t="s">
        <v>54</v>
      </c>
      <c r="D36" s="83">
        <v>871000</v>
      </c>
    </row>
    <row r="37" spans="1:7" s="94" customFormat="1" ht="18.75" customHeight="1" x14ac:dyDescent="0.25">
      <c r="A37" s="63"/>
      <c r="B37" s="50"/>
      <c r="C37" s="53"/>
    </row>
    <row r="38" spans="1:7" x14ac:dyDescent="0.25">
      <c r="A38" s="84"/>
      <c r="B38" s="85"/>
      <c r="C38" s="51" t="s">
        <v>55</v>
      </c>
      <c r="D38" s="52">
        <f>SUM(D39:D40)</f>
        <v>3000000</v>
      </c>
    </row>
    <row r="39" spans="1:7" s="18" customFormat="1" x14ac:dyDescent="0.25">
      <c r="A39" s="63">
        <v>8</v>
      </c>
      <c r="B39" s="50" t="s">
        <v>21</v>
      </c>
      <c r="C39" s="53" t="s">
        <v>22</v>
      </c>
      <c r="D39" s="54">
        <v>2350000</v>
      </c>
    </row>
    <row r="40" spans="1:7" s="21" customFormat="1" x14ac:dyDescent="0.25">
      <c r="A40" s="71"/>
      <c r="B40" s="50"/>
      <c r="C40" s="53" t="s">
        <v>23</v>
      </c>
      <c r="D40" s="83">
        <v>650000</v>
      </c>
    </row>
    <row r="41" spans="1:7" s="3" customFormat="1" ht="18.75" customHeight="1" x14ac:dyDescent="0.25">
      <c r="A41" s="82"/>
      <c r="B41" s="80"/>
      <c r="C41" s="53"/>
      <c r="D41" s="65"/>
    </row>
    <row r="42" spans="1:7" s="18" customFormat="1" x14ac:dyDescent="0.25">
      <c r="A42" s="63"/>
      <c r="B42" s="50"/>
      <c r="C42" s="51" t="s">
        <v>56</v>
      </c>
      <c r="D42" s="52">
        <f>SUM(D43:D44)</f>
        <v>15000000</v>
      </c>
      <c r="E42" s="62"/>
    </row>
    <row r="43" spans="1:7" s="18" customFormat="1" x14ac:dyDescent="0.25">
      <c r="A43" s="63">
        <v>9</v>
      </c>
      <c r="B43" s="50" t="s">
        <v>24</v>
      </c>
      <c r="C43" s="53" t="s">
        <v>41</v>
      </c>
      <c r="D43" s="65">
        <v>13334510</v>
      </c>
    </row>
    <row r="44" spans="1:7" s="18" customFormat="1" x14ac:dyDescent="0.25">
      <c r="A44" s="63"/>
      <c r="B44" s="50"/>
      <c r="C44" s="53" t="s">
        <v>42</v>
      </c>
      <c r="D44" s="65">
        <v>1665490</v>
      </c>
    </row>
    <row r="45" spans="1:7" s="18" customFormat="1" x14ac:dyDescent="0.25">
      <c r="A45" s="63"/>
      <c r="B45" s="50"/>
      <c r="C45" s="51"/>
      <c r="D45" s="54"/>
    </row>
    <row r="46" spans="1:7" s="18" customFormat="1" x14ac:dyDescent="0.25">
      <c r="A46" s="63">
        <v>10</v>
      </c>
      <c r="B46" s="50" t="s">
        <v>9</v>
      </c>
      <c r="C46" s="51" t="s">
        <v>67</v>
      </c>
      <c r="D46" s="52">
        <f>SUM(D47:D59)</f>
        <v>56285000</v>
      </c>
      <c r="E46" s="52"/>
      <c r="F46" s="97"/>
      <c r="G46" s="62">
        <f>SUM(G45,D46,D43)</f>
        <v>69619510</v>
      </c>
    </row>
    <row r="47" spans="1:7" s="21" customFormat="1" ht="29.25" x14ac:dyDescent="0.25">
      <c r="A47" s="71"/>
      <c r="B47" s="50"/>
      <c r="C47" s="53" t="s">
        <v>61</v>
      </c>
      <c r="D47" s="54">
        <v>2500000</v>
      </c>
      <c r="E47" s="54"/>
      <c r="F47" s="73"/>
    </row>
    <row r="48" spans="1:7" s="21" customFormat="1" ht="29.25" x14ac:dyDescent="0.25">
      <c r="A48" s="71"/>
      <c r="B48" s="50"/>
      <c r="C48" s="53" t="s">
        <v>62</v>
      </c>
      <c r="D48" s="54">
        <v>4500000</v>
      </c>
      <c r="E48" s="54"/>
      <c r="F48" s="73"/>
    </row>
    <row r="49" spans="1:6" s="21" customFormat="1" x14ac:dyDescent="0.25">
      <c r="A49" s="71"/>
      <c r="B49" s="50"/>
      <c r="C49" s="53" t="s">
        <v>63</v>
      </c>
      <c r="D49" s="54">
        <v>7500000</v>
      </c>
      <c r="E49" s="54"/>
      <c r="F49" s="73"/>
    </row>
    <row r="50" spans="1:6" s="21" customFormat="1" ht="29.25" x14ac:dyDescent="0.25">
      <c r="A50" s="71"/>
      <c r="B50" s="50"/>
      <c r="C50" s="53" t="s">
        <v>64</v>
      </c>
      <c r="D50" s="54">
        <v>16100000</v>
      </c>
      <c r="E50" s="54"/>
      <c r="F50" s="73"/>
    </row>
    <row r="51" spans="1:6" s="21" customFormat="1" ht="29.25" x14ac:dyDescent="0.25">
      <c r="A51" s="71"/>
      <c r="B51" s="50"/>
      <c r="C51" s="53" t="s">
        <v>65</v>
      </c>
      <c r="D51" s="54">
        <v>7700000</v>
      </c>
      <c r="E51" s="54"/>
      <c r="F51" s="73"/>
    </row>
    <row r="52" spans="1:6" s="21" customFormat="1" ht="29.25" x14ac:dyDescent="0.25">
      <c r="A52" s="71"/>
      <c r="B52" s="50"/>
      <c r="C52" s="53" t="s">
        <v>66</v>
      </c>
      <c r="D52" s="54">
        <v>8400000</v>
      </c>
      <c r="E52" s="54"/>
      <c r="F52" s="73"/>
    </row>
    <row r="53" spans="1:6" s="21" customFormat="1" x14ac:dyDescent="0.25">
      <c r="A53" s="71"/>
      <c r="B53" s="50"/>
      <c r="C53" s="53" t="s">
        <v>68</v>
      </c>
      <c r="D53" s="54">
        <v>250000</v>
      </c>
      <c r="E53" s="54"/>
      <c r="F53" s="73"/>
    </row>
    <row r="54" spans="1:6" s="21" customFormat="1" x14ac:dyDescent="0.25">
      <c r="A54" s="71"/>
      <c r="B54" s="50"/>
      <c r="C54" s="53" t="s">
        <v>69</v>
      </c>
      <c r="D54" s="54">
        <v>1000000</v>
      </c>
      <c r="E54" s="54"/>
      <c r="F54" s="73"/>
    </row>
    <row r="55" spans="1:6" s="21" customFormat="1" x14ac:dyDescent="0.25">
      <c r="A55" s="71"/>
      <c r="B55" s="50"/>
      <c r="C55" s="53" t="s">
        <v>70</v>
      </c>
      <c r="D55" s="54">
        <v>500000</v>
      </c>
      <c r="E55" s="54"/>
      <c r="F55" s="73"/>
    </row>
    <row r="56" spans="1:6" s="21" customFormat="1" x14ac:dyDescent="0.25">
      <c r="A56" s="71"/>
      <c r="B56" s="50"/>
      <c r="C56" s="53" t="s">
        <v>71</v>
      </c>
      <c r="D56" s="54">
        <v>155000</v>
      </c>
      <c r="E56" s="54"/>
      <c r="F56" s="73"/>
    </row>
    <row r="57" spans="1:6" s="21" customFormat="1" x14ac:dyDescent="0.25">
      <c r="A57" s="71"/>
      <c r="B57" s="50"/>
      <c r="C57" s="53" t="s">
        <v>72</v>
      </c>
      <c r="D57" s="54">
        <v>980000</v>
      </c>
      <c r="E57" s="54"/>
      <c r="F57" s="73"/>
    </row>
    <row r="58" spans="1:6" s="21" customFormat="1" x14ac:dyDescent="0.25">
      <c r="A58" s="71"/>
      <c r="B58" s="50"/>
      <c r="C58" s="53" t="s">
        <v>73</v>
      </c>
      <c r="D58" s="54">
        <v>5700000</v>
      </c>
      <c r="E58" s="54"/>
      <c r="F58" s="73"/>
    </row>
    <row r="59" spans="1:6" s="18" customFormat="1" x14ac:dyDescent="0.25">
      <c r="A59" s="63"/>
      <c r="B59" s="50"/>
      <c r="C59" s="53" t="s">
        <v>74</v>
      </c>
      <c r="D59" s="54">
        <v>1000000</v>
      </c>
    </row>
    <row r="60" spans="1:6" s="18" customFormat="1" x14ac:dyDescent="0.25">
      <c r="A60" s="63"/>
      <c r="B60" s="50"/>
      <c r="C60" s="51"/>
      <c r="D60" s="54"/>
    </row>
    <row r="61" spans="1:6" s="18" customFormat="1" x14ac:dyDescent="0.25">
      <c r="A61" s="63"/>
      <c r="B61" s="50"/>
      <c r="C61" s="51"/>
    </row>
    <row r="62" spans="1:6" s="22" customFormat="1" ht="21" customHeight="1" x14ac:dyDescent="0.25">
      <c r="A62" s="88" t="s">
        <v>3</v>
      </c>
      <c r="B62" s="89"/>
      <c r="C62" s="88"/>
      <c r="D62" s="100">
        <f>SUM(D46,D42,D38,D35,D32,D29,D23,D20,D15,D11)</f>
        <v>96636856.239999995</v>
      </c>
      <c r="E62" s="93"/>
    </row>
    <row r="63" spans="1:6" s="14" customFormat="1" ht="16.5" customHeight="1" x14ac:dyDescent="0.25">
      <c r="A63" s="27"/>
      <c r="B63" s="26"/>
      <c r="C63" s="56"/>
      <c r="D63" s="28"/>
      <c r="E63" s="21"/>
    </row>
    <row r="64" spans="1:6" s="13" customFormat="1" x14ac:dyDescent="0.25">
      <c r="A64" s="29"/>
      <c r="B64" s="9"/>
      <c r="C64" s="10"/>
      <c r="D64" s="28"/>
      <c r="E64" s="24"/>
    </row>
    <row r="65" spans="1:5" s="13" customFormat="1" x14ac:dyDescent="0.25">
      <c r="A65" s="29"/>
      <c r="B65" s="9"/>
      <c r="C65" s="19"/>
      <c r="D65" s="4"/>
      <c r="E65" s="24"/>
    </row>
    <row r="66" spans="1:5" s="13" customFormat="1" x14ac:dyDescent="0.25">
      <c r="A66" s="25"/>
      <c r="B66" s="2"/>
      <c r="C66" s="19"/>
      <c r="D66" s="4"/>
      <c r="E66" s="24"/>
    </row>
    <row r="67" spans="1:5" s="13" customFormat="1" x14ac:dyDescent="0.25">
      <c r="A67" s="25"/>
      <c r="B67" s="2"/>
      <c r="C67" s="19"/>
      <c r="D67" s="4"/>
      <c r="E67" s="24"/>
    </row>
    <row r="68" spans="1:5" s="13" customFormat="1" x14ac:dyDescent="0.25">
      <c r="A68" s="25"/>
      <c r="B68" s="2"/>
      <c r="C68" s="19"/>
      <c r="D68" s="4"/>
      <c r="E68" s="24"/>
    </row>
    <row r="69" spans="1:5" s="13" customFormat="1" x14ac:dyDescent="0.25">
      <c r="A69" s="25"/>
      <c r="B69" s="2"/>
      <c r="C69" s="19"/>
      <c r="D69" s="4"/>
      <c r="E69" s="24"/>
    </row>
    <row r="70" spans="1:5" s="13" customFormat="1" x14ac:dyDescent="0.25">
      <c r="A70" s="25"/>
      <c r="B70" s="2"/>
      <c r="C70" s="19"/>
      <c r="D70" s="4"/>
      <c r="E70" s="24"/>
    </row>
    <row r="71" spans="1:5" s="13" customFormat="1" x14ac:dyDescent="0.25">
      <c r="A71" s="25"/>
      <c r="B71" s="2"/>
      <c r="C71" s="24"/>
      <c r="D71" s="8"/>
      <c r="E71" s="24"/>
    </row>
    <row r="72" spans="1:5" s="13" customFormat="1" x14ac:dyDescent="0.25">
      <c r="A72" s="6"/>
      <c r="B72" s="7"/>
      <c r="C72" s="24"/>
      <c r="D72" s="8"/>
      <c r="E72" s="24"/>
    </row>
    <row r="73" spans="1:5" s="13" customFormat="1" x14ac:dyDescent="0.25">
      <c r="A73" s="6"/>
      <c r="B73" s="7"/>
      <c r="C73" s="24"/>
      <c r="D73" s="8"/>
      <c r="E73" s="24"/>
    </row>
    <row r="74" spans="1:5" s="13" customFormat="1" x14ac:dyDescent="0.25">
      <c r="A74" s="6"/>
      <c r="B74" s="7"/>
      <c r="C74" s="24"/>
      <c r="D74" s="8"/>
      <c r="E74" s="24"/>
    </row>
    <row r="75" spans="1:5" s="13" customFormat="1" x14ac:dyDescent="0.25">
      <c r="A75" s="6"/>
      <c r="B75" s="7"/>
      <c r="D75" s="17"/>
      <c r="E75" s="24"/>
    </row>
    <row r="76" spans="1:5" s="13" customFormat="1" x14ac:dyDescent="0.25">
      <c r="A76" s="15"/>
      <c r="B76" s="16"/>
      <c r="D76" s="17"/>
    </row>
    <row r="77" spans="1:5" s="13" customFormat="1" x14ac:dyDescent="0.25">
      <c r="A77" s="15"/>
      <c r="B77" s="16"/>
      <c r="D77" s="17"/>
    </row>
    <row r="78" spans="1:5" s="13" customFormat="1" x14ac:dyDescent="0.25">
      <c r="A78" s="15"/>
      <c r="B78" s="16"/>
      <c r="D78" s="17"/>
    </row>
    <row r="79" spans="1:5" s="13" customFormat="1" x14ac:dyDescent="0.25">
      <c r="A79" s="15"/>
      <c r="B79" s="16"/>
      <c r="C79"/>
      <c r="D79" s="8"/>
    </row>
  </sheetData>
  <mergeCells count="1">
    <mergeCell ref="A9:B9"/>
  </mergeCells>
  <pageMargins left="0.70866141732283472" right="0.70866141732283472" top="0.78740157480314965" bottom="0.78740157480314965" header="0.31496062992125984" footer="0.31496062992125984"/>
  <pageSetup paperSize="9" scale="75" firstPageNumber="2" orientation="portrait" useFirstPageNumber="1" r:id="rId1"/>
  <headerFooter>
    <oddFooter>&amp;L&amp;"-,Kurzíva"Zastupitelstvo Olomouckého kraje 24.4.2023
9.3. - Rozpočet OK 2022 - zapojení použit. zůstatku a návr na jeho rozdělení
Příloha č. 1: Rozdělení části použitelného zůstatku k 31.12.2022&amp;R&amp;"-,Kurzíva"Strana &amp;P (celkem 8)</oddFooter>
  </headerFooter>
  <rowBreaks count="1" manualBreakCount="1">
    <brk id="6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rekapitulace</vt:lpstr>
      <vt:lpstr>přebytek</vt:lpstr>
      <vt:lpstr>přebytek!Oblast_tisku</vt:lpstr>
      <vt:lpstr>rekapitulace!Oblast_tisku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2023-04-05T11:38:39Z</cp:lastPrinted>
  <dcterms:created xsi:type="dcterms:W3CDTF">2018-01-22T12:45:24Z</dcterms:created>
  <dcterms:modified xsi:type="dcterms:W3CDTF">2023-04-05T12:08:17Z</dcterms:modified>
</cp:coreProperties>
</file>