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19\Zastupitelstvo\ZOK 23.9.2019\"/>
    </mc:Choice>
  </mc:AlternateContent>
  <bookViews>
    <workbookView xWindow="0" yWindow="60" windowWidth="15195" windowHeight="9210"/>
  </bookViews>
  <sheets>
    <sheet name="Příloha č. 1" sheetId="1" r:id="rId1"/>
    <sheet name="Příloha č. 2" sheetId="4" r:id="rId2"/>
    <sheet name="Příloha  č. 3" sheetId="5" r:id="rId3"/>
  </sheets>
  <definedNames>
    <definedName name="_xlnm.Print_Area" localSheetId="0">'Příloha č. 1'!$A$1:$E$1053</definedName>
    <definedName name="_xlnm.Print_Area" localSheetId="1">'Příloha č. 2'!$A$1:$E$47</definedName>
  </definedNames>
  <calcPr calcId="162913"/>
</workbook>
</file>

<file path=xl/calcChain.xml><?xml version="1.0" encoding="utf-8"?>
<calcChain xmlns="http://schemas.openxmlformats.org/spreadsheetml/2006/main">
  <c r="C51" i="5" l="1"/>
  <c r="C53" i="5" s="1"/>
  <c r="B51" i="5"/>
  <c r="B53" i="5" s="1"/>
  <c r="C47" i="5"/>
  <c r="C46" i="5"/>
  <c r="C48" i="5" s="1"/>
  <c r="C57" i="5" s="1"/>
  <c r="B46" i="5"/>
  <c r="B48" i="5" s="1"/>
  <c r="B57" i="5" s="1"/>
  <c r="C44" i="5"/>
  <c r="C43" i="5"/>
  <c r="C42" i="5"/>
  <c r="C40" i="5"/>
  <c r="C39" i="5"/>
  <c r="C35" i="5"/>
  <c r="C34" i="5"/>
  <c r="C33" i="5"/>
  <c r="C31" i="5"/>
  <c r="B28" i="5"/>
  <c r="B56" i="5" s="1"/>
  <c r="C27" i="5"/>
  <c r="B26" i="5"/>
  <c r="C23" i="5"/>
  <c r="C19" i="5"/>
  <c r="C18" i="5"/>
  <c r="C14" i="5"/>
  <c r="C13" i="5"/>
  <c r="C8" i="5"/>
  <c r="C26" i="5" s="1"/>
  <c r="C28" i="5" s="1"/>
  <c r="C56" i="5" s="1"/>
  <c r="E46" i="4"/>
  <c r="E39" i="4"/>
  <c r="E22" i="4"/>
  <c r="E15" i="4"/>
  <c r="E1047" i="1"/>
  <c r="E1052" i="1" s="1"/>
  <c r="E1035" i="1"/>
  <c r="E1014" i="1"/>
  <c r="E995" i="1"/>
  <c r="E984" i="1"/>
  <c r="E965" i="1"/>
  <c r="E946" i="1"/>
  <c r="E945" i="1"/>
  <c r="E944" i="1"/>
  <c r="E919" i="1"/>
  <c r="E922" i="1" s="1"/>
  <c r="E901" i="1"/>
  <c r="E878" i="1"/>
  <c r="E870" i="1"/>
  <c r="E871" i="1" s="1"/>
  <c r="E852" i="1"/>
  <c r="E822" i="1"/>
  <c r="E799" i="1"/>
  <c r="E800" i="1" s="1"/>
  <c r="E771" i="1"/>
  <c r="E750" i="1"/>
  <c r="E714" i="1"/>
  <c r="E710" i="1"/>
  <c r="E667" i="1"/>
  <c r="E645" i="1"/>
  <c r="E623" i="1"/>
  <c r="E615" i="1"/>
  <c r="E608" i="1"/>
  <c r="E586" i="1"/>
  <c r="E579" i="1"/>
  <c r="E552" i="1"/>
  <c r="E545" i="1"/>
  <c r="E527" i="1"/>
  <c r="E518" i="1"/>
  <c r="E519" i="1" s="1"/>
  <c r="E517" i="1"/>
  <c r="E495" i="1"/>
  <c r="E488" i="1"/>
  <c r="E467" i="1"/>
  <c r="E460" i="1"/>
  <c r="E439" i="1"/>
  <c r="E432" i="1"/>
  <c r="E415" i="1"/>
  <c r="E408" i="1"/>
  <c r="E389" i="1"/>
  <c r="E382" i="1"/>
  <c r="E363" i="1"/>
  <c r="E355" i="1"/>
  <c r="E335" i="1"/>
  <c r="E328" i="1"/>
  <c r="E310" i="1"/>
  <c r="E303" i="1"/>
  <c r="E285" i="1"/>
  <c r="E278" i="1"/>
  <c r="E258" i="1"/>
  <c r="E259" i="1" s="1"/>
  <c r="E252" i="1"/>
  <c r="E232" i="1"/>
  <c r="E231" i="1"/>
  <c r="E225" i="1"/>
  <c r="E203" i="1"/>
  <c r="E204" i="1" s="1"/>
  <c r="E197" i="1"/>
  <c r="E179" i="1"/>
  <c r="E172" i="1"/>
  <c r="E150" i="1"/>
  <c r="E142" i="1"/>
  <c r="E122" i="1"/>
  <c r="E123" i="1" s="1"/>
  <c r="E118" i="1"/>
  <c r="E117" i="1"/>
  <c r="E119" i="1" s="1"/>
  <c r="E111" i="1"/>
  <c r="E91" i="1"/>
  <c r="E83" i="1"/>
  <c r="E62" i="1"/>
  <c r="E64" i="1" s="1"/>
  <c r="E58" i="1"/>
  <c r="E45" i="1"/>
  <c r="E27" i="1"/>
  <c r="E28" i="1" s="1"/>
  <c r="E24" i="1"/>
  <c r="E16" i="1"/>
</calcChain>
</file>

<file path=xl/comments1.xml><?xml version="1.0" encoding="utf-8"?>
<comments xmlns="http://schemas.openxmlformats.org/spreadsheetml/2006/main">
  <authors>
    <author>Navrátilová Lenka</author>
  </authors>
  <commentList>
    <comment ref="C3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403+8023 daň z příjmu PO za kraj
</t>
        </r>
      </text>
    </comment>
    <comment ref="C4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417-3000
</t>
        </r>
      </text>
    </comment>
    <comment ref="C5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46+266
</t>
        </r>
      </text>
    </comment>
    <comment ref="C6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360+503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7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108+91
109+125
219+17
274+49
645+1
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8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2+26 poj z
50+85 poj d
51+78 poj š
80+48 poj š
83+12
132+58
158+3
173+615
189+7 poj z
216+20
218+113
220+37
234+64
238+4 (celkem 6)
271+1
273+17
304+46 poj z do rez
305+620 poj š
352+731 poj š
357+51
358+4025
359+3017
402+392
436+61
462+2
515+20
587-46 (celkem-45)
588+2
533+47
534+96
598+3
599+7
657+578
658+164
659+11
686+157
</t>
        </r>
      </text>
    </comment>
    <comment ref="C9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172+10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217+55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587+1
</t>
        </r>
      </text>
    </comment>
    <comment ref="C13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1+86000
45+7879349
47+735
49+68478
69+2836
70+11656
112+96
113+76
114+6919
115+1400
116+3180
117+7848
153+1179
175+23821
176+509
177+611
221+102410
222+1728
295+412
296+220
298-83
366-111
463+93700
464+735
535-12
536-243
537-2
589+16007
591-140
592-82
647+53005
648+2517
</t>
        </r>
      </text>
    </comment>
    <comment ref="C14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72+1181232
73+8000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224+18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409+358
442+795
517+313
650+78100
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15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301+227043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521+122385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16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312+555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364+38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439+15
466+120
467+316
518+102
</t>
        </r>
      </text>
    </comment>
    <comment ref="C17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119+1000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365+4110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585+2274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18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74+179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120+44
289+17
299+6
363+446
395+1338
406+997
407+2277
416+25
441+94
465+2606
519+189
520+133
584+1500
662+786
</t>
        </r>
      </text>
    </comment>
    <comment ref="C19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152+15
290+200
300+486
408+440
525+2425
652+15
</t>
        </r>
      </text>
    </comment>
    <comment ref="C20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55+50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75+3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131+1776
156 + 3268
168 + 46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170 + 4215
171 + 426
181+2796
182+12
183+2
227+2344
280+341
291+126
294+2860
313+4210
351+2609
361+3917
362+6507
399+3992
400+3439
537-2
530+3286
531+8869
532+1029
641+2616
642+4076
644+836</t>
        </r>
      </text>
    </comment>
    <comment ref="C21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215+114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247+23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356+20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22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404-11454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417+3000
405+337
437+6171
438+3000
</t>
        </r>
      </text>
    </comment>
    <comment ref="C23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48+989
67+263
68+408
71+2625
75+3
110+216
118+4003
121+31032
122+23563
123+2049
124+1425
126+9110
154+338
156+3319
170 + 4226
171 + 645
174+2395
178+5054
179+2248
180+871
181+2843
223+549
225+3399
226+2230
227+2365
235+1681
276+7051
277+1168
278+24112
279+16327
280+621
291+186
294+2863
297+2885
302+7932
313+4210
351+2609
361+4006
362+6527
367+1106
368+9
369+21
370+20342
371+446
372+89315
396+507
397+4250
399+4034
400+3439
410+345
411+345
412+968
413+4478
414+2060
415+1148
440+1737
443+1822
444+16015
445+8811
446+13481
468+28999
469+1706
470+50
507+350
508+5498
509+15438
514+610
516+2737
522+7209
523+5737
524+1165
526+6268
527+14
528+237
529+1311
530+3307
583+495
586+197
590+4561
593+3208
594+7303
595+6177
596+899
638+900
639+2180
641+2656
642+4128
644+1274
649+7112
651+824
</t>
        </r>
      </text>
    </comment>
    <comment ref="C25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62+4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63+1243 (celkem 2103)
64+5 (celkem 1405)
66+10
81+74
82+3177
84+2
131+761
215+8150 depozita
236+2988
237+5774
238+2 (celkem 6)
303+6
453+111
510+61358
513-50
597+481
</t>
        </r>
      </text>
    </comment>
    <comment ref="C27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215+114
247+23
437+6171
438+3000
661+20000
</t>
        </r>
      </text>
    </comment>
    <comment ref="C31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46+266
2+26 poj z
44+337 (celkem 6581)
55+50
63+860 (celkem 2103)
75+3
83+12
126-374
125+95
158+3
156 + 704
168 + 46
170 + 2324 (celkem 4215)
171 + 426
172+10
173+615
178+907 (celkem 5054)
179+71 (celkem 2248)
181+461 (celkem 2796)
182+12
183+2
189+7 poj z
216+20
217+55
218+113
227+114 (celkem 2344)
228+137
234+64
238+4 (celkem 6)
236+2988
237+5774
275+7000
276+27 (celkem 7051)
277+102 (celkem 1167)
291+126
294+896 (celkem 2860)
302+190 (celkem 7932)
303+6
304+46 poj z
306+154539 přebytek
313+4210
314-1186
351+884 (celkem 2609)
358+4025
360+503
361+872 (celkem 3917)
362+214 (celkem 6507)
368+9
369+21
370+193 (celkem 20342)
399+579 (celkem 3992)
400+1350 (celkem 3438)
402+392
403+8023 daň z příjmu PO za kraj
405-337 
351-72
383-207
413+215 (celkem 4478)
417-3000
438-3000
428+6
405+337
437+6171
438+3000
468+109 (celkem 28999)
509+1794 (celkem 15438)
510+149910
537-2
530+889 (celkem 3286)
594+3010
595+124
598+3
599+7
597+72 (celkem 481)
641+40
642+19 (celkem 4076)
644+836
641-106
642-171
685+50000
686+157
510-20000do fondu
</t>
        </r>
      </text>
    </comment>
    <comment ref="C32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</text>
    </comment>
    <comment ref="C33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50+85 poj d
51+78 poj š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80+48 poj š
82+3177
131+761
132+58
156+3319
170 + 4226
171 + 645
181+2843
280+621
291+186
294+2863
305+620 poj š
352+731 poj š
313+4210
399+4034
400+3439
533+47
534+96
657+578
658+164
659+11
</t>
        </r>
      </text>
    </comment>
    <comment ref="C34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1+86000
45+7879349
47+735
49+68478
69+2836
70+11656
112+96
113+76
114+6919
115+1400
116+3180
117+7848
153+1179
175+23821
176+509
177+611
221+102410
222+1728
295+412
296+220
298-83
366-111
463+93700
464+735
535-12
536-243
537-2
589+16007
591-140
592-82
647+53005
648+2517
</t>
        </r>
      </text>
    </comment>
    <comment ref="C35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72+1181232
73+8000
224+18
409+358
442+795
517+313
650+78100
</t>
        </r>
      </text>
    </comment>
    <comment ref="C36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301+227043
521+122385
</t>
        </r>
      </text>
    </comment>
    <comment ref="C37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312+555
364+38
439+15
466+120
467+316
518+102
</t>
        </r>
      </text>
    </comment>
    <comment ref="C38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119+1000
365+4110
585+2274
</t>
        </r>
      </text>
    </comment>
    <comment ref="C39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74+179
120+44
289+17
299+6
363+446
395+1338
406+997
407+2277
416+25
441+94
465+2606
519+189
520+133
584+1500
662+786
</t>
        </r>
      </text>
    </comment>
    <comment ref="C40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152+15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290+200
300+486
408+440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525+2425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652+15
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41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215+114
247+23
356+20
512+2159
</t>
        </r>
      </text>
    </comment>
    <comment ref="C42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107+33318
404-11454
405+337 (z rezervy)
417+3000
437+6171
438+3000
510+20000z přebytku
</t>
        </r>
      </text>
    </comment>
    <comment ref="C43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3+12633
4+114478
5+3986
6+64
7+1922
8+945
9+4416
10+29898
48+989
67+263
68+408
71+2625
110+216
118+4003
121+31032
122+323 (celkem 23563)
124+1425
154+338
163 + 2
174+2395
180+871
223+549
226+2230
227+2365
235+1681
278+24112
279+16327
297+2885
351+2609
361+4006
362+6527
371+446
372+89315
397+4250
414+2060
415+1148
440+1737
443+1822
444+16015
445+8811
446+13481
445+4581 (celkem 8811)
446+41 (celkem 13481)
470+50
507+350
514+610
516+2737
522+7209
523+5737
524+1165
526+6268
527+14
528+237
529+1311
530+3307
583+495
586+197
590+4561
596+899
641+2656
642+4128
644+1274
649+7112
651+824
</t>
        </r>
      </text>
    </comment>
    <comment ref="C44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12+5031
13+1054
14+510
15+87
16+10
17+2502
18+603
19+1118
52+6018
53+1303
54+2
76+6541
77+2392
78+8592
79+2
108+91
109+125
127+6448
128+1350
129+1014
130+877
155+6
184+76
185+44
186+7771
187+1602
188+474
219+17
220+37
229+93
230+2300
231+12
232+1703
233+309
271+1
273+17
274+49
281+290
282+1188
283+567
284+531
292+1561
293+2043
307+1470
308+4081
309+19
310+656
311+2
357+51
359+3017
373+3259
374+4452
375+14302
376+3720
377+1830
378+227
379+771
353+20
418+1470
419+973
420+103
421+4
422+1338
434+19
435+1302
436+61
447+1411
448+1287
449+91
450+3684
451+669
452+3051
453+111
462+2
472+2933
473+44
474+20356
475+2227
476+13
477+385
478+23
515+20
541+16
542+1751
543+2056
544+20860
545+8584
546+902
547+648
548+1464
549+5131
550+2225
551+1389
552+1934
553+5
554+1174
587-45
588+2
600+2926
601+6478
602+26406
603+590
604+15
605+795
606+6275
607+1119
608+74
609+911
610+1201
645+1
653+4082
654+29
655+9
656+768
682+11
</t>
        </r>
      </text>
    </comment>
    <comment ref="C45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62+4
63+1243 (celkem 2103)
64+5 (celkem 1405)
66+10
81+74
84+2
105+290
215+8150 depozita
238+2 (celkem 6)
510+61358
513-50
597+409 (celkem 481)
</t>
        </r>
      </text>
    </comment>
    <comment ref="C47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215+114
247+23
437+6171
438+3000
661+20000
</t>
        </r>
      </text>
    </comment>
    <comment ref="C51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8115, 8113, 8123, 8905
3+12633
4+114478
5+3986
6+64
7+1922
8+945
9+4416
10+29898
12+5031
13+1054
14+510
15+87
16+10
17+2502
18+603
19+1118
44+6581
52+6018
53+1303
54+2
63+860 (celkem 2103)
64+1400 (celkem 1405)
76+6541
77+2392
78+8592
79+2
105+290
107+33318
125+95
127+6448
128+1350
129+1014
130+877
155+6
163 + 2
184+76
185+44
186+7771
187+1602
188+474
228+137
229+93
230+2300
231+12
232+1703
233+309
275+7000
281+290
282+1188
283+567
284+531
292+1561
293+2043
306+154539
307+1470
308+4081
309+19
310+656
311+2
373+3259
374+4452
375+14302
376+3720
377+1830
378+227
379+771
353+20
418+1470
419+973
420+103
421+4
422+1338
434+19
435+1302
437+6171
447+1411
448+1287
449+91
450+3684
451+669
452+3051
472+2933
473+44
474+20356
475+2227
476+13
477+385
478+23
510+149910
512+2159
541+16
542+1751
543+2056
544+20860
545+8584
546+902
547+648
548+1464
549+5131
550+2225
551+1389
552+1934
553+5
554+1174
600+2926
601+6478
602+26406
603+590
604+15
605+795
606+6275
607+1119
608+74
609+911
610+1201
646+50000
653+4082
654+29
655+9
656+768
685+50000
682+11
</t>
        </r>
      </text>
    </comment>
    <comment ref="C52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8224, 8124, 8114
44+6244 (celkem 6581)
122+23240 (celkem 23563) 
123+2049
126+9110
126+374
131+1776
156 + 2564
170 + 1891 (celkem 4215)
178+4147 (celkem 5054)
179+2177 (celkem 2248)
181+2335 (celkem 2796)
225+3399
227+2230 (celkem 2344)
276+7024 (celkem 7051)
277+1066 (celkem 1168)
280+341
294+1964 (celkem 2860)
302+7742 (celkem 7932)
314+1186
351+1725 (celkem 2609)
361+3045 (celkem 3917)
362+6293 (celkem 6507)
367+1106
370+20149 (celkem 20342)
399+3414 (celkem 3992)
400+2089 (celkem 3439)
351+72
383+207
396+507
410+345
411+345
412+968
413+4263 (celkem 4478)
428-6
443+1822
444+16015
445+4230 (celkem 8811)
446+13440 (celkem 13481)
468+28890 (celkem 28999)
469+1706
508+5498
509+13644 (celkem 15438)
523+5737
524+1165
530+2397 (celkem 3286)
594+4293 (celkem 7303)
595+6053 (celkem 6053)
638+900
639+2180
641+2576 (celkem 2616)
642+4057 (celkem 4076)
646+50000
641-106
642-171
</t>
        </r>
      </text>
    </comment>
  </commentList>
</comments>
</file>

<file path=xl/sharedStrings.xml><?xml version="1.0" encoding="utf-8"?>
<sst xmlns="http://schemas.openxmlformats.org/spreadsheetml/2006/main" count="821" uniqueCount="196">
  <si>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</si>
  <si>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</si>
  <si>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</si>
  <si>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</si>
  <si>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</si>
  <si>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</si>
  <si>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</si>
  <si>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</si>
  <si>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</si>
  <si>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Odvody PO </t>
  </si>
  <si>
    <t xml:space="preserve">Fond na podporu výst. a obnovy vodohosp. infrastruktury </t>
  </si>
  <si>
    <t>Splátky půjček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</si>
  <si>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</si>
  <si>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</si>
  <si>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</si>
  <si>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</si>
  <si>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</si>
  <si>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</si>
  <si>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</si>
  <si>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</si>
  <si>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</si>
  <si>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</si>
  <si>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Ostatní nedaňové příjmy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</si>
  <si>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</si>
  <si>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</si>
  <si>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</si>
  <si>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</si>
  <si>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</si>
  <si>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</si>
  <si>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</si>
  <si>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</si>
  <si>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</si>
  <si>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Neinvestiční přijaté transfery ze SR</t>
  </si>
  <si>
    <t>Investiční transfery od obcí</t>
  </si>
  <si>
    <t xml:space="preserve"> -Rozpočtová změna 647/19</t>
  </si>
  <si>
    <t>druh rozpočtové změny: zapojení nových prostředků do rozpočtu</t>
  </si>
  <si>
    <t>poskytovatel: Ministerstvo školství, mládeže a tělovýchovy</t>
  </si>
  <si>
    <t>důvod: neinvestiční dotace ze státního rozpočtu ČR na rok 2019 poskytnutá na základě rozhodnutí Ministerstva školství, mládeže a tělovýchovy ČR č.j.: 13817-12/2019-7 ze dne 27.8.2019 v celkové výši 53 004 752,- Kč na rozvojový program "Podpora financování základních a středních škol při zavádění změny systému financování regionálního školství".</t>
  </si>
  <si>
    <t>Odbor školství a mládeže</t>
  </si>
  <si>
    <t>ORJ - 10</t>
  </si>
  <si>
    <t>UZ</t>
  </si>
  <si>
    <t xml:space="preserve">§ </t>
  </si>
  <si>
    <t>položka</t>
  </si>
  <si>
    <t>částka v Kč</t>
  </si>
  <si>
    <t>4116 - Ostatní neinv. přijaté transfery ze SR</t>
  </si>
  <si>
    <t>celkem</t>
  </si>
  <si>
    <t>seskupení položek</t>
  </si>
  <si>
    <t>53 - Neinvestiční transfery veřejnopráv. subj.</t>
  </si>
  <si>
    <t>5336 - Neinvestiční dotace zřízeným PO</t>
  </si>
  <si>
    <t xml:space="preserve"> -Rozpočtová změna 648/19</t>
  </si>
  <si>
    <t>důvod: neinvestiční dotace ze státního rozpočtu ČR na rok 2019 poskytnutá na základě rozhodnutí Ministerstva školství, mládeže a tělovýchovy ČR č.j.: 13222-12/2019-8 ze dne 2.9.2019 v celkové výši 2 516 960,- Kč na rozvojový program "Podpora výuky plavání v základních školách v roce 2019".</t>
  </si>
  <si>
    <t>52 - Neinvestiční transfery soukrompr.subj.</t>
  </si>
  <si>
    <t xml:space="preserve"> -Rozpočtová změna 649/19</t>
  </si>
  <si>
    <t>důvod: neinvestiční dotace ze státního rozpočtu ČR na rok 2019 poskytnutá na základě avíza Ministerstva školství, mládeže a tělovýchovy ČR č.j.: MŠMT-2630/2019-24 ze dne 27.8.2019 a MŠMT-2630/2019-25 ze dne 3.9.2019 v celkové výši 7 112 475,- Kč na projekty využívající zjednodušené vykazování nákladů pro příspěvkové organizace Olomouckého kraje v rámci Operačního programu Výzkum, vývoj a vzdělávání.</t>
  </si>
  <si>
    <t xml:space="preserve"> -Rozpočtová změna 650/19</t>
  </si>
  <si>
    <t>poskytovatel: Ministerstvo práce a sociálních věcí</t>
  </si>
  <si>
    <t>důvod: neinvestiční dotace ze státního rozpočtu ČR na rok 2019 poskytnutá na základě Dodatku č. 1 k rozhodnutí Ministerstva práce a sociálních věcí ČR č.j.: 1 ze dne 11.1.2019 a avíza č.j.: MPSV-2019/176519-221 ze dne 28.8.2019 v celkové výši 78 100 000,- Kč na financování běžných výdajů souvisejících s poskytováním základních druhů a forem sociálních služeb v rozsahu stanoveném základními činnostmi u jednotlivých druhů sociálních služeb, materiál bude součástí programu jednání Zastupitelstva Olomouckého kraje dne 23.9.2019 (bod 38.).</t>
  </si>
  <si>
    <t>Odbor ekonomický</t>
  </si>
  <si>
    <t>ORJ - 07</t>
  </si>
  <si>
    <t>Odbor sociálních věcí</t>
  </si>
  <si>
    <t>ORJ - 11</t>
  </si>
  <si>
    <t>52 - Neinvestiční transfery soukromopr. subj.</t>
  </si>
  <si>
    <t>5336 - Neinvestiční transfery zřízeným PO</t>
  </si>
  <si>
    <t xml:space="preserve"> -Rozpočtová změna 651/19</t>
  </si>
  <si>
    <t>důvod: neinvestiční dotace ze státního rozpočtu ČR na rok 2019 poskytnutá na základě avíza Ministerstva práce a sociálních věcí ČR ve výši 824 340,66 Kč na projekt "Zavedení asistivních technologií do práce s lidmi s mentálním či vícenásobným postižením v Klíči - CSS, p.o." pro příspěvkovou organizaci Klíč - centrum sociálních služeb v rámci Operačního programu Zaměstnanost.</t>
  </si>
  <si>
    <t>Odbor podpory řízení příspěvkových organizací</t>
  </si>
  <si>
    <t>ORJ - 19</t>
  </si>
  <si>
    <t xml:space="preserve"> -Rozpočtová změna 652/19</t>
  </si>
  <si>
    <t>poskytovatel: Ministerstvo financí</t>
  </si>
  <si>
    <t xml:space="preserve">důvod: neinvestiční dotace ze státního rozpočtu ČR na rok 2019 poskytnutá na základě rozhodnutí Ministerstva financí ČR č.j.: MF - 20013/2019/1201-7 ze dne 2.9.2019 ve výši 15 000,- Kč na úhradu výdajů v souvislosti s konáním nových voleb do zastupitelstev obcí vyhlášených na den 14. září 2019 na činnost krajského úřadu. </t>
  </si>
  <si>
    <t>4111 - Neinvestiční přijaté transfery z VPS SR</t>
  </si>
  <si>
    <t>Odbor kancelář ředitele</t>
  </si>
  <si>
    <t>ORJ - 03</t>
  </si>
  <si>
    <t>51 - Neinvestiční nákupy a související výdaje</t>
  </si>
  <si>
    <t xml:space="preserve"> -Rozpočtová změna 653/19</t>
  </si>
  <si>
    <t xml:space="preserve">důvod: odbor investic požádal ekonomický odbor dne 9.9.2019 o provedení rozpočtové změny. Důvodem navrhované změny je zapojení finančních prostředků do rozpočtu Olomouckého kraje v celkové výši 4 082 574,24 Kč. Jedná se o zapojení finančních prostředků z revolvingového úvěru u Komerční banky, a.s., na financování projektu v oblasti dopravy "II/ 366 Prostějov - přeložka silnice", materiál je součástí programu jednání Rady Olomouckého kraje dne 16.9.2019 (bod 15.2). </t>
  </si>
  <si>
    <t>8113 - Krátkodobé přijaté půjčené prostředky</t>
  </si>
  <si>
    <t>Odbor investic</t>
  </si>
  <si>
    <t>ORJ - 50</t>
  </si>
  <si>
    <t>61 - Investiční nákupy a související výdaje</t>
  </si>
  <si>
    <t xml:space="preserve"> -Rozpočtová změna 654/19</t>
  </si>
  <si>
    <t xml:space="preserve">důvod: odbor investic požádal ekonomický odbor dne 29.8.2019 o provedení rozpočtové změny. Důvodem navrhované změny je zapojení finančních prostředků do rozpočtu Olomouckého kraje v celkové výši 29 228,83 Kč. Jedná se o zapojení finančních prostředků z revolvingového úvěru u Komerční banky, a.s., na financování projektu v oblasti dopravy "II/444 kř. R35 Mohelnice - Úsov", materiál je součástí programu jednání Rady Olomouckého kraje dne 16.9.2019 (bod 15.2). </t>
  </si>
  <si>
    <t xml:space="preserve"> -Rozpočtová změna 655/19</t>
  </si>
  <si>
    <t xml:space="preserve">důvod: odbor investic  požádal ekonomický odbor dne 5.9.2019 o provedení rozpočtové změny. Důvodem navrhované změny je zapojení finančních prostředků do rozpočtu Olomouckého kraje v celkové výši 8 835,91 Kč. Jedná se o zapojení finančních prostředků z revolvingového úvěru u Komerční banky, a.s., na financování projektů v oblasti školství "REÚO Gymnázium Jakuba Škody, Přerov - přístavba GJŠ II. v Havlíčkově ulici - a) zateplení" a "REÚO Gymnázium Jakuba Škody, Přerov - přístavba GJŠ II. v Havlíčkově ulici - b) vzduchotechnika", materiál je součástí programu jednání Rady Olomouckého kraje dne 16.9.2019 (bod 15.2). </t>
  </si>
  <si>
    <t>ORJ - 52</t>
  </si>
  <si>
    <t xml:space="preserve"> -Rozpočtová změna 656/19</t>
  </si>
  <si>
    <t xml:space="preserve">důvod: odbor investic požádal ekonomický odbor dne 3.9.2019 o provedení rozpočtové změny. Důvodem navrhované změny je zapojení finančních prostředků do rozpočtu Olomouckého kraje v celkové výši 768 338,42 Kč. Jedná se o zapojení finančních prostředků z revolvingového úvěru u Komerční banky, a.s., na financování projektu v oblasti školství "REÚO Střední škola a Základní škola Lipník nad Bečvou - přístavby školy + oprava fasády přední části budovy - a) zateplení", materiál je součástí programu jednání Rady Olomouckého kraje dne 16.9.2019 (bod 15.2). </t>
  </si>
  <si>
    <t xml:space="preserve"> -Rozpočtová změna 657/19</t>
  </si>
  <si>
    <t>důvod: odbor podpory řízení příspěvkových organizací požádal ekonomický odbor dne 4.9.2019 o provedení rozpočtové změny. Důvodem navrhované změny je zapojení finančních prostředků do rozpočtu Olomouckého kraje ve výši 578 007,- Kč. Česká pojišťovna, a.s., uhradila na účet Olomouckého kraje pojistné plnění k pojistné události pro příspěvkovou organizaci Střední škola polytechnická, Olomouc, na úhradu nákladů spojených s poškozením střešní krytiny v roce 2019.</t>
  </si>
  <si>
    <t>2322 - Přijaté pojistné náhrady</t>
  </si>
  <si>
    <t>5331 - Neinvestiční příspěvky zřízeným PO</t>
  </si>
  <si>
    <t xml:space="preserve"> -Rozpočtová změna 658/19</t>
  </si>
  <si>
    <t>důvod: odbor podpory řízení příspěvkových organizací požádal ekonomický odbor dne 4.9.2019 o provedení rozpočtové změny. Důvodem navrhované změny je zapojení finančních prostředků do rozpočtu Olomouckého kraje ve výši 164 487,- Kč. Česká pojišťovna, a.s., uhradila na účet Olomouckého kraje pojistné plnění k pojistné události pro příspěvkovou organizaci Střední škola technická a obchodní, Olomouc, na úhradu nákladů spojených s poškozením střechy a vikýře na budově školy v roce 2019.</t>
  </si>
  <si>
    <t xml:space="preserve"> -Rozpočtová změna 659/19</t>
  </si>
  <si>
    <t>důvod: odbor zdravotnictví požádal ekonomický odbor dne 29.8.2019 o provedení rozpočtové změny. Důvodem navrhované změny je zapojení finančních prostředků do rozpočtu Olomouckého kraje ve výši 10 891,- Kč a přesun finančních prostředků v rámci odboru zdravotnictví ve výši 1 000,- Kč (povinná spoluúčast). Česká pojišťovna, a.s., uhradila na účet Olomouckého kraje pojistné plnění k pojistné události pro Olomoucký kraj jako náhradu škody na nemovitém majetku, pronajatém Středomoravské nemocniční a.s., odštěpný závod Nemocnice Šternberk - oprava po vodovodní škodě v roce 2019.</t>
  </si>
  <si>
    <t>Odbor zdravotnictví</t>
  </si>
  <si>
    <t>ORJ - 14</t>
  </si>
  <si>
    <t xml:space="preserve"> -Rozpočtová změna 660/19</t>
  </si>
  <si>
    <t>druh rozpočtové změny: zapojení prostředků do rozpočtu</t>
  </si>
  <si>
    <t>důvod: odbor školství a mládeže požádal ekonomický odbor dne 2.9.2019 o provedení rozpočtové změny. Důvodem navrhované změny je zapojení finančních prostředků do rozpočtu Olomouckého kraje ve výši 100,- Kč.  Finanční prostředky byly poukázány na účet Olomouckého kraje jako vratka na základě výzvy Olomouckého kraje k vrácení dotace nebo její části u příspěvkové organizace Odborné učiliště a Základní škola, Křenovice, prostředky budou zaslány na účet Ministerstva školství, mládeže a tělovýchovy.</t>
  </si>
  <si>
    <t>2229 - Ostatní přijaté vratky transferů</t>
  </si>
  <si>
    <t>59 - Ostatní neinvestiční výdaje</t>
  </si>
  <si>
    <t xml:space="preserve"> -Rozpočtová změna 661/19</t>
  </si>
  <si>
    <t>důvod: odbor ekonomický požádal dne 6.9.2019 o provedení rozpočtové změny. Důvodem navrhované změny je převedení finančních prostředků z odboru ekonomického do rozpočtu Fondu na podporu výstavby a obnovy vodohospodářské infrastruktury na území Olomouckého kraje ve výši 20 000 000,- Kč.  Finanční prostředky byly zapojeny jako část použitelného zůstatku na bankovních účtech na úhradu vratek za odběr podzemních vod, jedná se pouze o zachycení konsolidace mezi bankovními účty.</t>
  </si>
  <si>
    <t>Odbor životního prostředí a zemědělství - odběr podzemních vod</t>
  </si>
  <si>
    <t>ORJ - 99</t>
  </si>
  <si>
    <t>částka</t>
  </si>
  <si>
    <t>4139 - Ostatní převody z vlastních fondů</t>
  </si>
  <si>
    <t xml:space="preserve"> -Rozpočtová změna 662/19</t>
  </si>
  <si>
    <t>důvod: neinvestiční dotace ze státního rozpočtu ČR na rok 2019 poskytnutá na základě rozhodnutí Ministerstva financí ČR č.j.: MF - 21740/2019/1201-4 ze dne 6.9.2019 ve výši 786 360,- Kč na náhradu škody způsobené kormoránem velkým na rybách na rybnících v nájmu společnosti Rybářství Haška s. r. o., Hustopeče nad Bečvou, za období od 30.12.2018 do 27.6.2019.</t>
  </si>
  <si>
    <t>4111 - Neinvestiční přijaté transfery ze SR</t>
  </si>
  <si>
    <t>Odbor životního prostředí a zemědělství</t>
  </si>
  <si>
    <t>ORJ - 09</t>
  </si>
  <si>
    <t>58 - Výdaje na náhrady za nezpůsobenou újmu</t>
  </si>
  <si>
    <t xml:space="preserve"> -Rozpočtová změna 663/19</t>
  </si>
  <si>
    <t>druh rozpočtové změny: vnitřní rozpočtová změna - přesun mezi jednotlivými položkami, paragrafy a odbory ekonomickým a kancelář hejtmana</t>
  </si>
  <si>
    <t>důvod: odbor kancelář hejtmana požádal ekonomický odbor dne 3.9.2019 o provedení rozpočtové změny. Důvodem navrhované změny je převedení finančních prostředků z odboru ekonomického na odbor kancelář hejtmana ve výši 500 000,- Kč. Finanční prostředky budou použity na poskytnutí individuální dotace v oblasti krizového řízení městu Loštice na základě usnesení Rady Olomouckého kraje č. UR/71/8/2019 ze dne 2.9.2019, materiál je součástí programu jednání Zastupitelstva Olomouckého kraje dne 23.9.2019 (bod 56.), prostředky budou čerpány z rezervy Olomouckého kraje na individuální dotace.</t>
  </si>
  <si>
    <t>Odbor kancelář hejtmana</t>
  </si>
  <si>
    <t>ORJ - 18</t>
  </si>
  <si>
    <t>63 - Investiční transfery</t>
  </si>
  <si>
    <t xml:space="preserve"> -Rozpočtová změna 664/19</t>
  </si>
  <si>
    <t>druh rozpočtové změny: vnitřní rozpočtová změna - přesun mezi jednotlivými položkami, paragrafy a odbory ekonomickým a sociálních věcí</t>
  </si>
  <si>
    <t>důvod: odbor sociálních věcí požádal ekonomický odbor dne 5.9.2019 o provedení rozpočtové změny. Důvodem navrhované změny je převedení finančních prostředků z odboru ekonomického na odbor sociálních věcí ve výši 160 000,- Kč. Finanční prostředky budou použity na poskytnutí individuální dotace v sociální oblasti pro Za sklem o.s., na základě usnesení Rady Olomouckého kraje č. UR/71/64/2019 ze dne 2.9.2019, materiál je součástí programu jednání Zastupitelstva Olomouckého kraje dne 23.9.2019 (bod 40.), prostředky budou čerpány z rezervy Olomouckého kraje na individuální dotace.</t>
  </si>
  <si>
    <t xml:space="preserve"> -Rozpočtová změna 665/19</t>
  </si>
  <si>
    <t>důvod: odbor kancelář hejtmana požádal ekonomický odbor dne 3.9.2019 o provedení rozpočtové změny. Důvodem navrhované změny je převedení finančních prostředků z odboru ekonomického na odbor kancelář hejtmana ve výši 115 000,- Kč a přesun finančních prostředků v rámci odboru ekonomického v celkové výši 4 885 000,- Kč. Finanční prostředky budou použity na poskytnutí finančního daru obci Ústí na základě usnesení Rady Olomouckého kraje č. UR/71/5/2019 ze dne 2.9.2019, materiál je součástí programu jednání Zastupitelstva Olomouckého kraje dne 23.9.2019 (bod 54.), prostředky budou čerpány z rezervy Olomouckého kraje na individuální dotace, tato rezerva bude navýšena o částku 5 000 000,- Kč a ponížena o částku 155 000,- Kč na poskytnutí 2 finančních darů.</t>
  </si>
  <si>
    <t xml:space="preserve"> -Rozpočtová změna 666/19</t>
  </si>
  <si>
    <t>druh rozpočtové změny: vnitřní rozpočtová změna - přesun mezi jednotlivými položkami, paragrafy a odbory ekonomickým a kancelář ředitele</t>
  </si>
  <si>
    <t>důvod: odbor kancelář ředitele požádala ekonomický odbor dne 5.9.2019 o provedení rozpočtové změny. Důvodem navrhované změny je převedení finančních prostředků z odboru ekonomického na odbor kancelář ředitele ve výši 35 000,- Kč. Finanční prostředky budou použity na nákup ošacení pro účastníky XVIII. Mezikrajských sportovních her v Ostravě, a budou čerpány z rezervy Olomouckého kraje.</t>
  </si>
  <si>
    <t xml:space="preserve"> -Rozpočtová změna 667/19</t>
  </si>
  <si>
    <t>druh rozpočtové změny: vnitřní rozpočtová změna - přesun mezi jednotlivými položkami, paragrafy a odbory ekonomickým a sportu, kultury a památkové péče</t>
  </si>
  <si>
    <t>důvod: odbor sportu, kultury a památkové péče požádal ekonomický odbor dne 4.9.2019 o provedení rozpočtové změny. Důvodem navrhované změny je převedení finančních prostředků z odboru ekonomického na odbor sportu, kultury a památkové péče ve výši        2 000 000,- Kč. Finanční prostředky budou použity k navýšení schválené alokace v dotačním "Programu podpory kultury v roce 2019" na základě usnesení Rady Olomouckého kraje č. UR/71/52/2019 ze dne 2.9.2019, materiál je součástí programu jednání Zastupitelstva Olomouckého kraje dne 23.9.2019 (bod 27.), prostředky budou čerpány z rezervy Olomouckého kraje.</t>
  </si>
  <si>
    <t>Odbor sportu, kultury a památkové péče</t>
  </si>
  <si>
    <t>ORJ - 13</t>
  </si>
  <si>
    <t xml:space="preserve"> -Rozpočtová změna 668/19</t>
  </si>
  <si>
    <t>druh rozpočtové změny: vnitřní rozpočtová změna - přesun mezi jednotlivými položkami, paragrafy a odbory ekonomickým, investic a dopravy a silničního hospodářství</t>
  </si>
  <si>
    <t>důvod: odbor investic požádal ekonomický odbor dne 4.9.2019 o provedení rozpočtové změny. Důvodem navrhované změny je převedení finančních prostředků z odboru investic na odbor dopravy a silničního hospodářství ve výši 15 000 000,- Kč a z odboru ekonomického na odbor dopravy a silničního hospodářství ve výši 3 000 000,- Kč. Finanční prostředky budou použity na financování investičních akcí "III/36635, III/44927 Stařechovice, Služín - průtah" a " III/37763 Vranovice - průtah" a financování bezpečnostních prvků, materiál je součástí programu jednání Rady Olomouckého kraje dne 16.9.2019 a Zastupitelstva Olomouckého kraje dne 23.9.2019, prostředky ve výši 3 000 000,- Kč budou čerpány z rezervy Olomouckého kraje.</t>
  </si>
  <si>
    <t>ORJ - 17</t>
  </si>
  <si>
    <t>ÚZ</t>
  </si>
  <si>
    <t>Odbor dopravy a silničního hospodářství</t>
  </si>
  <si>
    <t>ORJ - 12</t>
  </si>
  <si>
    <t>6351 - Investiční transfery zřízeným PO</t>
  </si>
  <si>
    <t xml:space="preserve"> -Rozpočtová změna 669/19</t>
  </si>
  <si>
    <t>druh rozpočtové změny: vnitřní rozpočtová změna - přesun mezi jednotlivými položkami, paragrafy v rámci odboru sportu, kultury a památkové péče</t>
  </si>
  <si>
    <t>důvod: odbor sportu, kultury a památkové péče požádal ekonomický odbor dne 4.9.2019 o provedení rozpočtové změny. Důvodem navrhované změny je přesun finančních prostředků v rámci odboru sportu, kultury a památkové péče ve výši 500 000,- Kč. Finanční prostředky budou použity na poskytnutí dotací z "Programu na podporu investičních projektů v oblasti kultury" v dotačním titulu "Podpora obnovy kulturního zázemí v investiční oblasti" na základě usnesení Rady Olomouckého kraje č. UR/71/54/2019 ze dne 2.9.2019, materiál je součástí programu jednání Zastupitelstva Olomouckého kraje dne 23.9.2019 (bod 29.)</t>
  </si>
  <si>
    <t xml:space="preserve"> -Rozpočtová změna 670/19</t>
  </si>
  <si>
    <t>důvod: odbor sportu, kultury a památkové péče požádal ekonomický odbor dne 4.9.2019 o provedení rozpočtové změny. Důvodem navrhované změny je přesun finančních prostředků v rámci odboru sportu, kultury a památkové péče v celkové výši 820 000,- Kč. Finanční prostředky budou použity na poskytnutí dotací z "Programu na podporu obnovy drobného majetku v oblasti kultury v Olomouckém kraji v roce 2019" na základě usnesení Rady Olomouckého kraje č. UR/71/53/2019 ze dne 2.9.2019, materiál je součástí programu jednání Zastupitelstva Olomouckého kraje dne 23.9.2019 (bod 28.)</t>
  </si>
  <si>
    <t xml:space="preserve"> -Rozpočtová změna 671/19</t>
  </si>
  <si>
    <t>důvod: odbor sportu, kultury a památkové péče požádal ekonomický odbor dne 4.9.2019 o provedení rozpočtové změny. Důvodem navrhované změny je přesun finančních prostředků v rámci odboru sportu, kultury a památkové péče v celkové výši 4 410 000,- Kč. Finanční prostředky budou použity na poskytnutí dotací z "Programu podpory kultury v Olomouckém kraji v roce 2019" na základě usnesení Rady Olomouckého kraje č. UR/71/53/2019 ze dne 2.9.2019, materiál je součástí programu jednání Zastupitelstva Olomouckého kraje dne 23.9.2019 (bod 27.).</t>
  </si>
  <si>
    <t>54 - Neinvestiční transfery obyvatelstvu</t>
  </si>
  <si>
    <t xml:space="preserve"> -Rozpočtová změna 672/19</t>
  </si>
  <si>
    <t>druh rozpočtové změny: vnitřní rozpočtová změna - přesun mezi jednotlivými položkami, paragrafy v rámci odboru podpory řízení příspěvkových organizací</t>
  </si>
  <si>
    <t>důvod: odbor podpory řízení příspěvkových organizací požádal ekonomický odbor dne 5.9.2019 o provedení rozpočtové změny. Důvodem navrhované změny je přesun finančních prostředků v rámci odboru podpory řízení příspěvkových organizací v celkové výši 55 200 000,- Kč. Finanční prostředky budou použity na poskytnutí příspěvků na základě mezikrajských smluv na linkovou dopravu a smluv na autobusová nádraží pro příspěvkovou organizaci v oblasti dopravy Koordinátor Integrovaného dopravního systému Olomouckého kraje, jedná se pouze o přesun z důvodu zavedení nových účelových znaků.</t>
  </si>
  <si>
    <t xml:space="preserve"> -Rozpočtová změna 673/19</t>
  </si>
  <si>
    <t>důvod: odbor podpory řízení příspěvkových organizací požádal ekonomický odbor dne 3.9.2019 o provedení rozpočtové změny. Důvodem navrhované změny je přesun finančních prostředků v rámci odboru podpory řízení příspěvkových organizací ve výši                7 165 000,- Kč. Finanční prostředky budou použity na poskytnutí příspěvku na provoz pro příspěvkovou organizaci Zdravotnická záchranná služba Olomouckého kraje, prostředky budou převedeny z rezervy odboru podpory řízení příspěvkových organizací na základě usnesení Rady Olomouckého kraje č. UR/71/39/2019 ze dne 2.9.2019.</t>
  </si>
  <si>
    <t xml:space="preserve"> -Rozpočtová změna 674/19</t>
  </si>
  <si>
    <t>důvod: odbor podpory řízení příspěvkových organizací požádal ekonomický odbor dne 4.9.2019 o provedení rozpočtové změny. Důvodem navrhované změny je přesun finančních prostředků v rámci odboru podpory řízení příspěvkových organizací v celkové výši 320 000,- Kč. Finanční prostředky budou použity na poskytnutí příspěvku na provoz pro příspěvkové organizace Olomouckého kraje v oblasti sociální, prostředky budou převedeny z rezervy odboru podpory řízení příspěvkových organizací, materiál je součástí programu jednání Rady Olomouckého kraje dne 16.9.2019 (bod 8.1.).</t>
  </si>
  <si>
    <t xml:space="preserve"> -Rozpočtová změna 675/19</t>
  </si>
  <si>
    <t>důvod: odbor podpory řízení příspěvkových organizací požádal ekonomický odbor dne 4.9.2019 o provedení rozpočtové změny. Důvodem navrhované změny je přesun finančních prostředků v rámci odboru podpory řízení příspěvkových organizací ve výši         569 602,- Kč. Finanční prostředky budou použity na poskytnutí investičního příspěvku na "Zateplení oken a dveří administrativní budovy" pro příspěvkovou organizaci Olomouckého kraje Odborné učiliště a Základní škola Křenovice, prostředky budou převedeny z rezervy odboru podpory řízení příspěvkových organizací, materiál je součástí programu jednání Rady Olomouckého kraje dne 16.9.2019 (bod 8.1.).</t>
  </si>
  <si>
    <t xml:space="preserve"> -Rozpočtová změna 676/19</t>
  </si>
  <si>
    <t>důvod: odbor podpory řízení příspěvkových organizací požádal ekonomický odbor dne 27.8.2019 o provedení rozpočtové změny. Důvodem navrhované změny je přesun finančních prostředků v rámci odboru podpory řízení příspěvkových organizací ve výši     772 000,- Kč. Finanční prostředky budou použity na poskytnutí neinvestičního příspěvku na odstranění havárie kanalizační sítě pro příspěvkovou organizaci Olomouckého kraje Odborný léčebný ústav Paseka, prostředky budou převedeny z příspěvku na provoz, materiál je součástí programu jednání Rady Olomouckého kraje dne 16.9.2019 (bod 8.1.).</t>
  </si>
  <si>
    <t xml:space="preserve"> -Rozpočtová změna 677/19</t>
  </si>
  <si>
    <t>druh rozpočtové změny: vnitřní rozpočtová změna - přesun mezi jednotlivými položkami, paragrafy v rámci odboru investic</t>
  </si>
  <si>
    <t>důvod: odbor investic požádal ekonomický odbor dne 5.9.2019 o provedení rozpočtové změny. Důvodem navrhované změny je přesun finančních prostředků v rámci odboru investic v celkové výši 73 000,- Kč. Finanční prostředky budou použity na financování investiční akce v oblasti školství "REÚO Střední škola a Základní škola Lipník nad Bečvou - přístavba školy + oprava fasády přední části budovy - b) vzduchotechnika".</t>
  </si>
  <si>
    <t xml:space="preserve"> -Rozpočtová změna 678/19</t>
  </si>
  <si>
    <t>důvod: odbor investic požádal ekonomický odbor dne 29.8.2019 o provedení rozpočtové změny. Důvodem navrhované změny je přesun finančních prostředků v rámci odboru investic ve výši 250,- Kč. Finanční prostředky budou použity na financování investiční akce v oblasti dopravy "II/ 366 Prostějov - přeložka silnice".</t>
  </si>
  <si>
    <t xml:space="preserve"> -Rozpočtová změna 679/19</t>
  </si>
  <si>
    <t>důvod: odbor investic požádal ekonomický odbor dne 28.8.2019 o provedení rozpočtové změny. Důvodem navrhované změny je přesun finančních prostředků v rámci odboru investic v celkové výši 889 663,76 Kč. Finanční prostředky budou použity na financování investiční akce v oblasti školství "Realizace energeticky úsporných opatření - SOŠ Šumperk, Zemědělská 3 - tělocvična".</t>
  </si>
  <si>
    <t xml:space="preserve"> -Rozpočtová změna 680/19</t>
  </si>
  <si>
    <t>důvod: odbor investic požádal ekonomický odbor dne 5.9.2019 o provedení rozpočtové změny. Důvodem navrhované změny je přesun finančních prostředků v rámci odboru investic v celkové výši 485 639,47 Kč. Finanční prostředky budou použity na financování investiční akce v oblasti školství "ZŠ Šternberk, Olomoucká 76 - Green Class".</t>
  </si>
  <si>
    <t xml:space="preserve"> -Rozpočtová změna 681/19</t>
  </si>
  <si>
    <t>důvod: odbor investic požádal ekonomický odbor dne 5.9.2019 o provedení rozpočtové změny. Důvodem navrhované změny je přesun finančních prostředků v rámci odboru investic ve výši 390 665,40 Kč. Finanční prostředky budou použity na financování investiční akce v oblasti školství "REÚO Střední škola gastronomie a služeb, Přerov - budova tělocvičny - b) vzduchotechnika".</t>
  </si>
  <si>
    <t xml:space="preserve"> -Rozpočtová změna 682/19</t>
  </si>
  <si>
    <t xml:space="preserve">důvod: odbor investic  požádal ekonomický odbor dne 6.9.2019 o provedení rozpočtové změny. Důvodem navrhované změny je zapojení finančních prostředků do rozpočtu Olomouckého kraje ve výši 10 890,- Kč. Jedná se o zapojení finančních prostředků z revolvingového úvěru u Komerční banky, a.s., na financování projektu v oblasti školství "Realizace energeticky úsporných opatření - SOŠ Šumperk, Zemědělská 3 - tělocvična", materiál je součástí programu jednání Rady Olomouckého kraje dne 16.9.2019 (bod 15.2.). </t>
  </si>
  <si>
    <t xml:space="preserve"> -Rozpočtová změna 683/19</t>
  </si>
  <si>
    <t>druh rozpočtové změny: vnitřní rozpočtová změna - přesun mezi jednotlivými položkami, paragrafy v rámci odboru kancelář hejtmana - zastupitelé</t>
  </si>
  <si>
    <t>důvod: odbor kancelář hejtmana požádal ekonomický odbor dne 9.9.2019 o provedení rozpočtové změny. Důvodem navrhované změny je přesun finančních prostředků v rámci odboru kancelář hejtmana - zastupitelé ve výši 8 000,- Kč. Finanční prostředky budou použity na úhradu soudního poplatku za první zápis společnosti Centrála cestovního ruchu Olomouckého kraje, s. r. o., do veřejného obchodního rejstříku.</t>
  </si>
  <si>
    <t>Zastupitelé</t>
  </si>
  <si>
    <t>ORJ - 01</t>
  </si>
  <si>
    <t xml:space="preserve"> -Rozpočtová změna 684/19</t>
  </si>
  <si>
    <t>důvod: odbor sportu, kultury a památkové péče požádal ekonomický odbor dne 11.9.2019 o provedení rozpočtové změny. Důvodem navrhované změny je převedení finančních prostředků z odboru ekonomického na odbor sportu, kultury a památkové péče v celkové výši 1 741 100,- Kč. Finanční prostředky budou použity na poskytnutí individuálních dotací v oblasti sportu, kultury a památkové péče, materiál je součástí programu jednání Rady Olomouckého kraje dne 16.9.2019 (bod 10.1.) a Zastupitelstva Olomouckého kraje dne 23.9.2019, prostředky budou čerpány z rezervy Olomouckého kraje na individuální dotace.</t>
  </si>
  <si>
    <t xml:space="preserve"> -Rozpočtová změna 685/19</t>
  </si>
  <si>
    <t>důvod: odbor ekonomický požádal dne 29.8.2019 o provedení rozpočtové změny. Důvodem navrhované změny je zapojení finančních prostředků do rozpočtu Olomouckého kraje ve výši 50 000 000,- Kč. Finanční prostředky budou zapojeny jako část použitelného zůstatku na bankovních účtech Olomouckého kraje k 31.12.2018 a budou zapojeny do rezervy Olomouckého kraje roku 2019 k dalšímu použití.</t>
  </si>
  <si>
    <t>8115 - Změna stavu krátkod. prostř. na BÚ</t>
  </si>
  <si>
    <t xml:space="preserve"> -Rozpočtová změna 686/19</t>
  </si>
  <si>
    <t>důvod: odbor kancelář ředitele požádal ekonomický odbor dne 28.8.2019 o provedení rozpočtové změny. Důvodem navrhované změny je zapojení finančních prostředků do rozpočtu Olomouckého kraje ve výši 157 000,- Kč. Finanční prostředky byly poukázány na účet Olomouckého kraje jako záruka pro vydávání karet CCS od České společnosti pro platební karty, Praha, a budou použity na servis vozidel.</t>
  </si>
  <si>
    <t>2324 - Přijaté nekapitál. příspěvky a náhrady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</si>
  <si>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</si>
  <si>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Dotace do oblasti školství</t>
  </si>
  <si>
    <t>Dotace do oblasti sociální</t>
  </si>
  <si>
    <t>Dotace do oblasti dopravy</t>
  </si>
  <si>
    <t>Dotace do oblasti kultury</t>
  </si>
  <si>
    <t>Dotace do oblasti zdravotnictví</t>
  </si>
  <si>
    <t>Dotace do oblasti životního prostředí a zemědělství</t>
  </si>
  <si>
    <t>Dotace pro Krajský úřad</t>
  </si>
  <si>
    <t>OPZ, OPVVV, OPŽP, IROP, OPTP, ITI, NF, OPPMP</t>
  </si>
  <si>
    <t>Zapojení finančního vypořádání, depozita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</si>
</sst>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,000"/>
    <numFmt numFmtId="165" formatCode="00000"/>
    <numFmt numFmtId="166" formatCode="00000000"/>
    <numFmt numFmtId="167" formatCode="00000000000"/>
  </numFmts>
  <fonts count="2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 CE"/>
      <charset val="238"/>
    </font>
    <font>
      <i/>
      <sz val="10"/>
      <name val="Arial CE"/>
      <charset val="238"/>
    </font>
    <font>
      <i/>
      <sz val="10"/>
      <name val="Arial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charset val="238"/>
    </font>
    <font>
      <sz val="9"/>
      <name val="Arial CE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72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  <xf numFmtId="0" fontId="5" fillId="0" borderId="0" xfId="1"/>
    <xf numFmtId="0" fontId="14" fillId="0" borderId="0" xfId="0" applyFont="1"/>
    <xf numFmtId="49" fontId="15" fillId="0" borderId="0" xfId="0" applyNumberFormat="1" applyFont="1" applyAlignment="1">
      <alignment horizontal="justify" wrapText="1"/>
    </xf>
    <xf numFmtId="0" fontId="15" fillId="0" borderId="0" xfId="0" applyFont="1" applyFill="1" applyAlignment="1">
      <alignment horizontal="justify" vertical="top" wrapText="1"/>
    </xf>
    <xf numFmtId="0" fontId="7" fillId="0" borderId="0" xfId="0" applyFont="1" applyFill="1" applyAlignment="1">
      <alignment horizontal="justify" vertical="top" wrapText="1"/>
    </xf>
    <xf numFmtId="0" fontId="9" fillId="0" borderId="0" xfId="0" applyFont="1" applyFill="1"/>
    <xf numFmtId="0" fontId="16" fillId="0" borderId="0" xfId="0" applyFont="1" applyFill="1" applyBorder="1" applyAlignment="1"/>
    <xf numFmtId="0" fontId="17" fillId="0" borderId="0" xfId="0" applyFont="1" applyFill="1"/>
    <xf numFmtId="0" fontId="2" fillId="0" borderId="0" xfId="0" applyFont="1" applyFill="1" applyAlignment="1">
      <alignment horizontal="left"/>
    </xf>
    <xf numFmtId="0" fontId="5" fillId="0" borderId="0" xfId="0" applyFont="1" applyFill="1"/>
    <xf numFmtId="0" fontId="18" fillId="0" borderId="0" xfId="0" applyFont="1" applyFill="1" applyAlignment="1">
      <alignment horizontal="right"/>
    </xf>
    <xf numFmtId="0" fontId="19" fillId="0" borderId="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19" fillId="0" borderId="6" xfId="0" applyFont="1" applyBorder="1" applyAlignment="1">
      <alignment horizontal="center" wrapText="1"/>
    </xf>
    <xf numFmtId="164" fontId="5" fillId="0" borderId="6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19" fillId="0" borderId="7" xfId="0" applyFont="1" applyFill="1" applyBorder="1"/>
    <xf numFmtId="4" fontId="19" fillId="0" borderId="8" xfId="0" applyNumberFormat="1" applyFont="1" applyFill="1" applyBorder="1" applyAlignment="1">
      <alignment horizontal="right" wrapText="1"/>
    </xf>
    <xf numFmtId="165" fontId="5" fillId="0" borderId="6" xfId="0" applyNumberFormat="1" applyFont="1" applyFill="1" applyBorder="1" applyAlignment="1">
      <alignment horizontal="center"/>
    </xf>
    <xf numFmtId="0" fontId="21" fillId="0" borderId="6" xfId="0" applyFont="1" applyFill="1" applyBorder="1"/>
    <xf numFmtId="0" fontId="16" fillId="0" borderId="9" xfId="0" applyFont="1" applyFill="1" applyBorder="1" applyAlignment="1"/>
    <xf numFmtId="4" fontId="16" fillId="0" borderId="6" xfId="0" applyNumberFormat="1" applyFont="1" applyFill="1" applyBorder="1" applyAlignment="1"/>
    <xf numFmtId="0" fontId="14" fillId="0" borderId="0" xfId="0" applyFont="1" applyFill="1"/>
    <xf numFmtId="0" fontId="0" fillId="0" borderId="0" xfId="0" applyFill="1"/>
    <xf numFmtId="0" fontId="20" fillId="0" borderId="6" xfId="0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9" fillId="0" borderId="6" xfId="0" applyFont="1" applyFill="1" applyBorder="1" applyAlignment="1"/>
    <xf numFmtId="0" fontId="16" fillId="0" borderId="10" xfId="0" applyFont="1" applyFill="1" applyBorder="1"/>
    <xf numFmtId="4" fontId="16" fillId="0" borderId="6" xfId="0" applyNumberFormat="1" applyFont="1" applyFill="1" applyBorder="1"/>
    <xf numFmtId="0" fontId="19" fillId="0" borderId="7" xfId="0" applyFont="1" applyFill="1" applyBorder="1" applyAlignment="1">
      <alignment horizontal="center"/>
    </xf>
    <xf numFmtId="0" fontId="19" fillId="0" borderId="6" xfId="0" applyFont="1" applyBorder="1" applyAlignment="1"/>
    <xf numFmtId="0" fontId="16" fillId="0" borderId="6" xfId="0" applyFont="1" applyFill="1" applyBorder="1" applyAlignment="1"/>
    <xf numFmtId="165" fontId="5" fillId="0" borderId="0" xfId="0" applyNumberFormat="1" applyFont="1" applyFill="1" applyBorder="1" applyAlignment="1">
      <alignment horizontal="center"/>
    </xf>
    <xf numFmtId="4" fontId="19" fillId="0" borderId="6" xfId="0" applyNumberFormat="1" applyFont="1" applyFill="1" applyBorder="1"/>
    <xf numFmtId="0" fontId="16" fillId="0" borderId="0" xfId="0" applyFont="1" applyBorder="1" applyAlignment="1"/>
    <xf numFmtId="0" fontId="2" fillId="0" borderId="0" xfId="0" applyFont="1" applyAlignment="1">
      <alignment horizontal="left"/>
    </xf>
    <xf numFmtId="0" fontId="0" fillId="0" borderId="0" xfId="0" applyFont="1" applyFill="1"/>
    <xf numFmtId="166" fontId="0" fillId="0" borderId="6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165" fontId="0" fillId="0" borderId="6" xfId="0" applyNumberFormat="1" applyFont="1" applyFill="1" applyBorder="1" applyAlignment="1">
      <alignment horizontal="center"/>
    </xf>
    <xf numFmtId="49" fontId="15" fillId="0" borderId="0" xfId="0" applyNumberFormat="1" applyFont="1" applyFill="1" applyAlignment="1">
      <alignment horizontal="justify" wrapText="1"/>
    </xf>
    <xf numFmtId="0" fontId="15" fillId="0" borderId="0" xfId="0" applyFont="1" applyFill="1" applyAlignment="1">
      <alignment horizontal="justify" vertical="top" wrapText="1"/>
    </xf>
    <xf numFmtId="0" fontId="5" fillId="0" borderId="0" xfId="0" applyFont="1"/>
    <xf numFmtId="0" fontId="17" fillId="0" borderId="0" xfId="0" applyFont="1"/>
    <xf numFmtId="0" fontId="19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0" fillId="0" borderId="6" xfId="0" applyFont="1" applyFill="1" applyBorder="1" applyAlignment="1">
      <alignment horizontal="left"/>
    </xf>
    <xf numFmtId="4" fontId="19" fillId="0" borderId="6" xfId="0" applyNumberFormat="1" applyFont="1" applyBorder="1" applyAlignment="1">
      <alignment wrapText="1"/>
    </xf>
    <xf numFmtId="0" fontId="21" fillId="0" borderId="6" xfId="0" applyFont="1" applyBorder="1"/>
    <xf numFmtId="4" fontId="16" fillId="0" borderId="6" xfId="0" applyNumberFormat="1" applyFont="1" applyBorder="1" applyAlignment="1"/>
    <xf numFmtId="164" fontId="0" fillId="0" borderId="6" xfId="0" applyNumberFormat="1" applyFont="1" applyFill="1" applyBorder="1" applyAlignment="1">
      <alignment horizontal="center"/>
    </xf>
    <xf numFmtId="0" fontId="9" fillId="0" borderId="0" xfId="0" applyFont="1"/>
    <xf numFmtId="0" fontId="18" fillId="0" borderId="0" xfId="0" applyFont="1" applyAlignment="1">
      <alignment horizontal="right"/>
    </xf>
    <xf numFmtId="0" fontId="20" fillId="0" borderId="7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19" fillId="0" borderId="6" xfId="0" applyFont="1" applyFill="1" applyBorder="1"/>
    <xf numFmtId="165" fontId="5" fillId="0" borderId="6" xfId="0" applyNumberFormat="1" applyFont="1" applyBorder="1" applyAlignment="1">
      <alignment horizontal="center"/>
    </xf>
    <xf numFmtId="0" fontId="16" fillId="0" borderId="9" xfId="0" applyFont="1" applyBorder="1" applyAlignment="1"/>
    <xf numFmtId="0" fontId="22" fillId="0" borderId="0" xfId="0" applyFont="1"/>
    <xf numFmtId="0" fontId="19" fillId="0" borderId="0" xfId="0" applyFont="1" applyAlignment="1">
      <alignment horizontal="right"/>
    </xf>
    <xf numFmtId="0" fontId="19" fillId="0" borderId="7" xfId="0" applyFont="1" applyBorder="1" applyAlignment="1">
      <alignment horizontal="center"/>
    </xf>
    <xf numFmtId="0" fontId="16" fillId="0" borderId="10" xfId="0" applyFont="1" applyBorder="1"/>
    <xf numFmtId="4" fontId="16" fillId="0" borderId="6" xfId="0" applyNumberFormat="1" applyFont="1" applyBorder="1"/>
    <xf numFmtId="0" fontId="7" fillId="0" borderId="0" xfId="0" applyFont="1" applyAlignment="1">
      <alignment horizontal="justify" vertical="top" wrapText="1"/>
    </xf>
    <xf numFmtId="3" fontId="0" fillId="0" borderId="6" xfId="0" applyNumberForma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0" fillId="0" borderId="11" xfId="0" applyFont="1" applyBorder="1" applyAlignment="1">
      <alignment horizontal="left"/>
    </xf>
    <xf numFmtId="4" fontId="19" fillId="0" borderId="8" xfId="0" applyNumberFormat="1" applyFont="1" applyBorder="1" applyAlignment="1">
      <alignment horizontal="right" wrapText="1"/>
    </xf>
    <xf numFmtId="165" fontId="0" fillId="0" borderId="6" xfId="0" applyNumberFormat="1" applyBorder="1" applyAlignment="1">
      <alignment horizontal="center"/>
    </xf>
    <xf numFmtId="0" fontId="22" fillId="0" borderId="0" xfId="0" applyFont="1" applyFill="1"/>
    <xf numFmtId="0" fontId="19" fillId="0" borderId="0" xfId="0" applyFont="1" applyFill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19" fillId="0" borderId="6" xfId="0" applyFont="1" applyFill="1" applyBorder="1" applyAlignment="1">
      <alignment horizontal="center" wrapText="1"/>
    </xf>
    <xf numFmtId="3" fontId="0" fillId="0" borderId="0" xfId="0" applyNumberForma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left"/>
    </xf>
    <xf numFmtId="0" fontId="16" fillId="0" borderId="1" xfId="0" applyFont="1" applyFill="1" applyBorder="1"/>
    <xf numFmtId="0" fontId="19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0" fillId="0" borderId="6" xfId="0" applyFont="1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164" fontId="5" fillId="0" borderId="0" xfId="0" applyNumberFormat="1" applyFont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0" fontId="0" fillId="0" borderId="0" xfId="0" applyFont="1"/>
    <xf numFmtId="164" fontId="5" fillId="0" borderId="6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65" fontId="0" fillId="0" borderId="6" xfId="0" applyNumberFormat="1" applyFont="1" applyBorder="1" applyAlignment="1">
      <alignment horizontal="center"/>
    </xf>
    <xf numFmtId="0" fontId="15" fillId="0" borderId="0" xfId="0" applyFont="1" applyAlignment="1">
      <alignment horizontal="justify" vertical="top" wrapText="1"/>
    </xf>
    <xf numFmtId="0" fontId="20" fillId="0" borderId="11" xfId="0" applyFont="1" applyFill="1" applyBorder="1" applyAlignment="1">
      <alignment horizontal="left"/>
    </xf>
    <xf numFmtId="49" fontId="15" fillId="0" borderId="0" xfId="0" applyNumberFormat="1" applyFont="1" applyAlignment="1">
      <alignment horizontal="justify" vertical="center" wrapText="1"/>
    </xf>
    <xf numFmtId="0" fontId="0" fillId="0" borderId="0" xfId="0" applyNumberFormat="1" applyFont="1" applyFill="1" applyBorder="1" applyAlignment="1" applyProtection="1"/>
    <xf numFmtId="167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5" fillId="0" borderId="0" xfId="1" applyNumberFormat="1" applyFont="1" applyFill="1" applyBorder="1" applyAlignment="1" applyProtection="1"/>
    <xf numFmtId="0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" fontId="0" fillId="0" borderId="6" xfId="0" applyNumberFormat="1" applyFont="1" applyFill="1" applyBorder="1" applyAlignment="1">
      <alignment horizontal="center"/>
    </xf>
    <xf numFmtId="0" fontId="20" fillId="0" borderId="7" xfId="0" applyFont="1" applyBorder="1" applyAlignment="1">
      <alignment horizontal="left"/>
    </xf>
    <xf numFmtId="4" fontId="19" fillId="0" borderId="6" xfId="0" applyNumberFormat="1" applyFont="1" applyFill="1" applyBorder="1" applyAlignment="1">
      <alignment horizontal="right" wrapText="1"/>
    </xf>
    <xf numFmtId="0" fontId="20" fillId="0" borderId="9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5" fillId="0" borderId="0" xfId="0" applyFont="1" applyAlignment="1">
      <alignment horizontal="justify" vertical="top" wrapText="1"/>
    </xf>
    <xf numFmtId="4" fontId="19" fillId="0" borderId="6" xfId="0" applyNumberFormat="1" applyFont="1" applyBorder="1" applyAlignment="1"/>
    <xf numFmtId="0" fontId="15" fillId="0" borderId="0" xfId="0" applyFont="1" applyAlignment="1"/>
    <xf numFmtId="4" fontId="19" fillId="0" borderId="6" xfId="0" applyNumberFormat="1" applyFont="1" applyFill="1" applyBorder="1" applyAlignment="1">
      <alignment wrapText="1"/>
    </xf>
    <xf numFmtId="165" fontId="5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7" fontId="0" fillId="0" borderId="0" xfId="0" applyNumberFormat="1" applyFont="1" applyFill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Border="1"/>
    <xf numFmtId="0" fontId="22" fillId="0" borderId="0" xfId="0" applyFont="1" applyFill="1" applyBorder="1"/>
    <xf numFmtId="164" fontId="0" fillId="0" borderId="6" xfId="0" applyNumberFormat="1" applyBorder="1" applyAlignment="1">
      <alignment horizontal="center"/>
    </xf>
    <xf numFmtId="0" fontId="21" fillId="0" borderId="0" xfId="0" applyFont="1" applyBorder="1"/>
    <xf numFmtId="4" fontId="16" fillId="0" borderId="0" xfId="0" applyNumberFormat="1" applyFont="1" applyBorder="1" applyAlignment="1"/>
    <xf numFmtId="0" fontId="21" fillId="0" borderId="0" xfId="0" applyFont="1" applyFill="1" applyBorder="1"/>
    <xf numFmtId="0" fontId="16" fillId="0" borderId="0" xfId="0" applyFont="1" applyFill="1" applyBorder="1"/>
    <xf numFmtId="4" fontId="16" fillId="0" borderId="0" xfId="0" applyNumberFormat="1" applyFont="1" applyFill="1" applyBorder="1"/>
    <xf numFmtId="0" fontId="22" fillId="0" borderId="0" xfId="0" applyFont="1" applyAlignment="1">
      <alignment horizontal="center"/>
    </xf>
    <xf numFmtId="0" fontId="20" fillId="0" borderId="9" xfId="0" applyFont="1" applyBorder="1" applyAlignment="1">
      <alignment horizontal="left"/>
    </xf>
    <xf numFmtId="0" fontId="5" fillId="0" borderId="0" xfId="0" applyFont="1" applyBorder="1"/>
    <xf numFmtId="2" fontId="16" fillId="0" borderId="0" xfId="0" applyNumberFormat="1" applyFont="1" applyBorder="1" applyAlignment="1"/>
    <xf numFmtId="0" fontId="20" fillId="0" borderId="10" xfId="0" applyFont="1" applyFill="1" applyBorder="1" applyAlignment="1">
      <alignment horizontal="left"/>
    </xf>
    <xf numFmtId="0" fontId="15" fillId="0" borderId="0" xfId="0" applyFont="1" applyAlignment="1">
      <alignment vertical="center"/>
    </xf>
    <xf numFmtId="49" fontId="15" fillId="0" borderId="0" xfId="0" applyNumberFormat="1" applyFont="1" applyFill="1" applyAlignment="1">
      <alignment horizontal="justify" vertical="center" wrapText="1"/>
    </xf>
    <xf numFmtId="4" fontId="19" fillId="0" borderId="6" xfId="0" applyNumberFormat="1" applyFont="1" applyFill="1" applyBorder="1" applyAlignment="1"/>
    <xf numFmtId="2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20" fillId="0" borderId="9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center"/>
    </xf>
    <xf numFmtId="0" fontId="20" fillId="0" borderId="13" xfId="0" applyFont="1" applyFill="1" applyBorder="1" applyAlignment="1">
      <alignment horizontal="left"/>
    </xf>
    <xf numFmtId="0" fontId="5" fillId="0" borderId="0" xfId="0" applyFont="1" applyFill="1" applyBorder="1"/>
    <xf numFmtId="0" fontId="7" fillId="0" borderId="0" xfId="1" applyFont="1" applyBorder="1"/>
    <xf numFmtId="0" fontId="6" fillId="0" borderId="0" xfId="1" applyFont="1"/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" name="Text Box 2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" name="Text Box 2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" name="Text Box 2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" name="Text Box 2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" name="Text Box 2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" name="Text Box 2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" name="Text Box 2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" name="Text Box 2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" name="Text Box 2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" name="Text Box 2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" name="Text Box 2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" name="Text Box 2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" name="Text Box 2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" name="Text Box 2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" name="Text Box 2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" name="Text Box 2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" name="Text Box 2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" name="Text Box 2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" name="Text Box 2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" name="Text Box 2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" name="Text Box 2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" name="Text Box 2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" name="Text Box 2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" name="Text Box 2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" name="Text Box 2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" name="Text Box 2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" name="Text Box 2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" name="Text Box 2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" name="Text Box 2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" name="Text Box 2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" name="Text Box 2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" name="Text Box 2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" name="Text Box 2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" name="Text Box 2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" name="Text Box 2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" name="Text Box 2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" name="Text Box 2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" name="Text Box 2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" name="Text Box 2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" name="Text Box 2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" name="Text Box 2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" name="Text Box 2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" name="Text Box 2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" name="Text Box 2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" name="Text Box 2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" name="Text Box 2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" name="Text Box 2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" name="Text Box 2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" name="Text Box 2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" name="Text Box 2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" name="Text Box 2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" name="Text Box 2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" name="Text Box 2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" name="Text Box 2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" name="Text Box 2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" name="Text Box 2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" name="Text Box 2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" name="Text Box 2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" name="Text Box 2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" name="Text Box 2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" name="Text Box 2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" name="Text Box 2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" name="Text Box 2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" name="Text Box 2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" name="Text Box 2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" name="Text Box 2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" name="Text Box 2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" name="Text Box 2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" name="Text Box 2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" name="Text Box 2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" name="Text Box 2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" name="Text Box 2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" name="Text Box 2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" name="Text Box 2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" name="Text Box 2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" name="Text Box 2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" name="Text Box 2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" name="Text Box 2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" name="Text Box 2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" name="Text Box 2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" name="Text Box 2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" name="Text Box 2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" name="Text Box 2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" name="Text Box 2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" name="Text Box 2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" name="Text Box 2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" name="Text Box 2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" name="Text Box 2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" name="Text Box 2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" name="Text Box 2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" name="Text Box 2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" name="Text Box 2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" name="Text Box 2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" name="Text Box 2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" name="Text Box 2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" name="Text Box 2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" name="Text Box 2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" name="Text Box 2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" name="Text Box 2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" name="Text Box 2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" name="Text Box 2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" name="Text Box 2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" name="Text Box 2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" name="Text Box 2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" name="Text Box 2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" name="Text Box 2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" name="Text Box 2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" name="Text Box 2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" name="Text Box 2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" name="Text Box 2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" name="Text Box 2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" name="Text Box 2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" name="Text Box 2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" name="Text Box 2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" name="Text Box 2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" name="Text Box 2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" name="Text Box 2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" name="Text Box 2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" name="Text Box 2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" name="Text Box 2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" name="Text Box 2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" name="Text Box 2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" name="Text Box 2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" name="Text Box 2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" name="Text Box 2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" name="Text Box 2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" name="Text Box 2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" name="Text Box 2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" name="Text Box 2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" name="Text Box 2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" name="Text Box 2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" name="Text Box 2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" name="Text Box 2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" name="Text Box 2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" name="Text Box 2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" name="Text Box 2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" name="Text Box 2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" name="Text Box 2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" name="Text Box 2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" name="Text Box 2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" name="Text Box 2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" name="Text Box 2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" name="Text Box 2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" name="Text Box 2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" name="Text Box 2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" name="Text Box 2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" name="Text Box 2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" name="Text Box 2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" name="Text Box 2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" name="Text Box 2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" name="Text Box 2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" name="Text Box 2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" name="Text Box 2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" name="Text Box 2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" name="Text Box 2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" name="Text Box 2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" name="Text Box 2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" name="Text Box 2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" name="Text Box 2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" name="Text Box 2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" name="Text Box 2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" name="Text Box 2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" name="Text Box 2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" name="Text Box 2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" name="Text Box 2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" name="Text Box 2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" name="Text Box 2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" name="Text Box 2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" name="Text Box 2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" name="Text Box 2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" name="Text Box 2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" name="Text Box 2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" name="Text Box 2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" name="Text Box 2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" name="Text Box 2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" name="Text Box 2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" name="Text Box 2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" name="Text Box 2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" name="Text Box 2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" name="Text Box 2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" name="Text Box 2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" name="Text Box 2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" name="Text Box 2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" name="Text Box 2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" name="Text Box 2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" name="Text Box 2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" name="Text Box 2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" name="Text Box 2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" name="Text Box 2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" name="Text Box 2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" name="Text Box 2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" name="Text Box 2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" name="Text Box 2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" name="Text Box 2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" name="Text Box 2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" name="Text Box 2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" name="Text Box 2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" name="Text Box 2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" name="Text Box 2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" name="Text Box 2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" name="Text Box 2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" name="Text Box 2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" name="Text Box 2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" name="Text Box 2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" name="Text Box 2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" name="Text Box 2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" name="Text Box 2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" name="Text Box 2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" name="Text Box 2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" name="Text Box 2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" name="Text Box 2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" name="Text Box 2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" name="Text Box 2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" name="Text Box 2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" name="Text Box 2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" name="Text Box 2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" name="Text Box 2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" name="Text Box 2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" name="Text Box 2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" name="Text Box 2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" name="Text Box 2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" name="Text Box 2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" name="Text Box 2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" name="Text Box 2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" name="Text Box 2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" name="Text Box 2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" name="Text Box 2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" name="Text Box 2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" name="Text Box 2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" name="Text Box 2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" name="Text Box 2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" name="Text Box 2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" name="Text Box 2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" name="Text Box 2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" name="Text Box 2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" name="Text Box 2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" name="Text Box 2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" name="Text Box 2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" name="Text Box 2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" name="Text Box 2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" name="Text Box 2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" name="Text Box 2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" name="Text Box 2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" name="Text Box 2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" name="Text Box 2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" name="Text Box 2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" name="Text Box 2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" name="Text Box 2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" name="Text Box 2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" name="Text Box 2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" name="Text Box 2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" name="Text Box 2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" name="Text Box 2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" name="Text Box 2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" name="Text Box 2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" name="Text Box 2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" name="Text Box 2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" name="Text Box 2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" name="Text Box 2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" name="Text Box 2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" name="Text Box 2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" name="Text Box 2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" name="Text Box 2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" name="Text Box 2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" name="Text Box 2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" name="Text Box 2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" name="Text Box 2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" name="Text Box 2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" name="Text Box 2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" name="Text Box 2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" name="Text Box 2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" name="Text Box 2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" name="Text Box 2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" name="Text Box 2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" name="Text Box 2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" name="Text Box 2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" name="Text Box 2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" name="Text Box 2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" name="Text Box 2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" name="Text Box 2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" name="Text Box 2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" name="Text Box 2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" name="Text Box 2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" name="Text Box 2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6" name="Text Box 2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7" name="Text Box 2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8" name="Text Box 2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9" name="Text Box 2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0" name="Text Box 2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1" name="Text Box 2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2" name="Text Box 2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3" name="Text Box 2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4" name="Text Box 2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5" name="Text Box 2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6" name="Text Box 2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7" name="Text Box 2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8" name="Text Box 2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9" name="Text Box 2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0" name="Text Box 2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1" name="Text Box 2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2" name="Text Box 2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3" name="Text Box 2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4" name="Text Box 2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5" name="Text Box 2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6" name="Text Box 2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7" name="Text Box 2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8" name="Text Box 2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9" name="Text Box 2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0" name="Text Box 2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1" name="Text Box 2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2" name="Text Box 2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3" name="Text Box 2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4" name="Text Box 2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5" name="Text Box 2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6" name="Text Box 2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7" name="Text Box 2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8" name="Text Box 2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9" name="Text Box 2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0" name="Text Box 2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1" name="Text Box 2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2" name="Text Box 2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3" name="Text Box 2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4" name="Text Box 2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5" name="Text Box 2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6" name="Text Box 2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7" name="Text Box 2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8" name="Text Box 2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9" name="Text Box 2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0" name="Text Box 2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1" name="Text Box 2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2" name="Text Box 2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3" name="Text Box 2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4" name="Text Box 2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5" name="Text Box 2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6" name="Text Box 2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7" name="Text Box 2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8" name="Text Box 2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9" name="Text Box 2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0" name="Text Box 2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1" name="Text Box 2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2" name="Text Box 2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3" name="Text Box 2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4" name="Text Box 2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5" name="Text Box 2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6" name="Text Box 2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7" name="Text Box 2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8" name="Text Box 2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9" name="Text Box 2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0" name="Text Box 2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1" name="Text Box 2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2" name="Text Box 2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3" name="Text Box 2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4" name="Text Box 2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5" name="Text Box 2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6" name="Text Box 2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7" name="Text Box 2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8" name="Text Box 2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9" name="Text Box 2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0" name="Text Box 2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1" name="Text Box 2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2" name="Text Box 2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3" name="Text Box 2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4" name="Text Box 2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5" name="Text Box 2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6" name="Text Box 2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7" name="Text Box 2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8" name="Text Box 2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9" name="Text Box 2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0" name="Text Box 2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1" name="Text Box 2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2" name="Text Box 2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3" name="Text Box 2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4" name="Text Box 3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5" name="Text Box 3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6" name="Text Box 3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7" name="Text Box 3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8" name="Text Box 3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9" name="Text Box 3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0" name="Text Box 3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1" name="Text Box 3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2" name="Text Box 3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3" name="Text Box 3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4" name="Text Box 3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5" name="Text Box 3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6" name="Text Box 3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7" name="Text Box 3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8" name="Text Box 3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9" name="Text Box 3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0" name="Text Box 3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1" name="Text Box 3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2" name="Text Box 3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3" name="Text Box 3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4" name="Text Box 3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5" name="Text Box 3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6" name="Text Box 3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7" name="Text Box 3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8" name="Text Box 3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9" name="Text Box 3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0" name="Text Box 3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1" name="Text Box 3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2" name="Text Box 3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3" name="Text Box 3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4" name="Text Box 3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5" name="Text Box 3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6" name="Text Box 3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7" name="Text Box 3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8" name="Text Box 3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9" name="Text Box 3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0" name="Text Box 3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1" name="Text Box 3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2" name="Text Box 3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3" name="Text Box 3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4" name="Text Box 3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5" name="Text Box 3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6" name="Text Box 3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7" name="Text Box 3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8" name="Text Box 3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9" name="Text Box 3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0" name="Text Box 3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1" name="Text Box 3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2" name="Text Box 3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3" name="Text Box 3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4" name="Text Box 3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5" name="Text Box 3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6" name="Text Box 3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7" name="Text Box 3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8" name="Text Box 3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9" name="Text Box 3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0" name="Text Box 3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1" name="Text Box 3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2" name="Text Box 3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3" name="Text Box 3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4" name="Text Box 3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5" name="Text Box 3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6" name="Text Box 3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7" name="Text Box 3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8" name="Text Box 3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9" name="Text Box 3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0" name="Text Box 3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1" name="Text Box 3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2" name="Text Box 3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3" name="Text Box 3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4" name="Text Box 3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5" name="Text Box 3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6" name="Text Box 3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7" name="Text Box 3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8" name="Text Box 3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9" name="Text Box 3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0" name="Text Box 3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1" name="Text Box 3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2" name="Text Box 3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3" name="Text Box 3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4" name="Text Box 3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5" name="Text Box 3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6" name="Text Box 3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7" name="Text Box 3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8" name="Text Box 3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9" name="Text Box 3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0" name="Text Box 3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1" name="Text Box 3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2" name="Text Box 3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3" name="Text Box 3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4" name="Text Box 3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5" name="Text Box 3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6" name="Text Box 3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7" name="Text Box 3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8" name="Text Box 3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9" name="Text Box 3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0" name="Text Box 3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1" name="Text Box 3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2" name="Text Box 3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3" name="Text Box 3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4" name="Text Box 3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5" name="Text Box 3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6" name="Text Box 3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7" name="Text Box 3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8" name="Text Box 3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9" name="Text Box 3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0" name="Text Box 3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1" name="Text Box 3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2" name="Text Box 3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3" name="Text Box 3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4" name="Text Box 3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5" name="Text Box 3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6" name="Text Box 3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7" name="Text Box 3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8" name="Text Box 3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9" name="Text Box 3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0" name="Text Box 3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1" name="Text Box 3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2" name="Text Box 3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3" name="Text Box 3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4" name="Text Box 3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5" name="Text Box 3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6" name="Text Box 3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7" name="Text Box 3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8" name="Text Box 3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9" name="Text Box 3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0" name="Text Box 3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1" name="Text Box 3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2" name="Text Box 3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3" name="Text Box 3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4" name="Text Box 3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5" name="Text Box 3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6" name="Text Box 3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7" name="Text Box 3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8" name="Text Box 3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9" name="Text Box 3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0" name="Text Box 3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1" name="Text Box 3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2" name="Text Box 3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3" name="Text Box 3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4" name="Text Box 3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5" name="Text Box 3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6" name="Text Box 3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7" name="Text Box 3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8" name="Text Box 3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9" name="Text Box 3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0" name="Text Box 3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1" name="Text Box 3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2" name="Text Box 3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3" name="Text Box 3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4" name="Text Box 3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5" name="Text Box 3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6" name="Text Box 3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7" name="Text Box 3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8" name="Text Box 3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9" name="Text Box 3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0" name="Text Box 3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1" name="Text Box 3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2" name="Text Box 3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3" name="Text Box 3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4" name="Text Box 3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5" name="Text Box 3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6" name="Text Box 3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7" name="Text Box 3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8" name="Text Box 3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9" name="Text Box 3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0" name="Text Box 3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1" name="Text Box 3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2" name="Text Box 3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3" name="Text Box 3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4" name="Text Box 3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5" name="Text Box 3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6" name="Text Box 3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7" name="Text Box 3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8" name="Text Box 3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9" name="Text Box 3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0" name="Text Box 3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1" name="Text Box 3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2" name="Text Box 3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3" name="Text Box 3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4" name="Text Box 3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5" name="Text Box 3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6" name="Text Box 3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7" name="Text Box 3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8" name="Text Box 3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9" name="Text Box 3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0" name="Text Box 3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1" name="Text Box 3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2" name="Text Box 3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3" name="Text Box 3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4" name="Text Box 3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5" name="Text Box 3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6" name="Text Box 3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7" name="Text Box 3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8" name="Text Box 3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9" name="Text Box 3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0" name="Text Box 3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1" name="Text Box 3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2" name="Text Box 3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3" name="Text Box 3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4" name="Text Box 3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5" name="Text Box 3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6" name="Text Box 3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7" name="Text Box 3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8" name="Text Box 3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9" name="Text Box 3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0" name="Text Box 3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1" name="Text Box 3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2" name="Text Box 3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3" name="Text Box 3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4" name="Text Box 3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5" name="Text Box 3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6" name="Text Box 3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7" name="Text Box 3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8" name="Text Box 3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9" name="Text Box 3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0" name="Text Box 3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1" name="Text Box 3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2" name="Text Box 3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3" name="Text Box 3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4" name="Text Box 3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5" name="Text Box 3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6" name="Text Box 3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7" name="Text Box 3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8" name="Text Box 3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9" name="Text Box 3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0" name="Text Box 3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1" name="Text Box 3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2" name="Text Box 3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3" name="Text Box 3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4" name="Text Box 3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5" name="Text Box 3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6" name="Text Box 3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7" name="Text Box 3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8" name="Text Box 3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9" name="Text Box 3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0" name="Text Box 3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1" name="Text Box 3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2" name="Text Box 3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3" name="Text Box 3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4" name="Text Box 3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5" name="Text Box 3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6" name="Text Box 3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7" name="Text Box 3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8" name="Text Box 3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9" name="Text Box 3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0" name="Text Box 3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1" name="Text Box 3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2" name="Text Box 3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3" name="Text Box 3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4" name="Text Box 3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5" name="Text Box 3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6" name="Text Box 3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7" name="Text Box 3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8" name="Text Box 3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9" name="Text Box 3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0" name="Text Box 3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1" name="Text Box 3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2" name="Text Box 3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3" name="Text Box 3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4" name="Text Box 3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5" name="Text Box 3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6" name="Text Box 3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7" name="Text Box 3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8" name="Text Box 3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9" name="Text Box 3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0" name="Text Box 3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1" name="Text Box 3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2" name="Text Box 3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3" name="Text Box 3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4" name="Text Box 3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5" name="Text Box 3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6" name="Text Box 3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7" name="Text Box 3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" name="Text Box 3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" name="Text Box 3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" name="Text Box 3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" name="Text Box 3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" name="Text Box 3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" name="Text Box 3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" name="Text Box 3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" name="Text Box 3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" name="Text Box 3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" name="Text Box 3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" name="Text Box 3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" name="Text Box 3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" name="Text Box 3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" name="Text Box 3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" name="Text Box 3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" name="Text Box 3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" name="Text Box 3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" name="Text Box 3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" name="Text Box 3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" name="Text Box 3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" name="Text Box 3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" name="Text Box 3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" name="Text Box 3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" name="Text Box 3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" name="Text Box 3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" name="Text Box 3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" name="Text Box 3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" name="Text Box 3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" name="Text Box 3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" name="Text Box 3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" name="Text Box 3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" name="Text Box 3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" name="Text Box 3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" name="Text Box 3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" name="Text Box 3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" name="Text Box 3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" name="Text Box 3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" name="Text Box 3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" name="Text Box 3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" name="Text Box 3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" name="Text Box 3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" name="Text Box 3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" name="Text Box 3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" name="Text Box 3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" name="Text Box 3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" name="Text Box 3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" name="Text Box 3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" name="Text Box 3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" name="Text Box 3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" name="Text Box 3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" name="Text Box 3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" name="Text Box 3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" name="Text Box 3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" name="Text Box 3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" name="Text Box 3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" name="Text Box 3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" name="Text Box 3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" name="Text Box 3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" name="Text Box 3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" name="Text Box 3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" name="Text Box 3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" name="Text Box 3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" name="Text Box 3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" name="Text Box 3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" name="Text Box 3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" name="Text Box 3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" name="Text Box 3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" name="Text Box 3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" name="Text Box 3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" name="Text Box 3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" name="Text Box 3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" name="Text Box 3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" name="Text Box 3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" name="Text Box 3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" name="Text Box 3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" name="Text Box 3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" name="Text Box 3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" name="Text Box 3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" name="Text Box 3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" name="Text Box 3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" name="Text Box 3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" name="Text Box 3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" name="Text Box 3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" name="Text Box 3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" name="Text Box 3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" name="Text Box 3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" name="Text Box 3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" name="Text Box 3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" name="Text Box 3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" name="Text Box 3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" name="Text Box 3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" name="Text Box 3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" name="Text Box 3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" name="Text Box 3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" name="Text Box 3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" name="Text Box 3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" name="Text Box 3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" name="Text Box 3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" name="Text Box 3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" name="Text Box 3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" name="Text Box 3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" name="Text Box 3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" name="Text Box 3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" name="Text Box 3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" name="Text Box 3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" name="Text Box 3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" name="Text Box 3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" name="Text Box 3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" name="Text Box 3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" name="Text Box 3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" name="Text Box 3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" name="Text Box 3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" name="Text Box 3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" name="Text Box 3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" name="Text Box 3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" name="Text Box 3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" name="Text Box 3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" name="Text Box 3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" name="Text Box 3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" name="Text Box 3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" name="Text Box 3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" name="Text Box 3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" name="Text Box 3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" name="Text Box 3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" name="Text Box 3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" name="Text Box 3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" name="Text Box 3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" name="Text Box 3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" name="Text Box 3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" name="Text Box 3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" name="Text Box 3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" name="Text Box 3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" name="Text Box 3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" name="Text Box 3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" name="Text Box 34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" name="Text Box 34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" name="Text Box 34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" name="Text Box 34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" name="Text Box 34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" name="Text Box 34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" name="Text Box 34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" name="Text Box 34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" name="Text Box 34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" name="Text Box 34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" name="Text Box 34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" name="Text Box 34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" name="Text Box 34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" name="Text Box 34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" name="Text Box 34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" name="Text Box 34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" name="Text Box 34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" name="Text Box 34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" name="Text Box 34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" name="Text Box 34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" name="Text Box 34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" name="Text Box 34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" name="Text Box 34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" name="Text Box 34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" name="Text Box 34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" name="Text Box 34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" name="Text Box 34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" name="Text Box 34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" name="Text Box 34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" name="Text Box 34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" name="Text Box 34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" name="Text Box 34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" name="Text Box 34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" name="Text Box 34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" name="Text Box 34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" name="Text Box 34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" name="Text Box 34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" name="Text Box 34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" name="Text Box 34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" name="Text Box 34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" name="Text Box 34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" name="Text Box 34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" name="Text Box 34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" name="Text Box 34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" name="Text Box 34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" name="Text Box 34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" name="Text Box 34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" name="Text Box 34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" name="Text Box 34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" name="Text Box 34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" name="Text Box 34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" name="Text Box 34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" name="Text Box 34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" name="Text Box 34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" name="Text Box 34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" name="Text Box 34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8" name="Text Box 34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9" name="Text Box 34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0" name="Text Box 34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1" name="Text Box 34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2" name="Text Box 34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3" name="Text Box 34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4" name="Text Box 34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5" name="Text Box 34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6" name="Text Box 34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7" name="Text Box 34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8" name="Text Box 34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9" name="Text Box 34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0" name="Text Box 34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1" name="Text Box 34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2" name="Text Box 34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3" name="Text Box 34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4" name="Text Box 34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5" name="Text Box 34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6" name="Text Box 34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7" name="Text Box 34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8" name="Text Box 34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9" name="Text Box 34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0" name="Text Box 34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1" name="Text Box 34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2" name="Text Box 34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3" name="Text Box 34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4" name="Text Box 34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5" name="Text Box 34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6" name="Text Box 34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7" name="Text Box 34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8" name="Text Box 34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9" name="Text Box 34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0" name="Text Box 34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1" name="Text Box 34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2" name="Text Box 34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3" name="Text Box 34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4" name="Text Box 35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5" name="Text Box 35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6" name="Text Box 35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7" name="Text Box 35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8" name="Text Box 35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9" name="Text Box 35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0" name="Text Box 35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1" name="Text Box 35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2" name="Text Box 35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3" name="Text Box 35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4" name="Text Box 35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5" name="Text Box 35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6" name="Text Box 35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7" name="Text Box 35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8" name="Text Box 35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9" name="Text Box 35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0" name="Text Box 35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1" name="Text Box 35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2" name="Text Box 35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3" name="Text Box 35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4" name="Text Box 35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5" name="Text Box 35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6" name="Text Box 35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7" name="Text Box 35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8" name="Text Box 35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9" name="Text Box 35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0" name="Text Box 35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1" name="Text Box 35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2" name="Text Box 35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3" name="Text Box 35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4" name="Text Box 35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5" name="Text Box 35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6" name="Text Box 35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7" name="Text Box 35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8" name="Text Box 35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9" name="Text Box 35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0" name="Text Box 35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1" name="Text Box 35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2" name="Text Box 35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3" name="Text Box 35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4" name="Text Box 35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5" name="Text Box 35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6" name="Text Box 35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7" name="Text Box 35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8" name="Text Box 35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9" name="Text Box 35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0" name="Text Box 35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1" name="Text Box 35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2" name="Text Box 35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3" name="Text Box 35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4" name="Text Box 35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5" name="Text Box 35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6" name="Text Box 35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7" name="Text Box 35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8" name="Text Box 35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9" name="Text Box 35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0" name="Text Box 35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1" name="Text Box 35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2" name="Text Box 35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3" name="Text Box 35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4" name="Text Box 35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5" name="Text Box 35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6" name="Text Box 35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7" name="Text Box 35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8" name="Text Box 35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9" name="Text Box 35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0" name="Text Box 35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1" name="Text Box 35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2" name="Text Box 35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3" name="Text Box 35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4" name="Text Box 35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5" name="Text Box 35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6" name="Text Box 35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7" name="Text Box 35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8" name="Text Box 35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9" name="Text Box 35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0" name="Text Box 35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1" name="Text Box 35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2" name="Text Box 35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3" name="Text Box 35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4" name="Text Box 35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5" name="Text Box 35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6" name="Text Box 35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7" name="Text Box 35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8" name="Text Box 35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9" name="Text Box 35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0" name="Text Box 3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1" name="Text Box 3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2" name="Text Box 3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3" name="Text Box 3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4" name="Text Box 3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5" name="Text Box 3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6" name="Text Box 3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7" name="Text Box 3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8" name="Text Box 3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9" name="Text Box 3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0" name="Text Box 3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1" name="Text Box 3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2" name="Text Box 3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3" name="Text Box 3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4" name="Text Box 3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5" name="Text Box 3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6" name="Text Box 3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7" name="Text Box 3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8" name="Text Box 3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9" name="Text Box 3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0" name="Text Box 3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1" name="Text Box 3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2" name="Text Box 3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3" name="Text Box 3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4" name="Text Box 3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5" name="Text Box 3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6" name="Text Box 3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7" name="Text Box 3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8" name="Text Box 3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9" name="Text Box 3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0" name="Text Box 3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1" name="Text Box 3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2" name="Text Box 3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3" name="Text Box 3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4" name="Text Box 3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5" name="Text Box 3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6" name="Text Box 3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7" name="Text Box 3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8" name="Text Box 3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9" name="Text Box 3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0" name="Text Box 3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1" name="Text Box 3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2" name="Text Box 3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3" name="Text Box 3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4" name="Text Box 3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5" name="Text Box 3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6" name="Text Box 3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7" name="Text Box 3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8" name="Text Box 3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9" name="Text Box 3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0" name="Text Box 3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1" name="Text Box 3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2" name="Text Box 3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3" name="Text Box 3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4" name="Text Box 3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5" name="Text Box 3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6" name="Text Box 3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7" name="Text Box 3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8" name="Text Box 3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9" name="Text Box 36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0" name="Text Box 36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1" name="Text Box 36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2" name="Text Box 36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3" name="Text Box 36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4" name="Text Box 36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5" name="Text Box 36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6" name="Text Box 36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7" name="Text Box 36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8" name="Text Box 36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9" name="Text Box 36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0" name="Text Box 36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1" name="Text Box 36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2" name="Text Box 36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3" name="Text Box 36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4" name="Text Box 36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5" name="Text Box 36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6" name="Text Box 36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7" name="Text Box 36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8" name="Text Box 36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9" name="Text Box 36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0" name="Text Box 36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1" name="Text Box 36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2" name="Text Box 36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3" name="Text Box 36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4" name="Text Box 36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5" name="Text Box 36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6" name="Text Box 36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7" name="Text Box 36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8" name="Text Box 36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9" name="Text Box 36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0" name="Text Box 36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1" name="Text Box 36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2" name="Text Box 36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3" name="Text Box 36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4" name="Text Box 36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5" name="Text Box 36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6" name="Text Box 36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7" name="Text Box 36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8" name="Text Box 36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9" name="Text Box 36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0" name="Text Box 36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1" name="Text Box 3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2" name="Text Box 3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3" name="Text Box 3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4" name="Text Box 3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5" name="Text Box 3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6" name="Text Box 3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7" name="Text Box 3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8" name="Text Box 3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9" name="Text Box 3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0" name="Text Box 3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1" name="Text Box 3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2" name="Text Box 3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3" name="Text Box 3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4" name="Text Box 3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5" name="Text Box 3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6" name="Text Box 3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7" name="Text Box 3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8" name="Text Box 3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9" name="Text Box 3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0" name="Text Box 3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1" name="Text Box 3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2" name="Text Box 3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3" name="Text Box 3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4" name="Text Box 3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5" name="Text Box 3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6" name="Text Box 3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7" name="Text Box 3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8" name="Text Box 3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9" name="Text Box 3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0" name="Text Box 3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1" name="Text Box 3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2" name="Text Box 3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3" name="Text Box 3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4" name="Text Box 3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5" name="Text Box 3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6" name="Text Box 3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7" name="Text Box 3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8" name="Text Box 3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9" name="Text Box 3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0" name="Text Box 3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1" name="Text Box 3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2" name="Text Box 3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3" name="Text Box 3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4" name="Text Box 3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5" name="Text Box 3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6" name="Text Box 3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7" name="Text Box 3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8" name="Text Box 3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9" name="Text Box 3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0" name="Text Box 3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1" name="Text Box 3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2" name="Text Box 3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3" name="Text Box 3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4" name="Text Box 3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5" name="Text Box 3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6" name="Text Box 3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7" name="Text Box 3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8" name="Text Box 3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9" name="Text Box 3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0" name="Text Box 3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1" name="Text Box 3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2" name="Text Box 3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3" name="Text Box 3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4" name="Text Box 3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5" name="Text Box 3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6" name="Text Box 3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7" name="Text Box 3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8" name="Text Box 3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9" name="Text Box 3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0" name="Text Box 3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1" name="Text Box 3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2" name="Text Box 3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3" name="Text Box 3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4" name="Text Box 3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5" name="Text Box 3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6" name="Text Box 3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7" name="Text Box 3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8" name="Text Box 3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9" name="Text Box 3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0" name="Text Box 3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1" name="Text Box 3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2" name="Text Box 3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3" name="Text Box 3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4" name="Text Box 3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5" name="Text Box 3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6" name="Text Box 3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7" name="Text Box 3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8" name="Text Box 3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9" name="Text Box 3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0" name="Text Box 3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1" name="Text Box 3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2" name="Text Box 3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3" name="Text Box 3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4" name="Text Box 3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5" name="Text Box 3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6" name="Text Box 3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7" name="Text Box 3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8" name="Text Box 3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9" name="Text Box 3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0" name="Text Box 3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1" name="Text Box 3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2" name="Text Box 3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3" name="Text Box 3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4" name="Text Box 3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5" name="Text Box 3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6" name="Text Box 3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7" name="Text Box 3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8" name="Text Box 3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9" name="Text Box 3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0" name="Text Box 3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1" name="Text Box 3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2" name="Text Box 3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3" name="Text Box 3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4" name="Text Box 3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5" name="Text Box 3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6" name="Text Box 3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7" name="Text Box 3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8" name="Text Box 3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9" name="Text Box 3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0" name="Text Box 3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1" name="Text Box 3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2" name="Text Box 3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3" name="Text Box 3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4" name="Text Box 3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5" name="Text Box 3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6" name="Text Box 3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7" name="Text Box 3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8" name="Text Box 3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9" name="Text Box 3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0" name="Text Box 3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1" name="Text Box 3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2" name="Text Box 3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3" name="Text Box 3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4" name="Text Box 3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5" name="Text Box 3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6" name="Text Box 3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7" name="Text Box 3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8" name="Text Box 3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9" name="Text Box 3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0" name="Text Box 3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1" name="Text Box 3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2" name="Text Box 3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3" name="Text Box 3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4" name="Text Box 3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5" name="Text Box 3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6" name="Text Box 3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7" name="Text Box 3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8" name="Text Box 3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9" name="Text Box 3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0" name="Text Box 3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1" name="Text Box 3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2" name="Text Box 3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3" name="Text Box 3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4" name="Text Box 3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5" name="Text Box 3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6" name="Text Box 3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7" name="Text Box 3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8" name="Text Box 3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9" name="Text Box 3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0" name="Text Box 3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1" name="Text Box 3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2" name="Text Box 3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3" name="Text Box 3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4" name="Text Box 3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5" name="Text Box 3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6" name="Text Box 3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7" name="Text Box 3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8" name="Text Box 3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9" name="Text Box 3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0" name="Text Box 3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1" name="Text Box 3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2" name="Text Box 3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3" name="Text Box 3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4" name="Text Box 3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5" name="Text Box 3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6" name="Text Box 3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7" name="Text Box 3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8" name="Text Box 3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9" name="Text Box 3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0" name="Text Box 3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1" name="Text Box 3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2" name="Text Box 3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3" name="Text Box 3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4" name="Text Box 3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5" name="Text Box 3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6" name="Text Box 3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7" name="Text Box 3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8" name="Text Box 3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9" name="Text Box 3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0" name="Text Box 3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1" name="Text Box 3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2" name="Text Box 3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3" name="Text Box 3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4" name="Text Box 3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5" name="Text Box 3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6" name="Text Box 3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7" name="Text Box 3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8" name="Text Box 3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9" name="Text Box 3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0" name="Text Box 3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1" name="Text Box 3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2" name="Text Box 3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3" name="Text Box 3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4" name="Text Box 3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5" name="Text Box 3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6" name="Text Box 3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7" name="Text Box 3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8" name="Text Box 3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9" name="Text Box 3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0" name="Text Box 3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1" name="Text Box 3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2" name="Text Box 3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3" name="Text Box 3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4" name="Text Box 3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5" name="Text Box 3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6" name="Text Box 3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7" name="Text Box 3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8" name="Text Box 3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9" name="Text Box 3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0" name="Text Box 3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1" name="Text Box 3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2" name="Text Box 3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3" name="Text Box 3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4" name="Text Box 3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5" name="Text Box 3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6" name="Text Box 3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7" name="Text Box 3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8" name="Text Box 3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9" name="Text Box 3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0" name="Text Box 3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1" name="Text Box 3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2" name="Text Box 3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3" name="Text Box 3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4" name="Text Box 3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5" name="Text Box 3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6" name="Text Box 3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7" name="Text Box 3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8" name="Text Box 3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9" name="Text Box 3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0" name="Text Box 3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1" name="Text Box 3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2" name="Text Box 3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3" name="Text Box 3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4" name="Text Box 3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5" name="Text Box 3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6" name="Text Box 3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7" name="Text Box 3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8" name="Text Box 3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9" name="Text Box 3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0" name="Text Box 3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1" name="Text Box 3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2" name="Text Box 3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3" name="Text Box 3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4" name="Text Box 3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5" name="Text Box 3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6" name="Text Box 3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7" name="Text Box 3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8" name="Text Box 3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9" name="Text Box 3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0" name="Text Box 3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1" name="Text Box 3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2" name="Text Box 3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3" name="Text Box 3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4" name="Text Box 3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5" name="Text Box 3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6" name="Text Box 3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7" name="Text Box 3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8" name="Text Box 3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9" name="Text Box 3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0" name="Text Box 3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1" name="Text Box 3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2" name="Text Box 3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3" name="Text Box 3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4" name="Text Box 3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5" name="Text Box 3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6" name="Text Box 3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7" name="Text Box 3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8" name="Text Box 3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9" name="Text Box 3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0" name="Text Box 3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1" name="Text Box 3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2" name="Text Box 3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3" name="Text Box 3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4" name="Text Box 3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5" name="Text Box 3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6" name="Text Box 3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7" name="Text Box 3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8" name="Text Box 3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9" name="Text Box 3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0" name="Text Box 3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1" name="Text Box 3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2" name="Text Box 3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3" name="Text Box 3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4" name="Text Box 3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5" name="Text Box 3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6" name="Text Box 3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7" name="Text Box 3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8" name="Text Box 3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9" name="Text Box 3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0" name="Text Box 3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1" name="Text Box 3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2" name="Text Box 3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3" name="Text Box 3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4" name="Text Box 3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5" name="Text Box 3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6" name="Text Box 3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7" name="Text Box 3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8" name="Text Box 3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9" name="Text Box 3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0" name="Text Box 3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1" name="Text Box 3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2" name="Text Box 3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3" name="Text Box 3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4" name="Text Box 4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5" name="Text Box 4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6" name="Text Box 4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7" name="Text Box 4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8" name="Text Box 4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9" name="Text Box 4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0" name="Text Box 4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1" name="Text Box 4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2" name="Text Box 4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3" name="Text Box 4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4" name="Text Box 4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5" name="Text Box 4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6" name="Text Box 4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7" name="Text Box 4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8" name="Text Box 4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9" name="Text Box 4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0" name="Text Box 4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1" name="Text Box 4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2" name="Text Box 4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3" name="Text Box 4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4" name="Text Box 4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5" name="Text Box 4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6" name="Text Box 4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7" name="Text Box 4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8" name="Text Box 4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9" name="Text Box 4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0" name="Text Box 4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1" name="Text Box 4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2" name="Text Box 4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3" name="Text Box 4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4" name="Text Box 4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5" name="Text Box 4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6" name="Text Box 4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7" name="Text Box 4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8" name="Text Box 4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9" name="Text Box 4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0" name="Text Box 4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1" name="Text Box 4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2" name="Text Box 4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3" name="Text Box 4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4" name="Text Box 4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5" name="Text Box 4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6" name="Text Box 4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7" name="Text Box 4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8" name="Text Box 4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9" name="Text Box 4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0" name="Text Box 4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1" name="Text Box 4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2" name="Text Box 4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3" name="Text Box 4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4" name="Text Box 4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5" name="Text Box 4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6" name="Text Box 4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7" name="Text Box 4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8" name="Text Box 4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9" name="Text Box 4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0" name="Text Box 4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1" name="Text Box 4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2" name="Text Box 4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3" name="Text Box 4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4" name="Text Box 4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5" name="Text Box 4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6" name="Text Box 4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7" name="Text Box 4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8" name="Text Box 4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9" name="Text Box 4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0" name="Text Box 4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1" name="Text Box 4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2" name="Text Box 4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3" name="Text Box 4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4" name="Text Box 4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5" name="Text Box 4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6" name="Text Box 4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7" name="Text Box 4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8" name="Text Box 4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9" name="Text Box 4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0" name="Text Box 4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1" name="Text Box 4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2" name="Text Box 4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3" name="Text Box 4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4" name="Text Box 4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5" name="Text Box 4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6" name="Text Box 4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7" name="Text Box 4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8" name="Text Box 4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9" name="Text Box 4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0" name="Text Box 4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1" name="Text Box 4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2" name="Text Box 4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3" name="Text Box 4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4" name="Text Box 4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5" name="Text Box 4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6" name="Text Box 4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7" name="Text Box 4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8" name="Text Box 4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9" name="Text Box 4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0" name="Text Box 4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1" name="Text Box 4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2" name="Text Box 4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3" name="Text Box 4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4" name="Text Box 4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5" name="Text Box 4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6" name="Text Box 4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7" name="Text Box 4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8" name="Text Box 4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9" name="Text Box 4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0" name="Text Box 4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1" name="Text Box 4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2" name="Text Box 4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3" name="Text Box 4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4" name="Text Box 4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5" name="Text Box 4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6" name="Text Box 4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7" name="Text Box 4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8" name="Text Box 4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9" name="Text Box 4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0" name="Text Box 4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1" name="Text Box 4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2" name="Text Box 4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3" name="Text Box 4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4" name="Text Box 4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5" name="Text Box 4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6" name="Text Box 4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7" name="Text Box 4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8" name="Text Box 4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9" name="Text Box 4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0" name="Text Box 4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1" name="Text Box 4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2" name="Text Box 4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3" name="Text Box 4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4" name="Text Box 4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5" name="Text Box 4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6" name="Text Box 4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7" name="Text Box 4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8" name="Text Box 4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9" name="Text Box 4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0" name="Text Box 4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1" name="Text Box 4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2" name="Text Box 4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3" name="Text Box 4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4" name="Text Box 4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5" name="Text Box 4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6" name="Text Box 4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7" name="Text Box 4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8" name="Text Box 4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9" name="Text Box 4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0" name="Text Box 4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1" name="Text Box 4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2" name="Text Box 4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3" name="Text Box 4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4" name="Text Box 4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5" name="Text Box 4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6" name="Text Box 4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7" name="Text Box 4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8" name="Text Box 4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9" name="Text Box 4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0" name="Text Box 4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1" name="Text Box 4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2" name="Text Box 4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3" name="Text Box 4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4" name="Text Box 4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5" name="Text Box 4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6" name="Text Box 4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7" name="Text Box 4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8" name="Text Box 4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9" name="Text Box 4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0" name="Text Box 4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1" name="Text Box 4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2" name="Text Box 4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3" name="Text Box 4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4" name="Text Box 4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5" name="Text Box 4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6" name="Text Box 4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7" name="Text Box 4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8" name="Text Box 4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9" name="Text Box 4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0" name="Text Box 4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1" name="Text Box 4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2" name="Text Box 4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3" name="Text Box 4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4" name="Text Box 4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5" name="Text Box 4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6" name="Text Box 4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7" name="Text Box 4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8" name="Text Box 4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9" name="Text Box 4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0" name="Text Box 4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1" name="Text Box 4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2" name="Text Box 4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3" name="Text Box 4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4" name="Text Box 4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5" name="Text Box 4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6" name="Text Box 4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7" name="Text Box 4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8" name="Text Box 4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9" name="Text Box 4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0" name="Text Box 4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1" name="Text Box 4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2" name="Text Box 4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3" name="Text Box 4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4" name="Text Box 4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5" name="Text Box 4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6" name="Text Box 4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7" name="Text Box 4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8" name="Text Box 4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9" name="Text Box 4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0" name="Text Box 4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1" name="Text Box 4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2" name="Text Box 4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3" name="Text Box 4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4" name="Text Box 4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5" name="Text Box 4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6" name="Text Box 4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7" name="Text Box 4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8" name="Text Box 4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9" name="Text Box 4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0" name="Text Box 4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1" name="Text Box 4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2" name="Text Box 4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3" name="Text Box 4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4" name="Text Box 4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5" name="Text Box 4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6" name="Text Box 4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7" name="Text Box 4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8" name="Text Box 4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9" name="Text Box 4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0" name="Text Box 4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1" name="Text Box 4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2" name="Text Box 4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3" name="Text Box 4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4" name="Text Box 4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5" name="Text Box 4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6" name="Text Box 4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7" name="Text Box 4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8" name="Text Box 4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9" name="Text Box 4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0" name="Text Box 4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1" name="Text Box 4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2" name="Text Box 4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3" name="Text Box 4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4" name="Text Box 4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5" name="Text Box 4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6" name="Text Box 4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7" name="Text Box 4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8" name="Text Box 4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9" name="Text Box 4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0" name="Text Box 4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1" name="Text Box 4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2" name="Text Box 4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3" name="Text Box 4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4" name="Text Box 4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5" name="Text Box 4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6" name="Text Box 4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7" name="Text Box 4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8" name="Text Box 4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9" name="Text Box 4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0" name="Text Box 4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1" name="Text Box 4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2" name="Text Box 4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3" name="Text Box 4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4" name="Text Box 4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5" name="Text Box 4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6" name="Text Box 4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7" name="Text Box 4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8" name="Text Box 4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9" name="Text Box 4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0" name="Text Box 4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1" name="Text Box 4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2" name="Text Box 4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3" name="Text Box 4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4" name="Text Box 4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5" name="Text Box 4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6" name="Text Box 4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7" name="Text Box 4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8" name="Text Box 4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9" name="Text Box 4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0" name="Text Box 4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1" name="Text Box 4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2" name="Text Box 4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3" name="Text Box 4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4" name="Text Box 4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5" name="Text Box 4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6" name="Text Box 4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7" name="Text Box 4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8" name="Text Box 4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9" name="Text Box 4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0" name="Text Box 4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1" name="Text Box 4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2" name="Text Box 4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3" name="Text Box 4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4" name="Text Box 4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5" name="Text Box 4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6" name="Text Box 4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7" name="Text Box 4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8" name="Text Box 4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9" name="Text Box 4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0" name="Text Box 4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1" name="Text Box 4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2" name="Text Box 4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3" name="Text Box 4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4" name="Text Box 4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5" name="Text Box 4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6" name="Text Box 4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7" name="Text Box 4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8" name="Text Box 4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9" name="Text Box 4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0" name="Text Box 4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1" name="Text Box 4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2" name="Text Box 4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3" name="Text Box 4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4" name="Text Box 4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5" name="Text Box 4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6" name="Text Box 4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7" name="Text Box 4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8" name="Text Box 4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9" name="Text Box 4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0" name="Text Box 4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1" name="Text Box 4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2" name="Text Box 4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3" name="Text Box 4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4" name="Text Box 4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5" name="Text Box 4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6" name="Text Box 4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7" name="Text Box 4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8" name="Text Box 4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9" name="Text Box 4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0" name="Text Box 4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1" name="Text Box 4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2" name="Text Box 4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3" name="Text Box 4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4" name="Text Box 4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5" name="Text Box 4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6" name="Text Box 4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7" name="Text Box 4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8" name="Text Box 4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9" name="Text Box 4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0" name="Text Box 4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1" name="Text Box 4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2" name="Text Box 4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3" name="Text Box 4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4" name="Text Box 4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5" name="Text Box 4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6" name="Text Box 4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7" name="Text Box 4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8" name="Text Box 4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9" name="Text Box 4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0" name="Text Box 4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1" name="Text Box 4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2" name="Text Box 4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3" name="Text Box 4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4" name="Text Box 4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5" name="Text Box 4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6" name="Text Box 4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7" name="Text Box 4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8" name="Text Box 4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9" name="Text Box 4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0" name="Text Box 4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1" name="Text Box 4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2" name="Text Box 4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3" name="Text Box 4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4" name="Text Box 4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5" name="Text Box 4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6" name="Text Box 4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7" name="Text Box 4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8" name="Text Box 4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9" name="Text Box 4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0" name="Text Box 4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1" name="Text Box 4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2" name="Text Box 4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3" name="Text Box 4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4" name="Text Box 4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5" name="Text Box 4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6" name="Text Box 4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7" name="Text Box 4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8" name="Text Box 4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9" name="Text Box 4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0" name="Text Box 4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1" name="Text Box 4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2" name="Text Box 4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3" name="Text Box 4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4" name="Text Box 4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5" name="Text Box 4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6" name="Text Box 4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7" name="Text Box 4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8" name="Text Box 4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9" name="Text Box 4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0" name="Text Box 4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1" name="Text Box 4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2" name="Text Box 4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3" name="Text Box 4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4" name="Text Box 4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5" name="Text Box 4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6" name="Text Box 4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7" name="Text Box 4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8" name="Text Box 4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9" name="Text Box 4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0" name="Text Box 4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1" name="Text Box 4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2" name="Text Box 4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3" name="Text Box 4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4" name="Text Box 4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5" name="Text Box 4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6" name="Text Box 4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7" name="Text Box 4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8" name="Text Box 4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9" name="Text Box 4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0" name="Text Box 4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1" name="Text Box 4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2" name="Text Box 44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3" name="Text Box 44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4" name="Text Box 44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5" name="Text Box 44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6" name="Text Box 44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7" name="Text Box 44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8" name="Text Box 44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9" name="Text Box 44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0" name="Text Box 44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1" name="Text Box 44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2" name="Text Box 44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3" name="Text Box 44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4" name="Text Box 44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5" name="Text Box 44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6" name="Text Box 44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7" name="Text Box 44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8" name="Text Box 44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9" name="Text Box 44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0" name="Text Box 44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1" name="Text Box 44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2" name="Text Box 44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3" name="Text Box 44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4" name="Text Box 44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5" name="Text Box 44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6" name="Text Box 44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7" name="Text Box 44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8" name="Text Box 44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9" name="Text Box 44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0" name="Text Box 44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1" name="Text Box 44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2" name="Text Box 44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3" name="Text Box 44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4" name="Text Box 44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5" name="Text Box 44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6" name="Text Box 44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7" name="Text Box 44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8" name="Text Box 44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9" name="Text Box 44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0" name="Text Box 44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1" name="Text Box 44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2" name="Text Box 44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3" name="Text Box 44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4" name="Text Box 44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5" name="Text Box 44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6" name="Text Box 44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7" name="Text Box 44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8" name="Text Box 44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9" name="Text Box 44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0" name="Text Box 44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1" name="Text Box 44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2" name="Text Box 44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3" name="Text Box 44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4" name="Text Box 44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5" name="Text Box 44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6" name="Text Box 44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7" name="Text Box 44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8" name="Text Box 44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9" name="Text Box 44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0" name="Text Box 44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1" name="Text Box 44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2" name="Text Box 44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3" name="Text Box 44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4" name="Text Box 44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5" name="Text Box 44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6" name="Text Box 44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7" name="Text Box 44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8" name="Text Box 44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9" name="Text Box 44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0" name="Text Box 44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1" name="Text Box 44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2" name="Text Box 44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3" name="Text Box 44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4" name="Text Box 44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5" name="Text Box 44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6" name="Text Box 44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7" name="Text Box 44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8" name="Text Box 44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9" name="Text Box 44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0" name="Text Box 44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1" name="Text Box 44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2" name="Text Box 44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3" name="Text Box 44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4" name="Text Box 44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5" name="Text Box 44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6" name="Text Box 44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7" name="Text Box 44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8" name="Text Box 44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9" name="Text Box 44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0" name="Text Box 44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1" name="Text Box 44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2" name="Text Box 44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3" name="Text Box 44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4" name="Text Box 45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5" name="Text Box 45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6" name="Text Box 45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7" name="Text Box 45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8" name="Text Box 45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9" name="Text Box 45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0" name="Text Box 45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1" name="Text Box 45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2" name="Text Box 45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3" name="Text Box 45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4" name="Text Box 45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5" name="Text Box 45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6" name="Text Box 45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7" name="Text Box 45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8" name="Text Box 45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9" name="Text Box 45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0" name="Text Box 45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1" name="Text Box 45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2" name="Text Box 45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3" name="Text Box 45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4" name="Text Box 45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5" name="Text Box 45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6" name="Text Box 45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7" name="Text Box 45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8" name="Text Box 45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9" name="Text Box 45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0" name="Text Box 45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1" name="Text Box 45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2" name="Text Box 45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3" name="Text Box 45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4" name="Text Box 45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5" name="Text Box 45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6" name="Text Box 45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7" name="Text Box 45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8" name="Text Box 45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9" name="Text Box 45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0" name="Text Box 45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1" name="Text Box 45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2" name="Text Box 45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3" name="Text Box 45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4" name="Text Box 45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5" name="Text Box 45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6" name="Text Box 45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7" name="Text Box 45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8" name="Text Box 45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9" name="Text Box 45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0" name="Text Box 45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1" name="Text Box 45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2" name="Text Box 45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3" name="Text Box 45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4" name="Text Box 45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5" name="Text Box 45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6" name="Text Box 45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7" name="Text Box 45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8" name="Text Box 45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9" name="Text Box 45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0" name="Text Box 45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1" name="Text Box 45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2" name="Text Box 45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3" name="Text Box 45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4" name="Text Box 45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5" name="Text Box 45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6" name="Text Box 45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7" name="Text Box 45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8" name="Text Box 45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9" name="Text Box 45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0" name="Text Box 45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1" name="Text Box 45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2" name="Text Box 45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3" name="Text Box 45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4" name="Text Box 45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5" name="Text Box 45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6" name="Text Box 45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7" name="Text Box 45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8" name="Text Box 45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9" name="Text Box 45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0" name="Text Box 45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1" name="Text Box 45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2" name="Text Box 45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3" name="Text Box 45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4" name="Text Box 45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5" name="Text Box 45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6" name="Text Box 45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7" name="Text Box 45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8" name="Text Box 45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9" name="Text Box 45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0" name="Text Box 4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1" name="Text Box 4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2" name="Text Box 4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3" name="Text Box 4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4" name="Text Box 4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5" name="Text Box 4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6" name="Text Box 4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7" name="Text Box 4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8" name="Text Box 4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9" name="Text Box 4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0" name="Text Box 4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1" name="Text Box 4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2" name="Text Box 4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3" name="Text Box 4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4" name="Text Box 4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5" name="Text Box 4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6" name="Text Box 4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7" name="Text Box 4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8" name="Text Box 4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9" name="Text Box 4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0" name="Text Box 4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1" name="Text Box 4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2" name="Text Box 4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3" name="Text Box 4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4" name="Text Box 4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5" name="Text Box 4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6" name="Text Box 4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7" name="Text Box 4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8" name="Text Box 4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9" name="Text Box 4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0" name="Text Box 4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1" name="Text Box 4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2" name="Text Box 4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3" name="Text Box 4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4" name="Text Box 4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5" name="Text Box 4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6" name="Text Box 4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7" name="Text Box 4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8" name="Text Box 4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9" name="Text Box 4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0" name="Text Box 4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1" name="Text Box 4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2" name="Text Box 4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3" name="Text Box 4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4" name="Text Box 4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5" name="Text Box 4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6" name="Text Box 4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7" name="Text Box 4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8" name="Text Box 4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9" name="Text Box 4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0" name="Text Box 4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1" name="Text Box 4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2" name="Text Box 4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3" name="Text Box 4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4" name="Text Box 4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5" name="Text Box 4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6" name="Text Box 4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7" name="Text Box 4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8" name="Text Box 4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9" name="Text Box 46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0" name="Text Box 46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1" name="Text Box 46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2" name="Text Box 46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3" name="Text Box 46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4" name="Text Box 46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5" name="Text Box 46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6" name="Text Box 46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7" name="Text Box 46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8" name="Text Box 46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9" name="Text Box 46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0" name="Text Box 46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1" name="Text Box 46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2" name="Text Box 46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3" name="Text Box 46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4" name="Text Box 46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5" name="Text Box 46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6" name="Text Box 46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7" name="Text Box 46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8" name="Text Box 46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9" name="Text Box 46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0" name="Text Box 46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1" name="Text Box 46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2" name="Text Box 46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3" name="Text Box 46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4" name="Text Box 46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5" name="Text Box 46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6" name="Text Box 46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7" name="Text Box 46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8" name="Text Box 46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9" name="Text Box 46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0" name="Text Box 46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1" name="Text Box 46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2" name="Text Box 46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3" name="Text Box 46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4" name="Text Box 46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5" name="Text Box 46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6" name="Text Box 46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7" name="Text Box 46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8" name="Text Box 46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9" name="Text Box 46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0" name="Text Box 46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1" name="Text Box 4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2" name="Text Box 4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3" name="Text Box 4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4" name="Text Box 4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5" name="Text Box 4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6" name="Text Box 4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7" name="Text Box 4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8" name="Text Box 4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9" name="Text Box 4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0" name="Text Box 4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1" name="Text Box 4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2" name="Text Box 4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3" name="Text Box 4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4" name="Text Box 4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5" name="Text Box 4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6" name="Text Box 4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7" name="Text Box 4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8" name="Text Box 4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9" name="Text Box 4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0" name="Text Box 4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1" name="Text Box 4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2" name="Text Box 4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3" name="Text Box 4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4" name="Text Box 4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5" name="Text Box 4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6" name="Text Box 4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7" name="Text Box 4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8" name="Text Box 4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9" name="Text Box 4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0" name="Text Box 4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1" name="Text Box 4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2" name="Text Box 4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3" name="Text Box 4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4" name="Text Box 4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5" name="Text Box 4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6" name="Text Box 4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7" name="Text Box 4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8" name="Text Box 4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9" name="Text Box 4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0" name="Text Box 4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1" name="Text Box 4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2" name="Text Box 4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3" name="Text Box 4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4" name="Text Box 4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5" name="Text Box 4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6" name="Text Box 4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7" name="Text Box 4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8" name="Text Box 4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9" name="Text Box 4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0" name="Text Box 4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1" name="Text Box 4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2" name="Text Box 4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3" name="Text Box 4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4" name="Text Box 4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5" name="Text Box 4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6" name="Text Box 4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7" name="Text Box 4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8" name="Text Box 4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9" name="Text Box 4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0" name="Text Box 4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1" name="Text Box 4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2" name="Text Box 4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3" name="Text Box 4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4" name="Text Box 4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5" name="Text Box 4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6" name="Text Box 4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7" name="Text Box 4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8" name="Text Box 4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9" name="Text Box 4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0" name="Text Box 4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1" name="Text Box 4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2" name="Text Box 4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3" name="Text Box 4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4" name="Text Box 4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5" name="Text Box 4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6" name="Text Box 4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7" name="Text Box 4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8" name="Text Box 4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9" name="Text Box 4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0" name="Text Box 4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1" name="Text Box 4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2" name="Text Box 4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3" name="Text Box 4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4" name="Text Box 4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5" name="Text Box 4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6" name="Text Box 4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7" name="Text Box 4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8" name="Text Box 4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9" name="Text Box 4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0" name="Text Box 4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1" name="Text Box 4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2" name="Text Box 4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3" name="Text Box 4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4" name="Text Box 4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5" name="Text Box 4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6" name="Text Box 4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7" name="Text Box 4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8" name="Text Box 4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9" name="Text Box 4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0" name="Text Box 4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1" name="Text Box 4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2" name="Text Box 4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3" name="Text Box 4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4" name="Text Box 4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5" name="Text Box 4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6" name="Text Box 4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7" name="Text Box 4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8" name="Text Box 4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9" name="Text Box 4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0" name="Text Box 4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1" name="Text Box 4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2" name="Text Box 4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3" name="Text Box 4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4" name="Text Box 4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5" name="Text Box 4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6" name="Text Box 4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7" name="Text Box 4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8" name="Text Box 4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9" name="Text Box 4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0" name="Text Box 4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1" name="Text Box 4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2" name="Text Box 4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3" name="Text Box 4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4" name="Text Box 4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5" name="Text Box 4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6" name="Text Box 4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7" name="Text Box 4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8" name="Text Box 4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9" name="Text Box 4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0" name="Text Box 4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1" name="Text Box 4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2" name="Text Box 4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3" name="Text Box 4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4" name="Text Box 4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5" name="Text Box 4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6" name="Text Box 4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7" name="Text Box 4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8" name="Text Box 4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9" name="Text Box 4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0" name="Text Box 4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1" name="Text Box 4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2" name="Text Box 4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3" name="Text Box 4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4" name="Text Box 4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5" name="Text Box 4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6" name="Text Box 4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7" name="Text Box 4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8" name="Text Box 4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9" name="Text Box 4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0" name="Text Box 4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1" name="Text Box 4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2" name="Text Box 4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3" name="Text Box 4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4" name="Text Box 4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5" name="Text Box 4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6" name="Text Box 4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7" name="Text Box 4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8" name="Text Box 4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9" name="Text Box 4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0" name="Text Box 4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1" name="Text Box 4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2" name="Text Box 4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3" name="Text Box 4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4" name="Text Box 4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5" name="Text Box 4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6" name="Text Box 4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7" name="Text Box 4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8" name="Text Box 4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9" name="Text Box 4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0" name="Text Box 4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1" name="Text Box 4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2" name="Text Box 4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3" name="Text Box 4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4" name="Text Box 4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5" name="Text Box 4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6" name="Text Box 4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7" name="Text Box 4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8" name="Text Box 4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9" name="Text Box 4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0" name="Text Box 4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1" name="Text Box 4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2" name="Text Box 4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3" name="Text Box 4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4" name="Text Box 4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5" name="Text Box 4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6" name="Text Box 4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7" name="Text Box 4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8" name="Text Box 4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9" name="Text Box 4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0" name="Text Box 4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1" name="Text Box 4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2" name="Text Box 4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3" name="Text Box 4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4" name="Text Box 4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5" name="Text Box 4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6" name="Text Box 4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7" name="Text Box 4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8" name="Text Box 4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9" name="Text Box 4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0" name="Text Box 4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1" name="Text Box 4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2" name="Text Box 4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3" name="Text Box 4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4" name="Text Box 4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5" name="Text Box 4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6" name="Text Box 4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7" name="Text Box 4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8" name="Text Box 4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9" name="Text Box 4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0" name="Text Box 4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1" name="Text Box 4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2" name="Text Box 4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3" name="Text Box 4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4" name="Text Box 4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5" name="Text Box 4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6" name="Text Box 4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7" name="Text Box 4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8" name="Text Box 4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9" name="Text Box 4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0" name="Text Box 4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1" name="Text Box 4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2" name="Text Box 4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3" name="Text Box 4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4" name="Text Box 4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5" name="Text Box 4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6" name="Text Box 4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7" name="Text Box 4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8" name="Text Box 4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9" name="Text Box 4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0" name="Text Box 4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1" name="Text Box 4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2" name="Text Box 4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3" name="Text Box 4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4" name="Text Box 4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5" name="Text Box 4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6" name="Text Box 4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7" name="Text Box 4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8" name="Text Box 4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9" name="Text Box 4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0" name="Text Box 4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1" name="Text Box 4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2" name="Text Box 4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3" name="Text Box 4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4" name="Text Box 4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5" name="Text Box 4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6" name="Text Box 4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7" name="Text Box 4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8" name="Text Box 4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9" name="Text Box 4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0" name="Text Box 4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1" name="Text Box 4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2" name="Text Box 4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3" name="Text Box 4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4" name="Text Box 4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5" name="Text Box 4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6" name="Text Box 4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7" name="Text Box 4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8" name="Text Box 4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9" name="Text Box 4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0" name="Text Box 4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1" name="Text Box 4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2" name="Text Box 4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3" name="Text Box 4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4" name="Text Box 4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5" name="Text Box 4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6" name="Text Box 4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7" name="Text Box 4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8" name="Text Box 4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9" name="Text Box 4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0" name="Text Box 4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1" name="Text Box 4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2" name="Text Box 4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3" name="Text Box 4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4" name="Text Box 4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5" name="Text Box 4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6" name="Text Box 4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7" name="Text Box 4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8" name="Text Box 4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9" name="Text Box 4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0" name="Text Box 4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1" name="Text Box 4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2" name="Text Box 4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3" name="Text Box 4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4" name="Text Box 4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5" name="Text Box 4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6" name="Text Box 4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7" name="Text Box 4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8" name="Text Box 4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9" name="Text Box 4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0" name="Text Box 4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1" name="Text Box 4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2" name="Text Box 4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3" name="Text Box 4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4" name="Text Box 4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5" name="Text Box 4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6" name="Text Box 4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7" name="Text Box 4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8" name="Text Box 4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9" name="Text Box 4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0" name="Text Box 4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1" name="Text Box 4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2" name="Text Box 4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3" name="Text Box 4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4" name="Text Box 4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5" name="Text Box 4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6" name="Text Box 4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7" name="Text Box 4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8" name="Text Box 4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9" name="Text Box 4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0" name="Text Box 4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1" name="Text Box 4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2" name="Text Box 4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3" name="Text Box 4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4" name="Text Box 5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5" name="Text Box 5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6" name="Text Box 5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7" name="Text Box 5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8" name="Text Box 5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9" name="Text Box 5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0" name="Text Box 5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1" name="Text Box 5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2" name="Text Box 5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3" name="Text Box 5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4" name="Text Box 5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5" name="Text Box 5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6" name="Text Box 5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7" name="Text Box 5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8" name="Text Box 5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9" name="Text Box 5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0" name="Text Box 5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1" name="Text Box 5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2" name="Text Box 5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3" name="Text Box 5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4" name="Text Box 5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5" name="Text Box 5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6" name="Text Box 5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7" name="Text Box 5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8" name="Text Box 5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9" name="Text Box 5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0" name="Text Box 5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1" name="Text Box 5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2" name="Text Box 5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3" name="Text Box 5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4" name="Text Box 5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5" name="Text Box 5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6" name="Text Box 5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7" name="Text Box 5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8" name="Text Box 5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9" name="Text Box 5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0" name="Text Box 5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1" name="Text Box 5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2" name="Text Box 5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3" name="Text Box 5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4" name="Text Box 5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5" name="Text Box 5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6" name="Text Box 5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7" name="Text Box 5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8" name="Text Box 5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9" name="Text Box 5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0" name="Text Box 5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1" name="Text Box 5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2" name="Text Box 5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3" name="Text Box 5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4" name="Text Box 5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5" name="Text Box 5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6" name="Text Box 5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7" name="Text Box 5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8" name="Text Box 5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9" name="Text Box 5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0" name="Text Box 5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1" name="Text Box 5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2" name="Text Box 5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3" name="Text Box 5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4" name="Text Box 5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5" name="Text Box 5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6" name="Text Box 5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7" name="Text Box 5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8" name="Text Box 5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9" name="Text Box 5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0" name="Text Box 5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1" name="Text Box 5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2" name="Text Box 5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3" name="Text Box 5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4" name="Text Box 5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5" name="Text Box 5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6" name="Text Box 5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7" name="Text Box 5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8" name="Text Box 5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9" name="Text Box 5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0" name="Text Box 5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1" name="Text Box 5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2" name="Text Box 5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3" name="Text Box 5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4" name="Text Box 5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5" name="Text Box 5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6" name="Text Box 5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7" name="Text Box 5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8" name="Text Box 5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9" name="Text Box 5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0" name="Text Box 5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1" name="Text Box 5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2" name="Text Box 5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3" name="Text Box 5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4" name="Text Box 5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5" name="Text Box 5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6" name="Text Box 5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7" name="Text Box 5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8" name="Text Box 5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9" name="Text Box 5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0" name="Text Box 5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1" name="Text Box 5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2" name="Text Box 5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3" name="Text Box 5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4" name="Text Box 5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5" name="Text Box 5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6" name="Text Box 5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7" name="Text Box 5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8" name="Text Box 5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9" name="Text Box 5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0" name="Text Box 5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1" name="Text Box 5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2" name="Text Box 5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3" name="Text Box 5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4" name="Text Box 5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5" name="Text Box 5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6" name="Text Box 5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7" name="Text Box 5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8" name="Text Box 5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9" name="Text Box 5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0" name="Text Box 5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1" name="Text Box 5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2" name="Text Box 5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3" name="Text Box 5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4" name="Text Box 5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5" name="Text Box 5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6" name="Text Box 5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7" name="Text Box 5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8" name="Text Box 5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9" name="Text Box 5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0" name="Text Box 5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1" name="Text Box 5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2" name="Text Box 5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3" name="Text Box 5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4" name="Text Box 5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5" name="Text Box 5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6" name="Text Box 5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7" name="Text Box 5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8" name="Text Box 5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9" name="Text Box 5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0" name="Text Box 5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1" name="Text Box 5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2" name="Text Box 5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3" name="Text Box 5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4" name="Text Box 5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5" name="Text Box 5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6" name="Text Box 5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7" name="Text Box 5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8" name="Text Box 5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9" name="Text Box 5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0" name="Text Box 5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1" name="Text Box 5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2" name="Text Box 5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3" name="Text Box 5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4" name="Text Box 5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5" name="Text Box 5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6" name="Text Box 5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7" name="Text Box 5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8" name="Text Box 5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9" name="Text Box 5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0" name="Text Box 5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1" name="Text Box 5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2" name="Text Box 5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3" name="Text Box 5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4" name="Text Box 5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5" name="Text Box 5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6" name="Text Box 5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7" name="Text Box 5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8" name="Text Box 5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9" name="Text Box 5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0" name="Text Box 5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1" name="Text Box 5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2" name="Text Box 5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3" name="Text Box 5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4" name="Text Box 5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5" name="Text Box 5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6" name="Text Box 5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7" name="Text Box 5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8" name="Text Box 5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9" name="Text Box 5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0" name="Text Box 5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1" name="Text Box 5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2" name="Text Box 5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3" name="Text Box 5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4" name="Text Box 5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5" name="Text Box 5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6" name="Text Box 5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7" name="Text Box 5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8" name="Text Box 5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9" name="Text Box 5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0" name="Text Box 5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1" name="Text Box 5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2" name="Text Box 5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3" name="Text Box 5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4" name="Text Box 5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5" name="Text Box 5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6" name="Text Box 5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7" name="Text Box 5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8" name="Text Box 5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9" name="Text Box 5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0" name="Text Box 5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1" name="Text Box 5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2" name="Text Box 5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3" name="Text Box 5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4" name="Text Box 5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5" name="Text Box 5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6" name="Text Box 5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7" name="Text Box 5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8" name="Text Box 5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9" name="Text Box 5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0" name="Text Box 5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1" name="Text Box 5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2" name="Text Box 5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3" name="Text Box 5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4" name="Text Box 5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5" name="Text Box 5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6" name="Text Box 5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7" name="Text Box 5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8" name="Text Box 5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9" name="Text Box 5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0" name="Text Box 5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1" name="Text Box 5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2" name="Text Box 5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3" name="Text Box 5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4" name="Text Box 5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5" name="Text Box 5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6" name="Text Box 5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7" name="Text Box 5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8" name="Text Box 5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9" name="Text Box 5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0" name="Text Box 5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1" name="Text Box 5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2" name="Text Box 5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3" name="Text Box 5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4" name="Text Box 5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5" name="Text Box 5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6" name="Text Box 5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7" name="Text Box 5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8" name="Text Box 5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9" name="Text Box 5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0" name="Text Box 5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1" name="Text Box 5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2" name="Text Box 5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3" name="Text Box 5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4" name="Text Box 5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5" name="Text Box 5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6" name="Text Box 5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7" name="Text Box 5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8" name="Text Box 5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9" name="Text Box 5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0" name="Text Box 5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1" name="Text Box 5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2" name="Text Box 5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3" name="Text Box 5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4" name="Text Box 5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5" name="Text Box 5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6" name="Text Box 5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7" name="Text Box 5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8" name="Text Box 5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9" name="Text Box 5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0" name="Text Box 5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1" name="Text Box 5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2" name="Text Box 5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3" name="Text Box 5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4" name="Text Box 5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5" name="Text Box 5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6" name="Text Box 5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7" name="Text Box 5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8" name="Text Box 5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9" name="Text Box 5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0" name="Text Box 5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1" name="Text Box 5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2" name="Text Box 5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3" name="Text Box 5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4" name="Text Box 5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5" name="Text Box 5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6" name="Text Box 5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7" name="Text Box 5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8" name="Text Box 5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9" name="Text Box 5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0" name="Text Box 5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1" name="Text Box 5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2" name="Text Box 5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3" name="Text Box 5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4" name="Text Box 5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5" name="Text Box 5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6" name="Text Box 5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7" name="Text Box 5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8" name="Text Box 5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9" name="Text Box 5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0" name="Text Box 5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1" name="Text Box 5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2" name="Text Box 5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3" name="Text Box 5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4" name="Text Box 5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5" name="Text Box 5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6" name="Text Box 5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7" name="Text Box 5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8" name="Text Box 5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9" name="Text Box 5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0" name="Text Box 5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1" name="Text Box 5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2" name="Text Box 5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3" name="Text Box 5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4" name="Text Box 5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5" name="Text Box 5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6" name="Text Box 5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7" name="Text Box 5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8" name="Text Box 5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9" name="Text Box 5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0" name="Text Box 5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1" name="Text Box 5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2" name="Text Box 5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3" name="Text Box 5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4" name="Text Box 5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5" name="Text Box 5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6" name="Text Box 5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7" name="Text Box 5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8" name="Text Box 5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9" name="Text Box 5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0" name="Text Box 5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1" name="Text Box 5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2" name="Text Box 5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3" name="Text Box 5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4" name="Text Box 5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5" name="Text Box 5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6" name="Text Box 5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7" name="Text Box 5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8" name="Text Box 5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9" name="Text Box 5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0" name="Text Box 5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1" name="Text Box 5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2" name="Text Box 5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3" name="Text Box 5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4" name="Text Box 5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5" name="Text Box 5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6" name="Text Box 5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7" name="Text Box 5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8" name="Text Box 5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9" name="Text Box 5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0" name="Text Box 5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1" name="Text Box 5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2" name="Text Box 5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3" name="Text Box 5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4" name="Text Box 5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5" name="Text Box 5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6" name="Text Box 5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7" name="Text Box 5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8" name="Text Box 5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9" name="Text Box 5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0" name="Text Box 5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1" name="Text Box 5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2" name="Text Box 5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3" name="Text Box 5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4" name="Text Box 5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5" name="Text Box 5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6" name="Text Box 5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7" name="Text Box 5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8" name="Text Box 5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9" name="Text Box 5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0" name="Text Box 5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1" name="Text Box 5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2" name="Text Box 5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3" name="Text Box 5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4" name="Text Box 5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5" name="Text Box 5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6" name="Text Box 5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7" name="Text Box 5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8" name="Text Box 5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9" name="Text Box 5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0" name="Text Box 5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1" name="Text Box 5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2" name="Text Box 5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3" name="Text Box 5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4" name="Text Box 5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5" name="Text Box 5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6" name="Text Box 5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7" name="Text Box 5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8" name="Text Box 5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9" name="Text Box 5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0" name="Text Box 5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1" name="Text Box 5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2" name="Text Box 5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3" name="Text Box 5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4" name="Text Box 5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5" name="Text Box 5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6" name="Text Box 5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7" name="Text Box 5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8" name="Text Box 5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9" name="Text Box 5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0" name="Text Box 5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1" name="Text Box 5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2" name="Text Box 5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3" name="Text Box 5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4" name="Text Box 5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5" name="Text Box 5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6" name="Text Box 5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7" name="Text Box 5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8" name="Text Box 5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9" name="Text Box 5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0" name="Text Box 5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1" name="Text Box 5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2" name="Text Box 5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3" name="Text Box 5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4" name="Text Box 5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5" name="Text Box 5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6" name="Text Box 5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7" name="Text Box 5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8" name="Text Box 5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9" name="Text Box 5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0" name="Text Box 5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1" name="Text Box 5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2" name="Text Box 542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3" name="Text Box 542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4" name="Text Box 542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5" name="Text Box 543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6" name="Text Box 543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7" name="Text Box 543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8" name="Text Box 543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9" name="Text Box 543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0" name="Text Box 543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1" name="Text Box 543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2" name="Text Box 543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3" name="Text Box 543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4" name="Text Box 543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5" name="Text Box 544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6" name="Text Box 544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7" name="Text Box 544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8" name="Text Box 544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9" name="Text Box 544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0" name="Text Box 544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1" name="Text Box 544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2" name="Text Box 544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3" name="Text Box 544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4" name="Text Box 544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5" name="Text Box 545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6" name="Text Box 545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7" name="Text Box 545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8" name="Text Box 545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9" name="Text Box 545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0" name="Text Box 545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1" name="Text Box 545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2" name="Text Box 545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3" name="Text Box 545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4" name="Text Box 545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5" name="Text Box 546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6" name="Text Box 546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7" name="Text Box 546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8" name="Text Box 546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9" name="Text Box 546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0" name="Text Box 546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1" name="Text Box 546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2" name="Text Box 546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3" name="Text Box 546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24" name="Text Box 258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25" name="Text Box 258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26" name="Text Box 258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27" name="Text Box 258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28" name="Text Box 259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29" name="Text Box 259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30" name="Text Box 259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31" name="Text Box 259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32" name="Text Box 259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33" name="Text Box 259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34" name="Text Box 259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35" name="Text Box 259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36" name="Text Box 259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37" name="Text Box 259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38" name="Text Box 260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39" name="Text Box 260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40" name="Text Box 260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41" name="Text Box 260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42" name="Text Box 260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43" name="Text Box 260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44" name="Text Box 260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45" name="Text Box 260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46" name="Text Box 260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47" name="Text Box 260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48" name="Text Box 261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49" name="Text Box 261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50" name="Text Box 261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51" name="Text Box 261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52" name="Text Box 261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53" name="Text Box 261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54" name="Text Box 261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55" name="Text Box 261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56" name="Text Box 261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57" name="Text Box 261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58" name="Text Box 262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59" name="Text Box 262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60" name="Text Box 262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61" name="Text Box 262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62" name="Text Box 262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63" name="Text Box 262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64" name="Text Box 262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65" name="Text Box 262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66" name="Text Box 262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67" name="Text Box 262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68" name="Text Box 263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69" name="Text Box 263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70" name="Text Box 263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71" name="Text Box 263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72" name="Text Box 263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73" name="Text Box 263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74" name="Text Box 263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75" name="Text Box 263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76" name="Text Box 263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77" name="Text Box 263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78" name="Text Box 264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79" name="Text Box 264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80" name="Text Box 264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81" name="Text Box 264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82" name="Text Box 264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83" name="Text Box 268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84" name="Text Box 268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85" name="Text Box 268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86" name="Text Box 269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87" name="Text Box 269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88" name="Text Box 269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89" name="Text Box 269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90" name="Text Box 269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91" name="Text Box 269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92" name="Text Box 269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93" name="Text Box 269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94" name="Text Box 269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95" name="Text Box 269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96" name="Text Box 270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97" name="Text Box 270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98" name="Text Box 270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899" name="Text Box 270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00" name="Text Box 270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01" name="Text Box 270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02" name="Text Box 270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03" name="Text Box 270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04" name="Text Box 270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05" name="Text Box 270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06" name="Text Box 271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07" name="Text Box 271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08" name="Text Box 271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09" name="Text Box 271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10" name="Text Box 271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11" name="Text Box 271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12" name="Text Box 271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13" name="Text Box 271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14" name="Text Box 271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15" name="Text Box 271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16" name="Text Box 272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17" name="Text Box 272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18" name="Text Box 272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19" name="Text Box 272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20" name="Text Box 272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21" name="Text Box 272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22" name="Text Box 272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23" name="Text Box 272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24" name="Text Box 272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25" name="Text Box 272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26" name="Text Box 273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27" name="Text Box 273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28" name="Text Box 273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29" name="Text Box 273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30" name="Text Box 273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31" name="Text Box 273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32" name="Text Box 273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33" name="Text Box 273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34" name="Text Box 273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35" name="Text Box 273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36" name="Text Box 274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37" name="Text Box 274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38" name="Text Box 274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39" name="Text Box 274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40" name="Text Box 274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41" name="Text Box 274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42" name="Text Box 274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43" name="Text Box 274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44" name="Text Box 274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45" name="Text Box 274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46" name="Text Box 275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47" name="Text Box 275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48" name="Text Box 275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49" name="Text Box 275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50" name="Text Box 275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51" name="Text Box 275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52" name="Text Box 275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53" name="Text Box 275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54" name="Text Box 275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55" name="Text Box 275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56" name="Text Box 276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57" name="Text Box 276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58" name="Text Box 276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59" name="Text Box 276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60" name="Text Box 276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61" name="Text Box 276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62" name="Text Box 276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63" name="Text Box 276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64" name="Text Box 276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65" name="Text Box 276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66" name="Text Box 277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67" name="Text Box 277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68" name="Text Box 277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69" name="Text Box 277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70" name="Text Box 277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71" name="Text Box 277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72" name="Text Box 277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73" name="Text Box 277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74" name="Text Box 277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75" name="Text Box 277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76" name="Text Box 278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77" name="Text Box 278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78" name="Text Box 278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79" name="Text Box 278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80" name="Text Box 278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81" name="Text Box 278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82" name="Text Box 278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83" name="Text Box 278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84" name="Text Box 278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85" name="Text Box 278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86" name="Text Box 279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87" name="Text Box 279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88" name="Text Box 279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89" name="Text Box 279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90" name="Text Box 279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91" name="Text Box 279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92" name="Text Box 279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93" name="Text Box 279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94" name="Text Box 279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95" name="Text Box 279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96" name="Text Box 280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97" name="Text Box 280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98" name="Text Box 280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2999" name="Text Box 280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00" name="Text Box 280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01" name="Text Box 280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02" name="Text Box 280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03" name="Text Box 280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04" name="Text Box 280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05" name="Text Box 280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06" name="Text Box 281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07" name="Text Box 281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08" name="Text Box 281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09" name="Text Box 281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10" name="Text Box 281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11" name="Text Box 281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12" name="Text Box 281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13" name="Text Box 281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14" name="Text Box 281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15" name="Text Box 281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16" name="Text Box 282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17" name="Text Box 282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18" name="Text Box 282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19" name="Text Box 282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20" name="Text Box 282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21" name="Text Box 282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22" name="Text Box 282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23" name="Text Box 282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24" name="Text Box 282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25" name="Text Box 282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26" name="Text Box 283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27" name="Text Box 283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28" name="Text Box 283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29" name="Text Box 283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30" name="Text Box 283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31" name="Text Box 283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32" name="Text Box 283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33" name="Text Box 283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34" name="Text Box 283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35" name="Text Box 283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36" name="Text Box 284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37" name="Text Box 284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38" name="Text Box 284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39" name="Text Box 284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40" name="Text Box 284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41" name="Text Box 284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42" name="Text Box 284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43" name="Text Box 284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44" name="Text Box 284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45" name="Text Box 284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46" name="Text Box 285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47" name="Text Box 285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48" name="Text Box 285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49" name="Text Box 285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50" name="Text Box 285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51" name="Text Box 285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52" name="Text Box 285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53" name="Text Box 285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54" name="Text Box 285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55" name="Text Box 285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56" name="Text Box 286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57" name="Text Box 286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58" name="Text Box 286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59" name="Text Box 286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60" name="Text Box 286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61" name="Text Box 286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62" name="Text Box 286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63" name="Text Box 286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64" name="Text Box 286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65" name="Text Box 286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66" name="Text Box 287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67" name="Text Box 287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68" name="Text Box 287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69" name="Text Box 287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70" name="Text Box 287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71" name="Text Box 287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72" name="Text Box 287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73" name="Text Box 287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74" name="Text Box 287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75" name="Text Box 287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76" name="Text Box 288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77" name="Text Box 288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78" name="Text Box 288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79" name="Text Box 288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80" name="Text Box 288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81" name="Text Box 288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82" name="Text Box 288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83" name="Text Box 288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84" name="Text Box 288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85" name="Text Box 288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86" name="Text Box 289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87" name="Text Box 289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88" name="Text Box 289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89" name="Text Box 289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90" name="Text Box 289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91" name="Text Box 289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92" name="Text Box 289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93" name="Text Box 289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94" name="Text Box 289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95" name="Text Box 289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96" name="Text Box 290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97" name="Text Box 290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98" name="Text Box 290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099" name="Text Box 290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00" name="Text Box 290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01" name="Text Box 290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02" name="Text Box 290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03" name="Text Box 290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04" name="Text Box 290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05" name="Text Box 290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06" name="Text Box 291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07" name="Text Box 291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08" name="Text Box 291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09" name="Text Box 291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10" name="Text Box 291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11" name="Text Box 291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12" name="Text Box 291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13" name="Text Box 291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14" name="Text Box 291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15" name="Text Box 291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16" name="Text Box 292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17" name="Text Box 292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18" name="Text Box 292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19" name="Text Box 292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20" name="Text Box 292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21" name="Text Box 292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22" name="Text Box 292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23" name="Text Box 292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24" name="Text Box 292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25" name="Text Box 292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26" name="Text Box 293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27" name="Text Box 293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28" name="Text Box 293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29" name="Text Box 293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30" name="Text Box 293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31" name="Text Box 293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32" name="Text Box 293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33" name="Text Box 293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34" name="Text Box 293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35" name="Text Box 293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36" name="Text Box 294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37" name="Text Box 294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38" name="Text Box 294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39" name="Text Box 294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40" name="Text Box 294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41" name="Text Box 294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42" name="Text Box 294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43" name="Text Box 294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44" name="Text Box 294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45" name="Text Box 294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46" name="Text Box 295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47" name="Text Box 295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48" name="Text Box 295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49" name="Text Box 295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50" name="Text Box 295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51" name="Text Box 295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52" name="Text Box 295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53" name="Text Box 295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54" name="Text Box 295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55" name="Text Box 295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56" name="Text Box 296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57" name="Text Box 296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58" name="Text Box 296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59" name="Text Box 296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60" name="Text Box 296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61" name="Text Box 296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62" name="Text Box 296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63" name="Text Box 296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64" name="Text Box 296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65" name="Text Box 296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66" name="Text Box 297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67" name="Text Box 297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68" name="Text Box 297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69" name="Text Box 297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70" name="Text Box 297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71" name="Text Box 297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72" name="Text Box 297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73" name="Text Box 297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74" name="Text Box 297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75" name="Text Box 297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76" name="Text Box 298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77" name="Text Box 298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78" name="Text Box 298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79" name="Text Box 298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80" name="Text Box 298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81" name="Text Box 298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82" name="Text Box 298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83" name="Text Box 298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84" name="Text Box 298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85" name="Text Box 298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86" name="Text Box 299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87" name="Text Box 299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88" name="Text Box 299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89" name="Text Box 299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90" name="Text Box 299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91" name="Text Box 299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92" name="Text Box 299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93" name="Text Box 299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94" name="Text Box 299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95" name="Text Box 299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96" name="Text Box 300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97" name="Text Box 300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98" name="Text Box 300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199" name="Text Box 300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00" name="Text Box 300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01" name="Text Box 300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02" name="Text Box 300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03" name="Text Box 300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04" name="Text Box 300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05" name="Text Box 300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06" name="Text Box 301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07" name="Text Box 301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08" name="Text Box 301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09" name="Text Box 301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10" name="Text Box 301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11" name="Text Box 301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12" name="Text Box 301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13" name="Text Box 301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14" name="Text Box 301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15" name="Text Box 301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16" name="Text Box 302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17" name="Text Box 302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18" name="Text Box 302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19" name="Text Box 302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20" name="Text Box 302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21" name="Text Box 302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22" name="Text Box 302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23" name="Text Box 302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24" name="Text Box 302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25" name="Text Box 302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26" name="Text Box 303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27" name="Text Box 303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28" name="Text Box 303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29" name="Text Box 303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30" name="Text Box 303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31" name="Text Box 303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32" name="Text Box 303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33" name="Text Box 303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34" name="Text Box 303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35" name="Text Box 303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36" name="Text Box 304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37" name="Text Box 304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38" name="Text Box 304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39" name="Text Box 304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40" name="Text Box 304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41" name="Text Box 304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42" name="Text Box 304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43" name="Text Box 304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44" name="Text Box 304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45" name="Text Box 304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46" name="Text Box 305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47" name="Text Box 305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48" name="Text Box 305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49" name="Text Box 305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50" name="Text Box 305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51" name="Text Box 305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52" name="Text Box 305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53" name="Text Box 305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54" name="Text Box 305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55" name="Text Box 305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56" name="Text Box 306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57" name="Text Box 306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58" name="Text Box 306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59" name="Text Box 306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60" name="Text Box 306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61" name="Text Box 306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62" name="Text Box 306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63" name="Text Box 306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64" name="Text Box 306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65" name="Text Box 306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66" name="Text Box 307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67" name="Text Box 307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68" name="Text Box 307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69" name="Text Box 307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70" name="Text Box 307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71" name="Text Box 307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72" name="Text Box 307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73" name="Text Box 307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74" name="Text Box 307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75" name="Text Box 307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76" name="Text Box 308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77" name="Text Box 308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78" name="Text Box 308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79" name="Text Box 308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80" name="Text Box 308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81" name="Text Box 308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82" name="Text Box 308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83" name="Text Box 308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84" name="Text Box 308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85" name="Text Box 308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86" name="Text Box 309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87" name="Text Box 309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88" name="Text Box 309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89" name="Text Box 309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90" name="Text Box 309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91" name="Text Box 309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92" name="Text Box 309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93" name="Text Box 309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94" name="Text Box 309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95" name="Text Box 309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96" name="Text Box 310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97" name="Text Box 310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98" name="Text Box 310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299" name="Text Box 310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00" name="Text Box 310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01" name="Text Box 310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02" name="Text Box 310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03" name="Text Box 310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04" name="Text Box 310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05" name="Text Box 310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06" name="Text Box 311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07" name="Text Box 311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08" name="Text Box 311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09" name="Text Box 311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10" name="Text Box 311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11" name="Text Box 311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12" name="Text Box 311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13" name="Text Box 311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14" name="Text Box 311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15" name="Text Box 311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16" name="Text Box 312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17" name="Text Box 312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18" name="Text Box 312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19" name="Text Box 312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20" name="Text Box 312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21" name="Text Box 312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22" name="Text Box 312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23" name="Text Box 312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24" name="Text Box 312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25" name="Text Box 312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26" name="Text Box 313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27" name="Text Box 313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28" name="Text Box 313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29" name="Text Box 313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30" name="Text Box 313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31" name="Text Box 313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32" name="Text Box 313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33" name="Text Box 313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34" name="Text Box 313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35" name="Text Box 313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36" name="Text Box 314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37" name="Text Box 314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38" name="Text Box 314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39" name="Text Box 314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40" name="Text Box 314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41" name="Text Box 314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42" name="Text Box 314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43" name="Text Box 314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44" name="Text Box 314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45" name="Text Box 314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46" name="Text Box 315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47" name="Text Box 315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48" name="Text Box 315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49" name="Text Box 315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50" name="Text Box 315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51" name="Text Box 315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52" name="Text Box 315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53" name="Text Box 315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54" name="Text Box 315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55" name="Text Box 315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56" name="Text Box 316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57" name="Text Box 316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58" name="Text Box 316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59" name="Text Box 316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60" name="Text Box 316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61" name="Text Box 316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62" name="Text Box 316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63" name="Text Box 316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64" name="Text Box 316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65" name="Text Box 316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66" name="Text Box 317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67" name="Text Box 317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68" name="Text Box 317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69" name="Text Box 317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70" name="Text Box 317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71" name="Text Box 317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72" name="Text Box 317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73" name="Text Box 317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74" name="Text Box 317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75" name="Text Box 317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76" name="Text Box 318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77" name="Text Box 318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78" name="Text Box 318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79" name="Text Box 318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80" name="Text Box 318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81" name="Text Box 318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82" name="Text Box 318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83" name="Text Box 318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84" name="Text Box 318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85" name="Text Box 318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86" name="Text Box 319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87" name="Text Box 319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88" name="Text Box 319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89" name="Text Box 319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90" name="Text Box 319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91" name="Text Box 319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92" name="Text Box 319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93" name="Text Box 319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94" name="Text Box 319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95" name="Text Box 319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96" name="Text Box 320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97" name="Text Box 320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98" name="Text Box 320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399" name="Text Box 320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00" name="Text Box 320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01" name="Text Box 320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02" name="Text Box 320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03" name="Text Box 320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04" name="Text Box 320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05" name="Text Box 320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06" name="Text Box 321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07" name="Text Box 321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08" name="Text Box 321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09" name="Text Box 321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10" name="Text Box 321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11" name="Text Box 321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12" name="Text Box 321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13" name="Text Box 321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14" name="Text Box 321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15" name="Text Box 321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16" name="Text Box 322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17" name="Text Box 322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18" name="Text Box 322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19" name="Text Box 322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20" name="Text Box 322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21" name="Text Box 322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22" name="Text Box 322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23" name="Text Box 322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24" name="Text Box 322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25" name="Text Box 322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26" name="Text Box 323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27" name="Text Box 323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28" name="Text Box 323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29" name="Text Box 323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30" name="Text Box 323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31" name="Text Box 323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32" name="Text Box 323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33" name="Text Box 323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34" name="Text Box 323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35" name="Text Box 323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36" name="Text Box 324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37" name="Text Box 324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38" name="Text Box 324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39" name="Text Box 324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40" name="Text Box 324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41" name="Text Box 324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42" name="Text Box 324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43" name="Text Box 324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44" name="Text Box 324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45" name="Text Box 324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46" name="Text Box 325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47" name="Text Box 325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48" name="Text Box 325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49" name="Text Box 325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50" name="Text Box 325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51" name="Text Box 325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52" name="Text Box 325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53" name="Text Box 325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54" name="Text Box 325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55" name="Text Box 325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56" name="Text Box 326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57" name="Text Box 326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58" name="Text Box 326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59" name="Text Box 326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60" name="Text Box 326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61" name="Text Box 326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62" name="Text Box 326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63" name="Text Box 326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64" name="Text Box 326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65" name="Text Box 326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66" name="Text Box 327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67" name="Text Box 327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68" name="Text Box 327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69" name="Text Box 327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70" name="Text Box 327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71" name="Text Box 327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72" name="Text Box 327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73" name="Text Box 327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74" name="Text Box 327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75" name="Text Box 327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76" name="Text Box 328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77" name="Text Box 328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78" name="Text Box 328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79" name="Text Box 328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80" name="Text Box 328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81" name="Text Box 328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82" name="Text Box 328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83" name="Text Box 328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84" name="Text Box 328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85" name="Text Box 328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86" name="Text Box 329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87" name="Text Box 329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88" name="Text Box 329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89" name="Text Box 329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90" name="Text Box 329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91" name="Text Box 329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92" name="Text Box 329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93" name="Text Box 329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94" name="Text Box 329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95" name="Text Box 329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96" name="Text Box 330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97" name="Text Box 330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98" name="Text Box 330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499" name="Text Box 330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00" name="Text Box 330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01" name="Text Box 330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02" name="Text Box 330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03" name="Text Box 330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04" name="Text Box 330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05" name="Text Box 330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06" name="Text Box 331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07" name="Text Box 331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08" name="Text Box 331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09" name="Text Box 331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10" name="Text Box 331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11" name="Text Box 331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12" name="Text Box 331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13" name="Text Box 331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14" name="Text Box 331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15" name="Text Box 331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16" name="Text Box 332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17" name="Text Box 332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18" name="Text Box 332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19" name="Text Box 332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20" name="Text Box 332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21" name="Text Box 332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22" name="Text Box 332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23" name="Text Box 332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24" name="Text Box 332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25" name="Text Box 332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26" name="Text Box 333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27" name="Text Box 333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28" name="Text Box 333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29" name="Text Box 333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30" name="Text Box 333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31" name="Text Box 333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32" name="Text Box 333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33" name="Text Box 333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34" name="Text Box 333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35" name="Text Box 333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36" name="Text Box 334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37" name="Text Box 334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38" name="Text Box 334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39" name="Text Box 334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40" name="Text Box 334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41" name="Text Box 334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42" name="Text Box 334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43" name="Text Box 334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44" name="Text Box 334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45" name="Text Box 334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46" name="Text Box 335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47" name="Text Box 335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48" name="Text Box 335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49" name="Text Box 335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50" name="Text Box 335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51" name="Text Box 335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52" name="Text Box 335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53" name="Text Box 335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54" name="Text Box 335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55" name="Text Box 335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56" name="Text Box 336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57" name="Text Box 336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58" name="Text Box 336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59" name="Text Box 336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60" name="Text Box 336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61" name="Text Box 336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62" name="Text Box 336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63" name="Text Box 336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64" name="Text Box 336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65" name="Text Box 336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66" name="Text Box 337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67" name="Text Box 337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68" name="Text Box 337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69" name="Text Box 337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70" name="Text Box 337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71" name="Text Box 337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72" name="Text Box 337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73" name="Text Box 337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74" name="Text Box 337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75" name="Text Box 337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76" name="Text Box 338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77" name="Text Box 338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78" name="Text Box 338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79" name="Text Box 338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80" name="Text Box 338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81" name="Text Box 338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82" name="Text Box 338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83" name="Text Box 338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84" name="Text Box 338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85" name="Text Box 338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86" name="Text Box 339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87" name="Text Box 339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88" name="Text Box 339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89" name="Text Box 339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90" name="Text Box 339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91" name="Text Box 339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92" name="Text Box 339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93" name="Text Box 339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94" name="Text Box 339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95" name="Text Box 339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96" name="Text Box 340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97" name="Text Box 340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98" name="Text Box 340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599" name="Text Box 340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00" name="Text Box 340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01" name="Text Box 340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02" name="Text Box 340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03" name="Text Box 340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04" name="Text Box 340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05" name="Text Box 340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06" name="Text Box 341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07" name="Text Box 341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08" name="Text Box 341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09" name="Text Box 341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10" name="Text Box 341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11" name="Text Box 341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12" name="Text Box 341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13" name="Text Box 341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14" name="Text Box 341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15" name="Text Box 341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16" name="Text Box 342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17" name="Text Box 342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18" name="Text Box 342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19" name="Text Box 342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20" name="Text Box 342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21" name="Text Box 342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22" name="Text Box 342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23" name="Text Box 342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24" name="Text Box 342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25" name="Text Box 342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26" name="Text Box 343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27" name="Text Box 343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28" name="Text Box 343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29" name="Text Box 343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30" name="Text Box 343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31" name="Text Box 343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32" name="Text Box 343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33" name="Text Box 343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34" name="Text Box 343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35" name="Text Box 343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36" name="Text Box 344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37" name="Text Box 344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38" name="Text Box 344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39" name="Text Box 344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40" name="Text Box 344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41" name="Text Box 344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42" name="Text Box 344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43" name="Text Box 344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44" name="Text Box 344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45" name="Text Box 344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46" name="Text Box 345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47" name="Text Box 345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48" name="Text Box 345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49" name="Text Box 345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50" name="Text Box 345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51" name="Text Box 345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52" name="Text Box 345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53" name="Text Box 345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54" name="Text Box 345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55" name="Text Box 345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56" name="Text Box 346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57" name="Text Box 346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58" name="Text Box 346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59" name="Text Box 346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60" name="Text Box 346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61" name="Text Box 346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62" name="Text Box 346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63" name="Text Box 346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64" name="Text Box 346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65" name="Text Box 346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66" name="Text Box 347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67" name="Text Box 347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68" name="Text Box 347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69" name="Text Box 347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70" name="Text Box 347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71" name="Text Box 347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72" name="Text Box 347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73" name="Text Box 347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74" name="Text Box 347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75" name="Text Box 347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76" name="Text Box 348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77" name="Text Box 348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78" name="Text Box 348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79" name="Text Box 348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80" name="Text Box 348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81" name="Text Box 348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82" name="Text Box 348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83" name="Text Box 348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84" name="Text Box 348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85" name="Text Box 348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86" name="Text Box 349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87" name="Text Box 349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88" name="Text Box 349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89" name="Text Box 349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90" name="Text Box 349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91" name="Text Box 349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92" name="Text Box 349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93" name="Text Box 349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94" name="Text Box 349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95" name="Text Box 349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96" name="Text Box 350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97" name="Text Box 350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98" name="Text Box 350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699" name="Text Box 350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00" name="Text Box 350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01" name="Text Box 350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02" name="Text Box 350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03" name="Text Box 350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04" name="Text Box 350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05" name="Text Box 350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06" name="Text Box 351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07" name="Text Box 351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08" name="Text Box 351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09" name="Text Box 351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10" name="Text Box 351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11" name="Text Box 351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12" name="Text Box 351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13" name="Text Box 351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14" name="Text Box 351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15" name="Text Box 351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16" name="Text Box 352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17" name="Text Box 352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18" name="Text Box 352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19" name="Text Box 352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20" name="Text Box 352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21" name="Text Box 352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22" name="Text Box 352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23" name="Text Box 352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24" name="Text Box 352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25" name="Text Box 352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26" name="Text Box 353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27" name="Text Box 353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28" name="Text Box 353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29" name="Text Box 353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30" name="Text Box 353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31" name="Text Box 353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32" name="Text Box 353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33" name="Text Box 353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34" name="Text Box 353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35" name="Text Box 353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36" name="Text Box 354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37" name="Text Box 354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38" name="Text Box 354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39" name="Text Box 354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40" name="Text Box 354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41" name="Text Box 354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42" name="Text Box 354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43" name="Text Box 354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44" name="Text Box 354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45" name="Text Box 354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46" name="Text Box 355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47" name="Text Box 355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48" name="Text Box 355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49" name="Text Box 355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50" name="Text Box 355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51" name="Text Box 355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52" name="Text Box 355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53" name="Text Box 355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54" name="Text Box 355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55" name="Text Box 355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56" name="Text Box 356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57" name="Text Box 356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58" name="Text Box 356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59" name="Text Box 356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60" name="Text Box 356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61" name="Text Box 356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62" name="Text Box 356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63" name="Text Box 356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64" name="Text Box 356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65" name="Text Box 356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66" name="Text Box 357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67" name="Text Box 357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68" name="Text Box 357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69" name="Text Box 357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70" name="Text Box 357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71" name="Text Box 357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72" name="Text Box 357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73" name="Text Box 357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74" name="Text Box 357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75" name="Text Box 357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76" name="Text Box 358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77" name="Text Box 358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78" name="Text Box 358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79" name="Text Box 358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80" name="Text Box 358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81" name="Text Box 358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82" name="Text Box 358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83" name="Text Box 358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84" name="Text Box 358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85" name="Text Box 358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86" name="Text Box 359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87" name="Text Box 359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88" name="Text Box 359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89" name="Text Box 359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90" name="Text Box 359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91" name="Text Box 359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92" name="Text Box 359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93" name="Text Box 359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94" name="Text Box 359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95" name="Text Box 359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96" name="Text Box 360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97" name="Text Box 360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98" name="Text Box 360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799" name="Text Box 360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00" name="Text Box 360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01" name="Text Box 360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02" name="Text Box 360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03" name="Text Box 360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04" name="Text Box 360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05" name="Text Box 360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06" name="Text Box 361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07" name="Text Box 361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08" name="Text Box 361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09" name="Text Box 361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10" name="Text Box 361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11" name="Text Box 361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12" name="Text Box 361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13" name="Text Box 361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14" name="Text Box 361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15" name="Text Box 361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16" name="Text Box 362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17" name="Text Box 362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18" name="Text Box 362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19" name="Text Box 362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20" name="Text Box 362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21" name="Text Box 362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22" name="Text Box 362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23" name="Text Box 362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24" name="Text Box 362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25" name="Text Box 362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26" name="Text Box 363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27" name="Text Box 363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28" name="Text Box 363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29" name="Text Box 363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30" name="Text Box 363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31" name="Text Box 363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32" name="Text Box 363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33" name="Text Box 363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34" name="Text Box 363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35" name="Text Box 363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36" name="Text Box 364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37" name="Text Box 364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38" name="Text Box 364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39" name="Text Box 364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40" name="Text Box 364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41" name="Text Box 364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42" name="Text Box 364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43" name="Text Box 364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44" name="Text Box 364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45" name="Text Box 364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46" name="Text Box 365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47" name="Text Box 365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48" name="Text Box 365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49" name="Text Box 365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50" name="Text Box 365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51" name="Text Box 365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52" name="Text Box 365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53" name="Text Box 365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54" name="Text Box 365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55" name="Text Box 365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56" name="Text Box 366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57" name="Text Box 366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58" name="Text Box 366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59" name="Text Box 366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60" name="Text Box 366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61" name="Text Box 366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62" name="Text Box 366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63" name="Text Box 366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64" name="Text Box 366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65" name="Text Box 366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66" name="Text Box 367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67" name="Text Box 367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68" name="Text Box 367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69" name="Text Box 367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70" name="Text Box 367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71" name="Text Box 367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72" name="Text Box 367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73" name="Text Box 367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74" name="Text Box 367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75" name="Text Box 367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76" name="Text Box 368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77" name="Text Box 368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78" name="Text Box 368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79" name="Text Box 368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80" name="Text Box 368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81" name="Text Box 368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82" name="Text Box 368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83" name="Text Box 368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84" name="Text Box 368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85" name="Text Box 368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86" name="Text Box 369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87" name="Text Box 369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88" name="Text Box 369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89" name="Text Box 369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90" name="Text Box 369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91" name="Text Box 369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92" name="Text Box 369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93" name="Text Box 369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94" name="Text Box 369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95" name="Text Box 369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96" name="Text Box 370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97" name="Text Box 370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98" name="Text Box 370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899" name="Text Box 370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00" name="Text Box 370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01" name="Text Box 370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02" name="Text Box 370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03" name="Text Box 370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04" name="Text Box 370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05" name="Text Box 370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06" name="Text Box 371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07" name="Text Box 371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08" name="Text Box 371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09" name="Text Box 371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10" name="Text Box 371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11" name="Text Box 371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12" name="Text Box 371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13" name="Text Box 371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14" name="Text Box 371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15" name="Text Box 371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16" name="Text Box 372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17" name="Text Box 372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18" name="Text Box 372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19" name="Text Box 372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20" name="Text Box 372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21" name="Text Box 372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22" name="Text Box 372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23" name="Text Box 372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24" name="Text Box 372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25" name="Text Box 372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26" name="Text Box 373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27" name="Text Box 373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28" name="Text Box 373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29" name="Text Box 373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30" name="Text Box 373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31" name="Text Box 373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32" name="Text Box 373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33" name="Text Box 373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34" name="Text Box 373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35" name="Text Box 373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36" name="Text Box 374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37" name="Text Box 374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38" name="Text Box 374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39" name="Text Box 374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40" name="Text Box 374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41" name="Text Box 374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42" name="Text Box 374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43" name="Text Box 374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44" name="Text Box 374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45" name="Text Box 374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46" name="Text Box 375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47" name="Text Box 375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48" name="Text Box 375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49" name="Text Box 375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50" name="Text Box 375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51" name="Text Box 375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52" name="Text Box 375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53" name="Text Box 375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54" name="Text Box 375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55" name="Text Box 375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56" name="Text Box 376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57" name="Text Box 376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58" name="Text Box 376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59" name="Text Box 376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60" name="Text Box 376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61" name="Text Box 376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62" name="Text Box 376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63" name="Text Box 376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64" name="Text Box 376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65" name="Text Box 376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66" name="Text Box 377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67" name="Text Box 377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68" name="Text Box 377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69" name="Text Box 377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70" name="Text Box 377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71" name="Text Box 377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72" name="Text Box 377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73" name="Text Box 377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74" name="Text Box 377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75" name="Text Box 377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76" name="Text Box 378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77" name="Text Box 378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78" name="Text Box 378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79" name="Text Box 378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80" name="Text Box 378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81" name="Text Box 378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82" name="Text Box 378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83" name="Text Box 378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84" name="Text Box 378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85" name="Text Box 378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86" name="Text Box 379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87" name="Text Box 379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88" name="Text Box 379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89" name="Text Box 379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90" name="Text Box 379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91" name="Text Box 379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92" name="Text Box 379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93" name="Text Box 379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94" name="Text Box 379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95" name="Text Box 379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96" name="Text Box 380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97" name="Text Box 380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98" name="Text Box 380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3999" name="Text Box 380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00" name="Text Box 380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01" name="Text Box 380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02" name="Text Box 380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03" name="Text Box 380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04" name="Text Box 380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05" name="Text Box 380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06" name="Text Box 381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07" name="Text Box 381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08" name="Text Box 381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09" name="Text Box 381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10" name="Text Box 381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11" name="Text Box 381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12" name="Text Box 381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13" name="Text Box 381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14" name="Text Box 381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15" name="Text Box 381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16" name="Text Box 382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17" name="Text Box 382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18" name="Text Box 382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19" name="Text Box 382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20" name="Text Box 382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21" name="Text Box 382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22" name="Text Box 382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23" name="Text Box 382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24" name="Text Box 382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25" name="Text Box 382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26" name="Text Box 383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27" name="Text Box 383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28" name="Text Box 383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29" name="Text Box 383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30" name="Text Box 383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31" name="Text Box 383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32" name="Text Box 383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33" name="Text Box 383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34" name="Text Box 383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35" name="Text Box 383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36" name="Text Box 384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37" name="Text Box 384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38" name="Text Box 384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39" name="Text Box 384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40" name="Text Box 384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41" name="Text Box 384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42" name="Text Box 384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43" name="Text Box 384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44" name="Text Box 384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45" name="Text Box 384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46" name="Text Box 385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47" name="Text Box 385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48" name="Text Box 385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49" name="Text Box 385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50" name="Text Box 385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51" name="Text Box 385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52" name="Text Box 385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53" name="Text Box 385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54" name="Text Box 385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55" name="Text Box 385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56" name="Text Box 386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57" name="Text Box 386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58" name="Text Box 386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59" name="Text Box 386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60" name="Text Box 386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61" name="Text Box 386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62" name="Text Box 386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63" name="Text Box 386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64" name="Text Box 386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65" name="Text Box 386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66" name="Text Box 387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67" name="Text Box 387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68" name="Text Box 387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69" name="Text Box 387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70" name="Text Box 387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71" name="Text Box 387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72" name="Text Box 387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73" name="Text Box 387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74" name="Text Box 387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75" name="Text Box 387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76" name="Text Box 388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77" name="Text Box 388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78" name="Text Box 388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79" name="Text Box 388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80" name="Text Box 388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81" name="Text Box 388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82" name="Text Box 388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83" name="Text Box 388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84" name="Text Box 388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85" name="Text Box 388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86" name="Text Box 389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87" name="Text Box 389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88" name="Text Box 389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89" name="Text Box 389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90" name="Text Box 389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91" name="Text Box 389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92" name="Text Box 389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93" name="Text Box 389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94" name="Text Box 389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95" name="Text Box 389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96" name="Text Box 390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97" name="Text Box 390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98" name="Text Box 390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099" name="Text Box 390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00" name="Text Box 390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01" name="Text Box 390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02" name="Text Box 390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03" name="Text Box 390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04" name="Text Box 390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05" name="Text Box 390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06" name="Text Box 391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07" name="Text Box 391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08" name="Text Box 391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09" name="Text Box 391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10" name="Text Box 391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11" name="Text Box 391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12" name="Text Box 391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13" name="Text Box 391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14" name="Text Box 391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15" name="Text Box 391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16" name="Text Box 392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17" name="Text Box 392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18" name="Text Box 392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19" name="Text Box 392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20" name="Text Box 392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21" name="Text Box 392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22" name="Text Box 392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23" name="Text Box 392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24" name="Text Box 392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25" name="Text Box 392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26" name="Text Box 393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27" name="Text Box 393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28" name="Text Box 393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29" name="Text Box 393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30" name="Text Box 393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31" name="Text Box 393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32" name="Text Box 393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33" name="Text Box 393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34" name="Text Box 393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35" name="Text Box 393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36" name="Text Box 394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37" name="Text Box 394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38" name="Text Box 394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39" name="Text Box 394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40" name="Text Box 394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41" name="Text Box 394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42" name="Text Box 394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43" name="Text Box 394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44" name="Text Box 394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45" name="Text Box 394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46" name="Text Box 395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47" name="Text Box 395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48" name="Text Box 395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49" name="Text Box 395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50" name="Text Box 395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51" name="Text Box 395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52" name="Text Box 395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53" name="Text Box 395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54" name="Text Box 395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55" name="Text Box 395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56" name="Text Box 396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57" name="Text Box 396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58" name="Text Box 396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59" name="Text Box 396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60" name="Text Box 396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61" name="Text Box 396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62" name="Text Box 396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63" name="Text Box 396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64" name="Text Box 396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65" name="Text Box 396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66" name="Text Box 397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67" name="Text Box 397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68" name="Text Box 397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69" name="Text Box 397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70" name="Text Box 397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71" name="Text Box 397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72" name="Text Box 397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73" name="Text Box 397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74" name="Text Box 397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75" name="Text Box 397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76" name="Text Box 398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77" name="Text Box 398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78" name="Text Box 398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79" name="Text Box 398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80" name="Text Box 398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81" name="Text Box 398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82" name="Text Box 398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83" name="Text Box 398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84" name="Text Box 398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85" name="Text Box 398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86" name="Text Box 399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87" name="Text Box 399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88" name="Text Box 399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89" name="Text Box 399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90" name="Text Box 399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91" name="Text Box 399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92" name="Text Box 399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93" name="Text Box 399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94" name="Text Box 399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95" name="Text Box 399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96" name="Text Box 400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97" name="Text Box 400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98" name="Text Box 400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199" name="Text Box 400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00" name="Text Box 400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01" name="Text Box 400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02" name="Text Box 400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03" name="Text Box 400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04" name="Text Box 400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05" name="Text Box 400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06" name="Text Box 401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07" name="Text Box 401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08" name="Text Box 401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09" name="Text Box 401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10" name="Text Box 401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11" name="Text Box 401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12" name="Text Box 401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13" name="Text Box 401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14" name="Text Box 401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15" name="Text Box 401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16" name="Text Box 402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17" name="Text Box 402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18" name="Text Box 402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19" name="Text Box 402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20" name="Text Box 402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21" name="Text Box 402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22" name="Text Box 402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23" name="Text Box 402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24" name="Text Box 402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25" name="Text Box 402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26" name="Text Box 403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27" name="Text Box 403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28" name="Text Box 403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29" name="Text Box 403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30" name="Text Box 403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31" name="Text Box 403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32" name="Text Box 403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33" name="Text Box 403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34" name="Text Box 403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35" name="Text Box 403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36" name="Text Box 404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37" name="Text Box 404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38" name="Text Box 404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39" name="Text Box 404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40" name="Text Box 404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41" name="Text Box 404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42" name="Text Box 404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43" name="Text Box 404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44" name="Text Box 404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45" name="Text Box 404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46" name="Text Box 405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47" name="Text Box 405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48" name="Text Box 405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49" name="Text Box 405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50" name="Text Box 405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51" name="Text Box 405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52" name="Text Box 405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53" name="Text Box 405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54" name="Text Box 405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55" name="Text Box 405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56" name="Text Box 406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57" name="Text Box 406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58" name="Text Box 406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59" name="Text Box 406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60" name="Text Box 406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61" name="Text Box 406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62" name="Text Box 406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63" name="Text Box 406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64" name="Text Box 406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65" name="Text Box 406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66" name="Text Box 407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67" name="Text Box 407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68" name="Text Box 407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69" name="Text Box 407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70" name="Text Box 407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71" name="Text Box 407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72" name="Text Box 407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73" name="Text Box 407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74" name="Text Box 407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75" name="Text Box 407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76" name="Text Box 408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77" name="Text Box 408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78" name="Text Box 408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79" name="Text Box 408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80" name="Text Box 408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81" name="Text Box 408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82" name="Text Box 408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83" name="Text Box 408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84" name="Text Box 408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85" name="Text Box 408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86" name="Text Box 409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87" name="Text Box 409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88" name="Text Box 409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89" name="Text Box 409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90" name="Text Box 409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91" name="Text Box 409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92" name="Text Box 409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93" name="Text Box 409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94" name="Text Box 409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95" name="Text Box 409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96" name="Text Box 410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97" name="Text Box 410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98" name="Text Box 410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299" name="Text Box 410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00" name="Text Box 410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01" name="Text Box 410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02" name="Text Box 410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03" name="Text Box 410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04" name="Text Box 410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05" name="Text Box 410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06" name="Text Box 411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07" name="Text Box 411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08" name="Text Box 411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09" name="Text Box 411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10" name="Text Box 411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11" name="Text Box 411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12" name="Text Box 411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13" name="Text Box 411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14" name="Text Box 411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15" name="Text Box 411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16" name="Text Box 412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17" name="Text Box 412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18" name="Text Box 412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19" name="Text Box 412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20" name="Text Box 412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21" name="Text Box 412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22" name="Text Box 412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23" name="Text Box 412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24" name="Text Box 412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25" name="Text Box 412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26" name="Text Box 413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27" name="Text Box 413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28" name="Text Box 413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29" name="Text Box 413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30" name="Text Box 413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31" name="Text Box 413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32" name="Text Box 413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33" name="Text Box 413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34" name="Text Box 413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35" name="Text Box 413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36" name="Text Box 414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37" name="Text Box 414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38" name="Text Box 414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39" name="Text Box 414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40" name="Text Box 414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41" name="Text Box 414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42" name="Text Box 414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43" name="Text Box 414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44" name="Text Box 414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45" name="Text Box 414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46" name="Text Box 415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47" name="Text Box 415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48" name="Text Box 415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49" name="Text Box 415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50" name="Text Box 415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51" name="Text Box 415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52" name="Text Box 415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53" name="Text Box 415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54" name="Text Box 415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55" name="Text Box 415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56" name="Text Box 416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57" name="Text Box 416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58" name="Text Box 416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59" name="Text Box 416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60" name="Text Box 416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61" name="Text Box 416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62" name="Text Box 416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63" name="Text Box 416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64" name="Text Box 416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65" name="Text Box 416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66" name="Text Box 417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67" name="Text Box 417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68" name="Text Box 417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69" name="Text Box 417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70" name="Text Box 417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71" name="Text Box 417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72" name="Text Box 417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73" name="Text Box 417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74" name="Text Box 417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75" name="Text Box 417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76" name="Text Box 418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77" name="Text Box 418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78" name="Text Box 418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79" name="Text Box 418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80" name="Text Box 418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81" name="Text Box 418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82" name="Text Box 418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83" name="Text Box 418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84" name="Text Box 418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85" name="Text Box 418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86" name="Text Box 419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87" name="Text Box 419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88" name="Text Box 419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89" name="Text Box 419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90" name="Text Box 419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91" name="Text Box 419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92" name="Text Box 419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93" name="Text Box 419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94" name="Text Box 419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95" name="Text Box 419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96" name="Text Box 420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97" name="Text Box 420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98" name="Text Box 420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399" name="Text Box 420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00" name="Text Box 420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01" name="Text Box 420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02" name="Text Box 420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03" name="Text Box 420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04" name="Text Box 420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05" name="Text Box 420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06" name="Text Box 421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07" name="Text Box 421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08" name="Text Box 421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09" name="Text Box 421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10" name="Text Box 421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11" name="Text Box 421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12" name="Text Box 421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13" name="Text Box 421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14" name="Text Box 421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15" name="Text Box 421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16" name="Text Box 422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17" name="Text Box 422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18" name="Text Box 422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19" name="Text Box 422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20" name="Text Box 422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21" name="Text Box 422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22" name="Text Box 422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23" name="Text Box 422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24" name="Text Box 422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25" name="Text Box 422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26" name="Text Box 423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27" name="Text Box 423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28" name="Text Box 423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29" name="Text Box 423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30" name="Text Box 423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31" name="Text Box 423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32" name="Text Box 423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33" name="Text Box 423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34" name="Text Box 423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35" name="Text Box 423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36" name="Text Box 424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37" name="Text Box 424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38" name="Text Box 424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39" name="Text Box 424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40" name="Text Box 424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41" name="Text Box 424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42" name="Text Box 424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43" name="Text Box 424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44" name="Text Box 424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45" name="Text Box 424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46" name="Text Box 425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47" name="Text Box 425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48" name="Text Box 425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49" name="Text Box 425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50" name="Text Box 425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51" name="Text Box 425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52" name="Text Box 425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53" name="Text Box 425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54" name="Text Box 425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55" name="Text Box 425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56" name="Text Box 426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57" name="Text Box 426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58" name="Text Box 426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59" name="Text Box 426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60" name="Text Box 426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61" name="Text Box 426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62" name="Text Box 426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63" name="Text Box 426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64" name="Text Box 426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65" name="Text Box 426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66" name="Text Box 427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67" name="Text Box 427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68" name="Text Box 427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69" name="Text Box 427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70" name="Text Box 427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71" name="Text Box 427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72" name="Text Box 427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73" name="Text Box 427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74" name="Text Box 427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75" name="Text Box 427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76" name="Text Box 428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77" name="Text Box 428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78" name="Text Box 428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79" name="Text Box 428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80" name="Text Box 428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81" name="Text Box 428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82" name="Text Box 428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83" name="Text Box 428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84" name="Text Box 428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85" name="Text Box 428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86" name="Text Box 429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87" name="Text Box 429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88" name="Text Box 429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89" name="Text Box 429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90" name="Text Box 429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91" name="Text Box 429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92" name="Text Box 429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93" name="Text Box 429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94" name="Text Box 429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95" name="Text Box 429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96" name="Text Box 430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97" name="Text Box 430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98" name="Text Box 430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499" name="Text Box 430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00" name="Text Box 430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01" name="Text Box 430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02" name="Text Box 430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03" name="Text Box 430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04" name="Text Box 430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05" name="Text Box 430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06" name="Text Box 431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07" name="Text Box 431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08" name="Text Box 431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09" name="Text Box 431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10" name="Text Box 431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11" name="Text Box 431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12" name="Text Box 431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13" name="Text Box 431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14" name="Text Box 431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15" name="Text Box 431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16" name="Text Box 432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17" name="Text Box 432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18" name="Text Box 432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19" name="Text Box 432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20" name="Text Box 432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21" name="Text Box 432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22" name="Text Box 432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23" name="Text Box 432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24" name="Text Box 432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25" name="Text Box 432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26" name="Text Box 433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27" name="Text Box 433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28" name="Text Box 433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29" name="Text Box 433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30" name="Text Box 433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31" name="Text Box 433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32" name="Text Box 433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33" name="Text Box 433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34" name="Text Box 433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35" name="Text Box 433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36" name="Text Box 434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37" name="Text Box 434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38" name="Text Box 434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39" name="Text Box 434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40" name="Text Box 434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41" name="Text Box 434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42" name="Text Box 434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43" name="Text Box 434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44" name="Text Box 434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45" name="Text Box 434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46" name="Text Box 435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47" name="Text Box 435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48" name="Text Box 435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49" name="Text Box 435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50" name="Text Box 435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51" name="Text Box 435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52" name="Text Box 435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53" name="Text Box 435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54" name="Text Box 435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55" name="Text Box 435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56" name="Text Box 436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57" name="Text Box 436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58" name="Text Box 436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59" name="Text Box 436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60" name="Text Box 436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61" name="Text Box 436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62" name="Text Box 436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63" name="Text Box 436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64" name="Text Box 436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65" name="Text Box 436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66" name="Text Box 437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67" name="Text Box 437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68" name="Text Box 437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69" name="Text Box 437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70" name="Text Box 437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71" name="Text Box 437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72" name="Text Box 437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73" name="Text Box 437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74" name="Text Box 437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75" name="Text Box 437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76" name="Text Box 438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77" name="Text Box 438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78" name="Text Box 438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79" name="Text Box 438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80" name="Text Box 438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81" name="Text Box 438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82" name="Text Box 438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83" name="Text Box 438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84" name="Text Box 438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85" name="Text Box 438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86" name="Text Box 439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87" name="Text Box 439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88" name="Text Box 439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89" name="Text Box 439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90" name="Text Box 439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91" name="Text Box 439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92" name="Text Box 439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93" name="Text Box 439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94" name="Text Box 439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95" name="Text Box 439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96" name="Text Box 440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97" name="Text Box 440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98" name="Text Box 440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599" name="Text Box 440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00" name="Text Box 440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01" name="Text Box 440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02" name="Text Box 440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03" name="Text Box 440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04" name="Text Box 440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05" name="Text Box 440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06" name="Text Box 441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07" name="Text Box 441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08" name="Text Box 441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09" name="Text Box 441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10" name="Text Box 441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11" name="Text Box 441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12" name="Text Box 441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13" name="Text Box 441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14" name="Text Box 441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15" name="Text Box 441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16" name="Text Box 442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17" name="Text Box 442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18" name="Text Box 442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19" name="Text Box 442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20" name="Text Box 442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21" name="Text Box 442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22" name="Text Box 442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23" name="Text Box 442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24" name="Text Box 442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25" name="Text Box 442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26" name="Text Box 443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27" name="Text Box 443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28" name="Text Box 443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29" name="Text Box 443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30" name="Text Box 443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31" name="Text Box 443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32" name="Text Box 443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33" name="Text Box 443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34" name="Text Box 443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35" name="Text Box 443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36" name="Text Box 444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37" name="Text Box 444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38" name="Text Box 444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39" name="Text Box 444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40" name="Text Box 444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41" name="Text Box 444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42" name="Text Box 444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43" name="Text Box 444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44" name="Text Box 444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45" name="Text Box 444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46" name="Text Box 445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47" name="Text Box 445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48" name="Text Box 445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49" name="Text Box 445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50" name="Text Box 445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51" name="Text Box 445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52" name="Text Box 445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53" name="Text Box 445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54" name="Text Box 445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55" name="Text Box 445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56" name="Text Box 446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57" name="Text Box 446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58" name="Text Box 446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59" name="Text Box 446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60" name="Text Box 446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61" name="Text Box 446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62" name="Text Box 446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63" name="Text Box 446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64" name="Text Box 446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65" name="Text Box 446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66" name="Text Box 447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67" name="Text Box 447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68" name="Text Box 447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69" name="Text Box 447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70" name="Text Box 447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71" name="Text Box 447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72" name="Text Box 447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73" name="Text Box 447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74" name="Text Box 447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75" name="Text Box 447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76" name="Text Box 448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77" name="Text Box 448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78" name="Text Box 448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79" name="Text Box 448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80" name="Text Box 448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81" name="Text Box 448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82" name="Text Box 448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83" name="Text Box 448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84" name="Text Box 448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85" name="Text Box 448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86" name="Text Box 449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87" name="Text Box 449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88" name="Text Box 449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89" name="Text Box 449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90" name="Text Box 449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91" name="Text Box 449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92" name="Text Box 449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93" name="Text Box 449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94" name="Text Box 449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95" name="Text Box 449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96" name="Text Box 450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97" name="Text Box 450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98" name="Text Box 450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699" name="Text Box 450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00" name="Text Box 450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01" name="Text Box 450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02" name="Text Box 450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03" name="Text Box 450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04" name="Text Box 450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05" name="Text Box 450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06" name="Text Box 451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07" name="Text Box 451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08" name="Text Box 451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09" name="Text Box 451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10" name="Text Box 451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11" name="Text Box 451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12" name="Text Box 451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13" name="Text Box 451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14" name="Text Box 451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15" name="Text Box 451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16" name="Text Box 452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17" name="Text Box 452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18" name="Text Box 452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19" name="Text Box 452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20" name="Text Box 452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21" name="Text Box 452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22" name="Text Box 452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23" name="Text Box 452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24" name="Text Box 452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25" name="Text Box 452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26" name="Text Box 453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27" name="Text Box 453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28" name="Text Box 453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29" name="Text Box 453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30" name="Text Box 453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31" name="Text Box 453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32" name="Text Box 453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33" name="Text Box 453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34" name="Text Box 453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35" name="Text Box 453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36" name="Text Box 454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37" name="Text Box 454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38" name="Text Box 454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39" name="Text Box 454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40" name="Text Box 454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41" name="Text Box 454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42" name="Text Box 454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43" name="Text Box 454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44" name="Text Box 454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45" name="Text Box 454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46" name="Text Box 455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47" name="Text Box 455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48" name="Text Box 455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49" name="Text Box 455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50" name="Text Box 455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51" name="Text Box 455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52" name="Text Box 455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53" name="Text Box 455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54" name="Text Box 455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55" name="Text Box 455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56" name="Text Box 456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57" name="Text Box 456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58" name="Text Box 456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59" name="Text Box 456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60" name="Text Box 456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61" name="Text Box 456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62" name="Text Box 456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63" name="Text Box 456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64" name="Text Box 456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65" name="Text Box 456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66" name="Text Box 457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67" name="Text Box 457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68" name="Text Box 457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69" name="Text Box 457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70" name="Text Box 457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71" name="Text Box 457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72" name="Text Box 457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73" name="Text Box 457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74" name="Text Box 457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75" name="Text Box 457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76" name="Text Box 458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77" name="Text Box 458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78" name="Text Box 458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79" name="Text Box 458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80" name="Text Box 458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81" name="Text Box 458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82" name="Text Box 458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83" name="Text Box 458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84" name="Text Box 458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85" name="Text Box 458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86" name="Text Box 459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87" name="Text Box 459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88" name="Text Box 459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89" name="Text Box 459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90" name="Text Box 459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91" name="Text Box 459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92" name="Text Box 459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93" name="Text Box 459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94" name="Text Box 459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95" name="Text Box 459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96" name="Text Box 460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97" name="Text Box 460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98" name="Text Box 460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799" name="Text Box 460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00" name="Text Box 460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01" name="Text Box 460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02" name="Text Box 460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03" name="Text Box 460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04" name="Text Box 460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05" name="Text Box 460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06" name="Text Box 461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07" name="Text Box 461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08" name="Text Box 461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09" name="Text Box 461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10" name="Text Box 461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11" name="Text Box 461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12" name="Text Box 461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13" name="Text Box 461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14" name="Text Box 461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15" name="Text Box 461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16" name="Text Box 462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17" name="Text Box 462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18" name="Text Box 462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19" name="Text Box 462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20" name="Text Box 462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21" name="Text Box 462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22" name="Text Box 462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23" name="Text Box 462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24" name="Text Box 462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25" name="Text Box 462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26" name="Text Box 463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27" name="Text Box 463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28" name="Text Box 463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29" name="Text Box 463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30" name="Text Box 463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31" name="Text Box 463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32" name="Text Box 463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33" name="Text Box 463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34" name="Text Box 463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35" name="Text Box 463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36" name="Text Box 464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37" name="Text Box 464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38" name="Text Box 464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39" name="Text Box 464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40" name="Text Box 464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41" name="Text Box 464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42" name="Text Box 464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43" name="Text Box 464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44" name="Text Box 464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45" name="Text Box 464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46" name="Text Box 465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47" name="Text Box 465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48" name="Text Box 465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49" name="Text Box 465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50" name="Text Box 465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51" name="Text Box 465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52" name="Text Box 465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53" name="Text Box 465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54" name="Text Box 465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55" name="Text Box 465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56" name="Text Box 466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57" name="Text Box 466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58" name="Text Box 466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59" name="Text Box 466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60" name="Text Box 466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61" name="Text Box 466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62" name="Text Box 466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63" name="Text Box 466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64" name="Text Box 466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65" name="Text Box 466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66" name="Text Box 467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67" name="Text Box 467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68" name="Text Box 467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69" name="Text Box 467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70" name="Text Box 467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71" name="Text Box 467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72" name="Text Box 467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73" name="Text Box 467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74" name="Text Box 467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75" name="Text Box 467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76" name="Text Box 468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77" name="Text Box 468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78" name="Text Box 468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79" name="Text Box 468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80" name="Text Box 468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81" name="Text Box 468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82" name="Text Box 468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83" name="Text Box 468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84" name="Text Box 468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85" name="Text Box 468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86" name="Text Box 469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87" name="Text Box 469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88" name="Text Box 469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89" name="Text Box 469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90" name="Text Box 469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91" name="Text Box 469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92" name="Text Box 469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93" name="Text Box 469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94" name="Text Box 469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95" name="Text Box 469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96" name="Text Box 470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97" name="Text Box 470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98" name="Text Box 470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899" name="Text Box 470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00" name="Text Box 470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01" name="Text Box 470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02" name="Text Box 470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03" name="Text Box 470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04" name="Text Box 470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05" name="Text Box 470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06" name="Text Box 471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07" name="Text Box 471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08" name="Text Box 471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09" name="Text Box 471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10" name="Text Box 471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11" name="Text Box 471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12" name="Text Box 471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13" name="Text Box 471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14" name="Text Box 471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15" name="Text Box 471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16" name="Text Box 472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17" name="Text Box 472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18" name="Text Box 472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19" name="Text Box 472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20" name="Text Box 472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21" name="Text Box 472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22" name="Text Box 472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23" name="Text Box 472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24" name="Text Box 472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25" name="Text Box 472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26" name="Text Box 473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27" name="Text Box 473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28" name="Text Box 473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29" name="Text Box 473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30" name="Text Box 473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31" name="Text Box 473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32" name="Text Box 473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33" name="Text Box 473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34" name="Text Box 473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35" name="Text Box 473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36" name="Text Box 474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37" name="Text Box 474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38" name="Text Box 474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39" name="Text Box 474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40" name="Text Box 474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41" name="Text Box 474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42" name="Text Box 474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43" name="Text Box 474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44" name="Text Box 474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45" name="Text Box 474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46" name="Text Box 475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47" name="Text Box 475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48" name="Text Box 475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49" name="Text Box 475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50" name="Text Box 475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51" name="Text Box 475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52" name="Text Box 475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53" name="Text Box 475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54" name="Text Box 475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55" name="Text Box 475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56" name="Text Box 476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57" name="Text Box 476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58" name="Text Box 476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59" name="Text Box 476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60" name="Text Box 476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61" name="Text Box 476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62" name="Text Box 476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63" name="Text Box 476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64" name="Text Box 476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65" name="Text Box 476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66" name="Text Box 477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67" name="Text Box 477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68" name="Text Box 477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69" name="Text Box 477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70" name="Text Box 477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71" name="Text Box 477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72" name="Text Box 477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73" name="Text Box 477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74" name="Text Box 477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75" name="Text Box 477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76" name="Text Box 478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77" name="Text Box 478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78" name="Text Box 478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79" name="Text Box 478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80" name="Text Box 478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81" name="Text Box 478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82" name="Text Box 478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83" name="Text Box 478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84" name="Text Box 478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85" name="Text Box 478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86" name="Text Box 479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87" name="Text Box 479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88" name="Text Box 479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89" name="Text Box 479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90" name="Text Box 479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91" name="Text Box 479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92" name="Text Box 479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93" name="Text Box 479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94" name="Text Box 479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95" name="Text Box 479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96" name="Text Box 480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97" name="Text Box 480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98" name="Text Box 480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4999" name="Text Box 480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00" name="Text Box 480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01" name="Text Box 480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02" name="Text Box 480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03" name="Text Box 480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04" name="Text Box 480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05" name="Text Box 480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06" name="Text Box 481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07" name="Text Box 481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08" name="Text Box 481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09" name="Text Box 481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10" name="Text Box 481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11" name="Text Box 481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12" name="Text Box 481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13" name="Text Box 481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14" name="Text Box 481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15" name="Text Box 481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16" name="Text Box 482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17" name="Text Box 482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18" name="Text Box 482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19" name="Text Box 482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20" name="Text Box 482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21" name="Text Box 482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22" name="Text Box 482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23" name="Text Box 482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24" name="Text Box 482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25" name="Text Box 482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26" name="Text Box 483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27" name="Text Box 483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28" name="Text Box 483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29" name="Text Box 483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30" name="Text Box 483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31" name="Text Box 483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32" name="Text Box 483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33" name="Text Box 483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34" name="Text Box 483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35" name="Text Box 483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36" name="Text Box 484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37" name="Text Box 484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38" name="Text Box 484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39" name="Text Box 484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40" name="Text Box 484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41" name="Text Box 484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42" name="Text Box 484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43" name="Text Box 484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44" name="Text Box 484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45" name="Text Box 484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46" name="Text Box 485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47" name="Text Box 485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48" name="Text Box 485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49" name="Text Box 485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50" name="Text Box 485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51" name="Text Box 485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52" name="Text Box 485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53" name="Text Box 485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54" name="Text Box 485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55" name="Text Box 485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56" name="Text Box 486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57" name="Text Box 486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58" name="Text Box 486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59" name="Text Box 486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60" name="Text Box 486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61" name="Text Box 486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62" name="Text Box 486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63" name="Text Box 486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64" name="Text Box 486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65" name="Text Box 486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66" name="Text Box 487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67" name="Text Box 487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68" name="Text Box 487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69" name="Text Box 487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70" name="Text Box 487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71" name="Text Box 487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72" name="Text Box 487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73" name="Text Box 487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74" name="Text Box 487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75" name="Text Box 487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76" name="Text Box 488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77" name="Text Box 488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78" name="Text Box 488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79" name="Text Box 488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80" name="Text Box 488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81" name="Text Box 488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82" name="Text Box 488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83" name="Text Box 488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84" name="Text Box 488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85" name="Text Box 488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86" name="Text Box 489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87" name="Text Box 489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88" name="Text Box 489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89" name="Text Box 489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90" name="Text Box 489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91" name="Text Box 489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92" name="Text Box 489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93" name="Text Box 489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94" name="Text Box 489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95" name="Text Box 489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96" name="Text Box 490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97" name="Text Box 490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98" name="Text Box 490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099" name="Text Box 490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00" name="Text Box 490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01" name="Text Box 490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02" name="Text Box 490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03" name="Text Box 490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04" name="Text Box 490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05" name="Text Box 490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06" name="Text Box 491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07" name="Text Box 491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08" name="Text Box 491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09" name="Text Box 491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10" name="Text Box 491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11" name="Text Box 491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12" name="Text Box 491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13" name="Text Box 491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14" name="Text Box 491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15" name="Text Box 491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16" name="Text Box 492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17" name="Text Box 492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18" name="Text Box 492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19" name="Text Box 492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20" name="Text Box 492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21" name="Text Box 492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22" name="Text Box 492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23" name="Text Box 492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24" name="Text Box 492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25" name="Text Box 492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26" name="Text Box 493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27" name="Text Box 493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28" name="Text Box 493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29" name="Text Box 493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30" name="Text Box 493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31" name="Text Box 493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32" name="Text Box 493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33" name="Text Box 493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34" name="Text Box 493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35" name="Text Box 493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36" name="Text Box 494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37" name="Text Box 494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38" name="Text Box 494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39" name="Text Box 494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40" name="Text Box 494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41" name="Text Box 494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42" name="Text Box 494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43" name="Text Box 494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44" name="Text Box 494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45" name="Text Box 494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46" name="Text Box 495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47" name="Text Box 495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48" name="Text Box 495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49" name="Text Box 495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50" name="Text Box 495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51" name="Text Box 495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52" name="Text Box 495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53" name="Text Box 495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54" name="Text Box 495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55" name="Text Box 495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56" name="Text Box 496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57" name="Text Box 496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58" name="Text Box 496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59" name="Text Box 496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60" name="Text Box 496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61" name="Text Box 496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62" name="Text Box 496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63" name="Text Box 496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64" name="Text Box 496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65" name="Text Box 496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66" name="Text Box 497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67" name="Text Box 497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68" name="Text Box 497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69" name="Text Box 497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70" name="Text Box 497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71" name="Text Box 497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72" name="Text Box 497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73" name="Text Box 497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74" name="Text Box 497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75" name="Text Box 497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76" name="Text Box 498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77" name="Text Box 498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78" name="Text Box 498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79" name="Text Box 498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80" name="Text Box 498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81" name="Text Box 498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82" name="Text Box 498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83" name="Text Box 498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84" name="Text Box 498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85" name="Text Box 498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86" name="Text Box 499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87" name="Text Box 499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88" name="Text Box 499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89" name="Text Box 499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90" name="Text Box 499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91" name="Text Box 499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92" name="Text Box 499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93" name="Text Box 499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94" name="Text Box 499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95" name="Text Box 499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96" name="Text Box 500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97" name="Text Box 500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98" name="Text Box 500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199" name="Text Box 500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00" name="Text Box 500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01" name="Text Box 500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02" name="Text Box 500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03" name="Text Box 500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04" name="Text Box 500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05" name="Text Box 500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06" name="Text Box 501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07" name="Text Box 501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08" name="Text Box 501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09" name="Text Box 501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10" name="Text Box 501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11" name="Text Box 501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12" name="Text Box 501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13" name="Text Box 501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14" name="Text Box 501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15" name="Text Box 501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16" name="Text Box 502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17" name="Text Box 502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18" name="Text Box 502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19" name="Text Box 502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20" name="Text Box 502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21" name="Text Box 502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22" name="Text Box 502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23" name="Text Box 502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24" name="Text Box 502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25" name="Text Box 502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26" name="Text Box 503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27" name="Text Box 503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28" name="Text Box 503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29" name="Text Box 503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30" name="Text Box 503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31" name="Text Box 503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32" name="Text Box 503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33" name="Text Box 503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34" name="Text Box 503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35" name="Text Box 503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36" name="Text Box 504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37" name="Text Box 504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38" name="Text Box 504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39" name="Text Box 504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40" name="Text Box 504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41" name="Text Box 504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42" name="Text Box 504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43" name="Text Box 504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44" name="Text Box 504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45" name="Text Box 504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46" name="Text Box 505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47" name="Text Box 505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48" name="Text Box 505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49" name="Text Box 505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50" name="Text Box 505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51" name="Text Box 505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52" name="Text Box 505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53" name="Text Box 505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54" name="Text Box 505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55" name="Text Box 505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56" name="Text Box 506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57" name="Text Box 506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58" name="Text Box 506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59" name="Text Box 506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60" name="Text Box 506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61" name="Text Box 506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62" name="Text Box 506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63" name="Text Box 506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64" name="Text Box 506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65" name="Text Box 506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66" name="Text Box 507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67" name="Text Box 507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68" name="Text Box 507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69" name="Text Box 507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70" name="Text Box 507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71" name="Text Box 507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72" name="Text Box 507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73" name="Text Box 507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74" name="Text Box 507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75" name="Text Box 507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76" name="Text Box 508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77" name="Text Box 508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78" name="Text Box 508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79" name="Text Box 508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80" name="Text Box 508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81" name="Text Box 508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82" name="Text Box 508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83" name="Text Box 508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84" name="Text Box 508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85" name="Text Box 508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86" name="Text Box 509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87" name="Text Box 509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88" name="Text Box 509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89" name="Text Box 509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90" name="Text Box 509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91" name="Text Box 509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92" name="Text Box 509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93" name="Text Box 509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94" name="Text Box 509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95" name="Text Box 509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96" name="Text Box 510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97" name="Text Box 510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98" name="Text Box 510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299" name="Text Box 510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00" name="Text Box 510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01" name="Text Box 510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02" name="Text Box 510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03" name="Text Box 510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04" name="Text Box 510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05" name="Text Box 510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06" name="Text Box 511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07" name="Text Box 511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08" name="Text Box 511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09" name="Text Box 511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10" name="Text Box 511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11" name="Text Box 511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12" name="Text Box 511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13" name="Text Box 511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14" name="Text Box 511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15" name="Text Box 511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16" name="Text Box 512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17" name="Text Box 512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18" name="Text Box 512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19" name="Text Box 512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20" name="Text Box 512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21" name="Text Box 512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22" name="Text Box 512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23" name="Text Box 512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24" name="Text Box 512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25" name="Text Box 512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26" name="Text Box 513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27" name="Text Box 513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28" name="Text Box 513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29" name="Text Box 513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30" name="Text Box 513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31" name="Text Box 513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32" name="Text Box 513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33" name="Text Box 513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34" name="Text Box 513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35" name="Text Box 513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36" name="Text Box 514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37" name="Text Box 514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38" name="Text Box 514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39" name="Text Box 514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40" name="Text Box 514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41" name="Text Box 514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42" name="Text Box 514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43" name="Text Box 514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44" name="Text Box 514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45" name="Text Box 514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46" name="Text Box 515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47" name="Text Box 515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48" name="Text Box 515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49" name="Text Box 515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50" name="Text Box 515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51" name="Text Box 515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52" name="Text Box 515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53" name="Text Box 515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54" name="Text Box 515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55" name="Text Box 515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56" name="Text Box 516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57" name="Text Box 516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58" name="Text Box 516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59" name="Text Box 516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60" name="Text Box 516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61" name="Text Box 516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62" name="Text Box 516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63" name="Text Box 516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64" name="Text Box 516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65" name="Text Box 516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66" name="Text Box 517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67" name="Text Box 517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68" name="Text Box 517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69" name="Text Box 517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70" name="Text Box 517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71" name="Text Box 517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72" name="Text Box 517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73" name="Text Box 517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74" name="Text Box 517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75" name="Text Box 517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76" name="Text Box 518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77" name="Text Box 518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78" name="Text Box 518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79" name="Text Box 518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80" name="Text Box 518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81" name="Text Box 518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82" name="Text Box 518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83" name="Text Box 518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84" name="Text Box 518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85" name="Text Box 518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86" name="Text Box 519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87" name="Text Box 519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88" name="Text Box 519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89" name="Text Box 519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90" name="Text Box 519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91" name="Text Box 519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92" name="Text Box 519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93" name="Text Box 519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94" name="Text Box 519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95" name="Text Box 519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96" name="Text Box 520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97" name="Text Box 520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98" name="Text Box 520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399" name="Text Box 520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00" name="Text Box 520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01" name="Text Box 520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02" name="Text Box 520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03" name="Text Box 520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04" name="Text Box 520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05" name="Text Box 520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06" name="Text Box 521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07" name="Text Box 521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08" name="Text Box 521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09" name="Text Box 521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10" name="Text Box 521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11" name="Text Box 521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12" name="Text Box 521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13" name="Text Box 521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14" name="Text Box 521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15" name="Text Box 521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16" name="Text Box 522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17" name="Text Box 522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18" name="Text Box 522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19" name="Text Box 522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20" name="Text Box 522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21" name="Text Box 522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22" name="Text Box 522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23" name="Text Box 522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24" name="Text Box 522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25" name="Text Box 522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26" name="Text Box 523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27" name="Text Box 523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28" name="Text Box 523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29" name="Text Box 523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30" name="Text Box 523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31" name="Text Box 523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32" name="Text Box 523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33" name="Text Box 523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34" name="Text Box 523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35" name="Text Box 523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36" name="Text Box 524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37" name="Text Box 524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38" name="Text Box 524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39" name="Text Box 524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40" name="Text Box 524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41" name="Text Box 524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42" name="Text Box 524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43" name="Text Box 524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44" name="Text Box 524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45" name="Text Box 524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46" name="Text Box 525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47" name="Text Box 525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48" name="Text Box 525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49" name="Text Box 525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50" name="Text Box 525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51" name="Text Box 525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52" name="Text Box 525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53" name="Text Box 525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54" name="Text Box 525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55" name="Text Box 525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56" name="Text Box 526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57" name="Text Box 526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58" name="Text Box 526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59" name="Text Box 526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60" name="Text Box 526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61" name="Text Box 526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62" name="Text Box 526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63" name="Text Box 526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64" name="Text Box 526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65" name="Text Box 526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66" name="Text Box 527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67" name="Text Box 527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68" name="Text Box 527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69" name="Text Box 527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70" name="Text Box 527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71" name="Text Box 527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72" name="Text Box 527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73" name="Text Box 527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74" name="Text Box 527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75" name="Text Box 527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76" name="Text Box 528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77" name="Text Box 528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78" name="Text Box 528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79" name="Text Box 528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80" name="Text Box 528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81" name="Text Box 528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82" name="Text Box 528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83" name="Text Box 528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84" name="Text Box 528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85" name="Text Box 528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86" name="Text Box 529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87" name="Text Box 529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88" name="Text Box 529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89" name="Text Box 529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90" name="Text Box 529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91" name="Text Box 529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92" name="Text Box 529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93" name="Text Box 529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94" name="Text Box 529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95" name="Text Box 529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96" name="Text Box 530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97" name="Text Box 530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98" name="Text Box 530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499" name="Text Box 530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00" name="Text Box 530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01" name="Text Box 530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02" name="Text Box 530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03" name="Text Box 530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04" name="Text Box 530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05" name="Text Box 530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06" name="Text Box 531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07" name="Text Box 531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08" name="Text Box 531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09" name="Text Box 531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10" name="Text Box 531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11" name="Text Box 531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12" name="Text Box 531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13" name="Text Box 531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14" name="Text Box 531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15" name="Text Box 531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16" name="Text Box 532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17" name="Text Box 532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18" name="Text Box 532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19" name="Text Box 532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20" name="Text Box 532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21" name="Text Box 532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22" name="Text Box 532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23" name="Text Box 532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24" name="Text Box 532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25" name="Text Box 532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26" name="Text Box 533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27" name="Text Box 533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28" name="Text Box 533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29" name="Text Box 533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30" name="Text Box 533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31" name="Text Box 533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32" name="Text Box 533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33" name="Text Box 533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34" name="Text Box 533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35" name="Text Box 533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36" name="Text Box 534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37" name="Text Box 534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38" name="Text Box 534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39" name="Text Box 534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40" name="Text Box 534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41" name="Text Box 534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42" name="Text Box 534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43" name="Text Box 534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44" name="Text Box 534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45" name="Text Box 534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46" name="Text Box 535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47" name="Text Box 535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48" name="Text Box 535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49" name="Text Box 535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50" name="Text Box 535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51" name="Text Box 535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52" name="Text Box 535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53" name="Text Box 535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54" name="Text Box 535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55" name="Text Box 535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56" name="Text Box 536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57" name="Text Box 536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58" name="Text Box 536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59" name="Text Box 536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60" name="Text Box 536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61" name="Text Box 536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62" name="Text Box 536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63" name="Text Box 536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64" name="Text Box 536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65" name="Text Box 536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66" name="Text Box 537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67" name="Text Box 537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68" name="Text Box 537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69" name="Text Box 537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70" name="Text Box 537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71" name="Text Box 537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72" name="Text Box 537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73" name="Text Box 537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74" name="Text Box 537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75" name="Text Box 537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76" name="Text Box 538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77" name="Text Box 538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78" name="Text Box 538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79" name="Text Box 538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80" name="Text Box 538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81" name="Text Box 538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82" name="Text Box 538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83" name="Text Box 538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84" name="Text Box 538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85" name="Text Box 538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86" name="Text Box 539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87" name="Text Box 539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88" name="Text Box 539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89" name="Text Box 539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90" name="Text Box 539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91" name="Text Box 539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92" name="Text Box 539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93" name="Text Box 539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94" name="Text Box 5398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95" name="Text Box 5399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96" name="Text Box 5400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97" name="Text Box 5401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98" name="Text Box 5402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599" name="Text Box 5403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600" name="Text Box 5404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601" name="Text Box 5405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602" name="Text Box 5406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555</xdr:row>
      <xdr:rowOff>0</xdr:rowOff>
    </xdr:from>
    <xdr:ext cx="85725" cy="205409"/>
    <xdr:sp macro="" textlink="">
      <xdr:nvSpPr>
        <xdr:cNvPr id="5603" name="Text Box 5407"/>
        <xdr:cNvSpPr txBox="1">
          <a:spLocks noChangeArrowheads="1"/>
        </xdr:cNvSpPr>
      </xdr:nvSpPr>
      <xdr:spPr bwMode="auto">
        <a:xfrm>
          <a:off x="4686300" y="105727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04" name="Text Box 5427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05" name="Text Box 5428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06" name="Text Box 5429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07" name="Text Box 5430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08" name="Text Box 5431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09" name="Text Box 5432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10" name="Text Box 5433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11" name="Text Box 5434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12" name="Text Box 5435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13" name="Text Box 5436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14" name="Text Box 5437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15" name="Text Box 5438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16" name="Text Box 5439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17" name="Text Box 5440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18" name="Text Box 5441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19" name="Text Box 5442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20" name="Text Box 5443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21" name="Text Box 5444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22" name="Text Box 5445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23" name="Text Box 5446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24" name="Text Box 5447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25" name="Text Box 5448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26" name="Text Box 5449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27" name="Text Box 5450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28" name="Text Box 5451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29" name="Text Box 5452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30" name="Text Box 5453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31" name="Text Box 5454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32" name="Text Box 5455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33" name="Text Box 5456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34" name="Text Box 5457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35" name="Text Box 5458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36" name="Text Box 5459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37" name="Text Box 5460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38" name="Text Box 5461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39" name="Text Box 5462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40" name="Text Box 5463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41" name="Text Box 5464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42" name="Text Box 5465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43" name="Text Box 5466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44" name="Text Box 5467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554</xdr:row>
      <xdr:rowOff>0</xdr:rowOff>
    </xdr:from>
    <xdr:ext cx="85725" cy="205408"/>
    <xdr:sp macro="" textlink="">
      <xdr:nvSpPr>
        <xdr:cNvPr id="5645" name="Text Box 5468"/>
        <xdr:cNvSpPr txBox="1">
          <a:spLocks noChangeArrowheads="1"/>
        </xdr:cNvSpPr>
      </xdr:nvSpPr>
      <xdr:spPr bwMode="auto">
        <a:xfrm>
          <a:off x="4686300" y="105537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2" name="Text Box 377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3" name="Text Box 378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4" name="Text Box 379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5" name="Text Box 380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6" name="Text Box 381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7" name="Text Box 382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8" name="Text Box 383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9" name="Text Box 384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0" name="Text Box 385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1" name="Text Box 386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2" name="Text Box 387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3" name="Text Box 388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4" name="Text Box 389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5" name="Text Box 390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6" name="Text Box 391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7" name="Text Box 392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8" name="Text Box 393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9" name="Text Box 394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0" name="Text Box 395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1" name="Text Box 396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2" name="Text Box 397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3" name="Text Box 398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78"/>
  <sheetViews>
    <sheetView showGridLines="0" tabSelected="1" zoomScale="92" zoomScaleNormal="92" zoomScaleSheetLayoutView="92" zoomScalePageLayoutView="92" workbookViewId="0"/>
  </sheetViews>
  <sheetFormatPr defaultRowHeight="12.75" x14ac:dyDescent="0.2"/>
  <cols>
    <col min="1" max="1" width="9.7109375" customWidth="1"/>
    <col min="2" max="2" width="13.140625" customWidth="1"/>
    <col min="3" max="3" width="8.28515625" customWidth="1"/>
    <col min="4" max="4" width="39.140625" customWidth="1"/>
    <col min="5" max="5" width="18.42578125" customWidth="1"/>
  </cols>
  <sheetData>
    <row r="1" spans="1:5" ht="15" customHeight="1" x14ac:dyDescent="0.25">
      <c r="A1" s="36" t="s">
        <v>34</v>
      </c>
    </row>
    <row r="2" spans="1:5" ht="15" customHeight="1" x14ac:dyDescent="0.2">
      <c r="A2" s="37" t="s">
        <v>35</v>
      </c>
      <c r="B2" s="37"/>
      <c r="C2" s="37"/>
      <c r="D2" s="37"/>
      <c r="E2" s="37"/>
    </row>
    <row r="3" spans="1:5" ht="15" customHeight="1" x14ac:dyDescent="0.2">
      <c r="A3" s="37" t="s">
        <v>36</v>
      </c>
      <c r="B3" s="37"/>
      <c r="C3" s="37"/>
      <c r="D3" s="37"/>
      <c r="E3" s="37"/>
    </row>
    <row r="4" spans="1:5" ht="15" customHeight="1" x14ac:dyDescent="0.2">
      <c r="A4" s="38" t="s">
        <v>37</v>
      </c>
      <c r="B4" s="38"/>
      <c r="C4" s="38"/>
      <c r="D4" s="38"/>
      <c r="E4" s="38"/>
    </row>
    <row r="5" spans="1:5" ht="15" customHeight="1" x14ac:dyDescent="0.2">
      <c r="A5" s="38"/>
      <c r="B5" s="38"/>
      <c r="C5" s="38"/>
      <c r="D5" s="38"/>
      <c r="E5" s="38"/>
    </row>
    <row r="6" spans="1:5" ht="15" customHeight="1" x14ac:dyDescent="0.2">
      <c r="A6" s="38"/>
      <c r="B6" s="38"/>
      <c r="C6" s="38"/>
      <c r="D6" s="38"/>
      <c r="E6" s="38"/>
    </row>
    <row r="7" spans="1:5" ht="15" customHeight="1" x14ac:dyDescent="0.2">
      <c r="A7" s="38"/>
      <c r="B7" s="38"/>
      <c r="C7" s="38"/>
      <c r="D7" s="38"/>
      <c r="E7" s="38"/>
    </row>
    <row r="8" spans="1:5" ht="15" customHeight="1" x14ac:dyDescent="0.2">
      <c r="A8" s="38"/>
      <c r="B8" s="38"/>
      <c r="C8" s="38"/>
      <c r="D8" s="38"/>
      <c r="E8" s="38"/>
    </row>
    <row r="9" spans="1:5" ht="15" customHeight="1" x14ac:dyDescent="0.2">
      <c r="A9" s="38"/>
      <c r="B9" s="38"/>
      <c r="C9" s="38"/>
      <c r="D9" s="38"/>
      <c r="E9" s="38"/>
    </row>
    <row r="10" spans="1:5" ht="15" customHeight="1" x14ac:dyDescent="0.2">
      <c r="A10" s="39"/>
      <c r="B10" s="39"/>
      <c r="C10" s="39"/>
      <c r="D10" s="39"/>
      <c r="E10" s="39"/>
    </row>
    <row r="11" spans="1:5" ht="15" customHeight="1" x14ac:dyDescent="0.25">
      <c r="A11" s="40" t="s">
        <v>1</v>
      </c>
      <c r="B11" s="41"/>
      <c r="C11" s="41"/>
      <c r="D11" s="41"/>
      <c r="E11" s="41"/>
    </row>
    <row r="12" spans="1:5" ht="15" customHeight="1" x14ac:dyDescent="0.2">
      <c r="A12" s="42" t="s">
        <v>38</v>
      </c>
      <c r="B12" s="41"/>
      <c r="C12" s="41"/>
      <c r="D12" s="41"/>
      <c r="E12" s="43" t="s">
        <v>39</v>
      </c>
    </row>
    <row r="13" spans="1:5" ht="15" customHeight="1" x14ac:dyDescent="0.25">
      <c r="A13" s="44"/>
      <c r="B13" s="40"/>
      <c r="C13" s="41"/>
      <c r="D13" s="41"/>
      <c r="E13" s="45"/>
    </row>
    <row r="14" spans="1:5" ht="15" customHeight="1" x14ac:dyDescent="0.2">
      <c r="B14" s="46" t="s">
        <v>40</v>
      </c>
      <c r="C14" s="46" t="s">
        <v>41</v>
      </c>
      <c r="D14" s="47" t="s">
        <v>42</v>
      </c>
      <c r="E14" s="48" t="s">
        <v>43</v>
      </c>
    </row>
    <row r="15" spans="1:5" ht="15" customHeight="1" x14ac:dyDescent="0.2">
      <c r="B15" s="49">
        <v>33077</v>
      </c>
      <c r="C15" s="50"/>
      <c r="D15" s="51" t="s">
        <v>44</v>
      </c>
      <c r="E15" s="52">
        <v>53004752</v>
      </c>
    </row>
    <row r="16" spans="1:5" ht="15" customHeight="1" x14ac:dyDescent="0.2">
      <c r="B16" s="53"/>
      <c r="C16" s="54" t="s">
        <v>45</v>
      </c>
      <c r="D16" s="55"/>
      <c r="E16" s="56">
        <f>SUM(E15:E15)</f>
        <v>53004752</v>
      </c>
    </row>
    <row r="17" spans="1:5" ht="15" customHeight="1" x14ac:dyDescent="0.25">
      <c r="A17" s="57"/>
      <c r="B17" s="58"/>
      <c r="C17" s="58"/>
      <c r="D17" s="58"/>
      <c r="E17" s="58"/>
    </row>
    <row r="18" spans="1:5" ht="15" customHeight="1" x14ac:dyDescent="0.25">
      <c r="A18" s="40" t="s">
        <v>16</v>
      </c>
      <c r="B18" s="41"/>
      <c r="C18" s="41"/>
      <c r="D18" s="41"/>
      <c r="E18" s="44"/>
    </row>
    <row r="19" spans="1:5" ht="15" customHeight="1" x14ac:dyDescent="0.2">
      <c r="A19" s="42" t="s">
        <v>38</v>
      </c>
      <c r="B19" s="41"/>
      <c r="C19" s="41"/>
      <c r="D19" s="41"/>
      <c r="E19" s="43" t="s">
        <v>39</v>
      </c>
    </row>
    <row r="20" spans="1:5" ht="15" customHeight="1" x14ac:dyDescent="0.2"/>
    <row r="21" spans="1:5" ht="15" customHeight="1" x14ac:dyDescent="0.2">
      <c r="C21" s="46" t="s">
        <v>41</v>
      </c>
      <c r="D21" s="59" t="s">
        <v>46</v>
      </c>
      <c r="E21" s="46" t="s">
        <v>43</v>
      </c>
    </row>
    <row r="22" spans="1:5" ht="15" customHeight="1" x14ac:dyDescent="0.2">
      <c r="C22" s="60">
        <v>3113</v>
      </c>
      <c r="D22" s="61" t="s">
        <v>47</v>
      </c>
      <c r="E22" s="52">
        <v>28043152</v>
      </c>
    </row>
    <row r="23" spans="1:5" ht="15" customHeight="1" x14ac:dyDescent="0.2">
      <c r="C23" s="60">
        <v>3117</v>
      </c>
      <c r="D23" s="61" t="s">
        <v>47</v>
      </c>
      <c r="E23" s="52">
        <v>3323807</v>
      </c>
    </row>
    <row r="24" spans="1:5" ht="15" customHeight="1" x14ac:dyDescent="0.2">
      <c r="C24" s="54" t="s">
        <v>45</v>
      </c>
      <c r="D24" s="62"/>
      <c r="E24" s="63">
        <f>SUM(E22:E23)</f>
        <v>31366959</v>
      </c>
    </row>
    <row r="25" spans="1:5" ht="15" customHeight="1" x14ac:dyDescent="0.2"/>
    <row r="26" spans="1:5" ht="15" customHeight="1" x14ac:dyDescent="0.2">
      <c r="B26" s="46" t="s">
        <v>40</v>
      </c>
      <c r="C26" s="46" t="s">
        <v>41</v>
      </c>
      <c r="D26" s="64" t="s">
        <v>42</v>
      </c>
      <c r="E26" s="46" t="s">
        <v>43</v>
      </c>
    </row>
    <row r="27" spans="1:5" ht="15" customHeight="1" x14ac:dyDescent="0.2">
      <c r="B27" s="49">
        <v>33077</v>
      </c>
      <c r="C27" s="50"/>
      <c r="D27" s="65" t="s">
        <v>48</v>
      </c>
      <c r="E27" s="52">
        <f>297380+3467861+3295712+14576840</f>
        <v>21637793</v>
      </c>
    </row>
    <row r="28" spans="1:5" ht="15" customHeight="1" x14ac:dyDescent="0.2">
      <c r="B28" s="66"/>
      <c r="C28" s="54" t="s">
        <v>45</v>
      </c>
      <c r="D28" s="62"/>
      <c r="E28" s="63">
        <f>SUM(E27:E27)</f>
        <v>21637793</v>
      </c>
    </row>
    <row r="29" spans="1:5" ht="15" customHeight="1" x14ac:dyDescent="0.2"/>
    <row r="30" spans="1:5" ht="15" customHeight="1" x14ac:dyDescent="0.2"/>
    <row r="31" spans="1:5" ht="15" customHeight="1" x14ac:dyDescent="0.25">
      <c r="A31" s="36" t="s">
        <v>49</v>
      </c>
    </row>
    <row r="32" spans="1:5" ht="15" customHeight="1" x14ac:dyDescent="0.2">
      <c r="A32" s="37" t="s">
        <v>35</v>
      </c>
      <c r="B32" s="37"/>
      <c r="C32" s="37"/>
      <c r="D32" s="37"/>
      <c r="E32" s="37"/>
    </row>
    <row r="33" spans="1:5" ht="15" customHeight="1" x14ac:dyDescent="0.2">
      <c r="A33" s="37" t="s">
        <v>36</v>
      </c>
      <c r="B33" s="37"/>
      <c r="C33" s="37"/>
      <c r="D33" s="37"/>
      <c r="E33" s="37"/>
    </row>
    <row r="34" spans="1:5" ht="15" customHeight="1" x14ac:dyDescent="0.2">
      <c r="A34" s="38" t="s">
        <v>50</v>
      </c>
      <c r="B34" s="38"/>
      <c r="C34" s="38"/>
      <c r="D34" s="38"/>
      <c r="E34" s="38"/>
    </row>
    <row r="35" spans="1:5" ht="15" customHeight="1" x14ac:dyDescent="0.2">
      <c r="A35" s="38"/>
      <c r="B35" s="38"/>
      <c r="C35" s="38"/>
      <c r="D35" s="38"/>
      <c r="E35" s="38"/>
    </row>
    <row r="36" spans="1:5" ht="15" customHeight="1" x14ac:dyDescent="0.2">
      <c r="A36" s="38"/>
      <c r="B36" s="38"/>
      <c r="C36" s="38"/>
      <c r="D36" s="38"/>
      <c r="E36" s="38"/>
    </row>
    <row r="37" spans="1:5" ht="15" customHeight="1" x14ac:dyDescent="0.2">
      <c r="A37" s="38"/>
      <c r="B37" s="38"/>
      <c r="C37" s="38"/>
      <c r="D37" s="38"/>
      <c r="E37" s="38"/>
    </row>
    <row r="38" spans="1:5" ht="15" customHeight="1" x14ac:dyDescent="0.2">
      <c r="A38" s="38"/>
      <c r="B38" s="38"/>
      <c r="C38" s="38"/>
      <c r="D38" s="38"/>
      <c r="E38" s="38"/>
    </row>
    <row r="39" spans="1:5" ht="15" customHeight="1" x14ac:dyDescent="0.2">
      <c r="A39" s="39"/>
      <c r="B39" s="39"/>
      <c r="C39" s="39"/>
      <c r="D39" s="39"/>
      <c r="E39" s="39"/>
    </row>
    <row r="40" spans="1:5" ht="15" customHeight="1" x14ac:dyDescent="0.25">
      <c r="A40" s="40" t="s">
        <v>1</v>
      </c>
      <c r="B40" s="41"/>
      <c r="C40" s="41"/>
      <c r="D40" s="41"/>
      <c r="E40" s="41"/>
    </row>
    <row r="41" spans="1:5" ht="15" customHeight="1" x14ac:dyDescent="0.2">
      <c r="A41" s="42" t="s">
        <v>38</v>
      </c>
      <c r="B41" s="41"/>
      <c r="C41" s="41"/>
      <c r="D41" s="41"/>
      <c r="E41" s="43" t="s">
        <v>39</v>
      </c>
    </row>
    <row r="42" spans="1:5" ht="15" customHeight="1" x14ac:dyDescent="0.25">
      <c r="A42" s="44"/>
      <c r="B42" s="40"/>
      <c r="C42" s="41"/>
      <c r="D42" s="41"/>
      <c r="E42" s="45"/>
    </row>
    <row r="43" spans="1:5" ht="15" customHeight="1" x14ac:dyDescent="0.2">
      <c r="B43" s="46" t="s">
        <v>40</v>
      </c>
      <c r="C43" s="46" t="s">
        <v>41</v>
      </c>
      <c r="D43" s="47" t="s">
        <v>42</v>
      </c>
      <c r="E43" s="48" t="s">
        <v>43</v>
      </c>
    </row>
    <row r="44" spans="1:5" ht="15" customHeight="1" x14ac:dyDescent="0.2">
      <c r="B44" s="49">
        <v>33070</v>
      </c>
      <c r="C44" s="50"/>
      <c r="D44" s="51" t="s">
        <v>44</v>
      </c>
      <c r="E44" s="52">
        <v>2516960</v>
      </c>
    </row>
    <row r="45" spans="1:5" ht="15" customHeight="1" x14ac:dyDescent="0.2">
      <c r="B45" s="53"/>
      <c r="C45" s="54" t="s">
        <v>45</v>
      </c>
      <c r="D45" s="55"/>
      <c r="E45" s="56">
        <f>SUM(E44:E44)</f>
        <v>2516960</v>
      </c>
    </row>
    <row r="46" spans="1:5" ht="15" customHeight="1" x14ac:dyDescent="0.25">
      <c r="A46" s="57"/>
      <c r="B46" s="58"/>
      <c r="C46" s="58"/>
      <c r="D46" s="58"/>
      <c r="E46" s="58"/>
    </row>
    <row r="47" spans="1:5" ht="15" customHeight="1" x14ac:dyDescent="0.25">
      <c r="A47" s="57"/>
      <c r="B47" s="58"/>
      <c r="C47" s="58"/>
      <c r="D47" s="58"/>
      <c r="E47" s="58"/>
    </row>
    <row r="48" spans="1:5" ht="15" customHeight="1" x14ac:dyDescent="0.25">
      <c r="A48" s="57"/>
      <c r="B48" s="58"/>
      <c r="C48" s="58"/>
      <c r="D48" s="58"/>
      <c r="E48" s="58"/>
    </row>
    <row r="49" spans="1:5" ht="15" customHeight="1" x14ac:dyDescent="0.25">
      <c r="A49" s="57"/>
      <c r="B49" s="58"/>
      <c r="C49" s="58"/>
      <c r="D49" s="58"/>
      <c r="E49" s="58"/>
    </row>
    <row r="50" spans="1:5" ht="15" customHeight="1" x14ac:dyDescent="0.25">
      <c r="A50" s="57"/>
      <c r="B50" s="58"/>
      <c r="C50" s="58"/>
      <c r="D50" s="58"/>
      <c r="E50" s="58"/>
    </row>
    <row r="51" spans="1:5" ht="15" customHeight="1" x14ac:dyDescent="0.25">
      <c r="A51" s="57"/>
      <c r="B51" s="58"/>
      <c r="C51" s="58"/>
      <c r="D51" s="58"/>
      <c r="E51" s="58"/>
    </row>
    <row r="52" spans="1:5" ht="15" customHeight="1" x14ac:dyDescent="0.25">
      <c r="A52" s="57"/>
      <c r="B52" s="58"/>
      <c r="C52" s="58"/>
      <c r="D52" s="58"/>
      <c r="E52" s="58"/>
    </row>
    <row r="53" spans="1:5" ht="15" customHeight="1" x14ac:dyDescent="0.25">
      <c r="A53" s="40" t="s">
        <v>16</v>
      </c>
      <c r="B53" s="41"/>
      <c r="C53" s="41"/>
      <c r="D53" s="41"/>
      <c r="E53" s="44"/>
    </row>
    <row r="54" spans="1:5" ht="15" customHeight="1" x14ac:dyDescent="0.2">
      <c r="A54" s="42" t="s">
        <v>38</v>
      </c>
      <c r="B54" s="41"/>
      <c r="C54" s="41"/>
      <c r="D54" s="41"/>
      <c r="E54" s="43" t="s">
        <v>39</v>
      </c>
    </row>
    <row r="55" spans="1:5" ht="15" customHeight="1" x14ac:dyDescent="0.2"/>
    <row r="56" spans="1:5" ht="15" customHeight="1" x14ac:dyDescent="0.2">
      <c r="B56" s="46" t="s">
        <v>40</v>
      </c>
      <c r="C56" s="46" t="s">
        <v>41</v>
      </c>
      <c r="D56" s="64" t="s">
        <v>42</v>
      </c>
      <c r="E56" s="46" t="s">
        <v>43</v>
      </c>
    </row>
    <row r="57" spans="1:5" ht="15" customHeight="1" x14ac:dyDescent="0.2">
      <c r="B57" s="49">
        <v>33070</v>
      </c>
      <c r="C57" s="50"/>
      <c r="D57" s="65" t="s">
        <v>48</v>
      </c>
      <c r="E57" s="52">
        <v>52480</v>
      </c>
    </row>
    <row r="58" spans="1:5" ht="15" customHeight="1" x14ac:dyDescent="0.2">
      <c r="A58" s="67"/>
      <c r="B58" s="66"/>
      <c r="C58" s="54" t="s">
        <v>45</v>
      </c>
      <c r="D58" s="62"/>
      <c r="E58" s="63">
        <f>SUM(E57:E57)</f>
        <v>52480</v>
      </c>
    </row>
    <row r="59" spans="1:5" ht="15" customHeight="1" x14ac:dyDescent="0.2"/>
    <row r="60" spans="1:5" ht="15" customHeight="1" x14ac:dyDescent="0.2">
      <c r="C60" s="46" t="s">
        <v>41</v>
      </c>
      <c r="D60" s="59" t="s">
        <v>46</v>
      </c>
      <c r="E60" s="46" t="s">
        <v>43</v>
      </c>
    </row>
    <row r="61" spans="1:5" ht="15" customHeight="1" x14ac:dyDescent="0.2">
      <c r="C61" s="60">
        <v>3114</v>
      </c>
      <c r="D61" s="51" t="s">
        <v>51</v>
      </c>
      <c r="E61" s="68">
        <v>7800</v>
      </c>
    </row>
    <row r="62" spans="1:5" ht="15" customHeight="1" x14ac:dyDescent="0.2">
      <c r="C62" s="60">
        <v>3113</v>
      </c>
      <c r="D62" s="61" t="s">
        <v>47</v>
      </c>
      <c r="E62" s="68">
        <f>1682640+31240</f>
        <v>1713880</v>
      </c>
    </row>
    <row r="63" spans="1:5" ht="15" customHeight="1" x14ac:dyDescent="0.2">
      <c r="C63" s="60">
        <v>3117</v>
      </c>
      <c r="D63" s="61" t="s">
        <v>47</v>
      </c>
      <c r="E63" s="68">
        <v>742800</v>
      </c>
    </row>
    <row r="64" spans="1:5" ht="15" customHeight="1" x14ac:dyDescent="0.2">
      <c r="C64" s="54" t="s">
        <v>45</v>
      </c>
      <c r="D64" s="62"/>
      <c r="E64" s="63">
        <f>SUM(E61:E63)</f>
        <v>2464480</v>
      </c>
    </row>
    <row r="65" spans="1:5" ht="15" customHeight="1" x14ac:dyDescent="0.2"/>
    <row r="66" spans="1:5" ht="15" customHeight="1" x14ac:dyDescent="0.2"/>
    <row r="67" spans="1:5" ht="15" customHeight="1" x14ac:dyDescent="0.25">
      <c r="A67" s="36" t="s">
        <v>52</v>
      </c>
    </row>
    <row r="68" spans="1:5" ht="15" customHeight="1" x14ac:dyDescent="0.2">
      <c r="A68" s="37" t="s">
        <v>35</v>
      </c>
      <c r="B68" s="37"/>
      <c r="C68" s="37"/>
      <c r="D68" s="37"/>
      <c r="E68" s="37"/>
    </row>
    <row r="69" spans="1:5" ht="15" customHeight="1" x14ac:dyDescent="0.2">
      <c r="A69" s="37" t="s">
        <v>36</v>
      </c>
      <c r="B69" s="37"/>
      <c r="C69" s="37"/>
      <c r="D69" s="37"/>
      <c r="E69" s="37"/>
    </row>
    <row r="70" spans="1:5" ht="15" customHeight="1" x14ac:dyDescent="0.2">
      <c r="A70" s="38" t="s">
        <v>53</v>
      </c>
      <c r="B70" s="38"/>
      <c r="C70" s="38"/>
      <c r="D70" s="38"/>
      <c r="E70" s="38"/>
    </row>
    <row r="71" spans="1:5" ht="15" customHeight="1" x14ac:dyDescent="0.2">
      <c r="A71" s="38"/>
      <c r="B71" s="38"/>
      <c r="C71" s="38"/>
      <c r="D71" s="38"/>
      <c r="E71" s="38"/>
    </row>
    <row r="72" spans="1:5" ht="15" customHeight="1" x14ac:dyDescent="0.2">
      <c r="A72" s="38"/>
      <c r="B72" s="38"/>
      <c r="C72" s="38"/>
      <c r="D72" s="38"/>
      <c r="E72" s="38"/>
    </row>
    <row r="73" spans="1:5" ht="15" customHeight="1" x14ac:dyDescent="0.2">
      <c r="A73" s="38"/>
      <c r="B73" s="38"/>
      <c r="C73" s="38"/>
      <c r="D73" s="38"/>
      <c r="E73" s="38"/>
    </row>
    <row r="74" spans="1:5" ht="15" customHeight="1" x14ac:dyDescent="0.2">
      <c r="A74" s="38"/>
      <c r="B74" s="38"/>
      <c r="C74" s="38"/>
      <c r="D74" s="38"/>
      <c r="E74" s="38"/>
    </row>
    <row r="75" spans="1:5" ht="15" customHeight="1" x14ac:dyDescent="0.2">
      <c r="A75" s="38"/>
      <c r="B75" s="38"/>
      <c r="C75" s="38"/>
      <c r="D75" s="38"/>
      <c r="E75" s="38"/>
    </row>
    <row r="76" spans="1:5" ht="15" customHeight="1" x14ac:dyDescent="0.2">
      <c r="A76" s="39"/>
      <c r="B76" s="39"/>
      <c r="C76" s="39"/>
      <c r="D76" s="39"/>
      <c r="E76" s="39"/>
    </row>
    <row r="77" spans="1:5" ht="15" customHeight="1" x14ac:dyDescent="0.25">
      <c r="A77" s="40" t="s">
        <v>1</v>
      </c>
      <c r="B77" s="41"/>
      <c r="C77" s="41"/>
      <c r="D77" s="41"/>
      <c r="E77" s="41"/>
    </row>
    <row r="78" spans="1:5" ht="15" customHeight="1" x14ac:dyDescent="0.2">
      <c r="A78" s="42" t="s">
        <v>38</v>
      </c>
      <c r="B78" s="69"/>
      <c r="C78" s="69"/>
      <c r="D78" s="69"/>
      <c r="E78" s="70" t="s">
        <v>39</v>
      </c>
    </row>
    <row r="79" spans="1:5" ht="15" customHeight="1" x14ac:dyDescent="0.25">
      <c r="A79" s="71"/>
      <c r="B79" s="40"/>
      <c r="C79" s="41"/>
      <c r="D79" s="41"/>
      <c r="E79" s="45"/>
    </row>
    <row r="80" spans="1:5" ht="15" customHeight="1" x14ac:dyDescent="0.2">
      <c r="B80" s="46" t="s">
        <v>40</v>
      </c>
      <c r="C80" s="46" t="s">
        <v>41</v>
      </c>
      <c r="D80" s="47" t="s">
        <v>42</v>
      </c>
      <c r="E80" s="46" t="s">
        <v>43</v>
      </c>
    </row>
    <row r="81" spans="1:5" ht="15" customHeight="1" x14ac:dyDescent="0.2">
      <c r="B81" s="72">
        <v>103533063</v>
      </c>
      <c r="C81" s="73"/>
      <c r="D81" s="51" t="s">
        <v>44</v>
      </c>
      <c r="E81" s="52">
        <v>6045603.6799999997</v>
      </c>
    </row>
    <row r="82" spans="1:5" ht="15" customHeight="1" x14ac:dyDescent="0.2">
      <c r="B82" s="72">
        <v>103133063</v>
      </c>
      <c r="C82" s="73"/>
      <c r="D82" s="51" t="s">
        <v>44</v>
      </c>
      <c r="E82" s="52">
        <v>1066871.32</v>
      </c>
    </row>
    <row r="83" spans="1:5" ht="15" customHeight="1" x14ac:dyDescent="0.2">
      <c r="B83" s="74"/>
      <c r="C83" s="54" t="s">
        <v>45</v>
      </c>
      <c r="D83" s="55"/>
      <c r="E83" s="56">
        <f>SUM(E81:E82)</f>
        <v>7112475</v>
      </c>
    </row>
    <row r="84" spans="1:5" ht="15" customHeight="1" x14ac:dyDescent="0.25">
      <c r="A84" s="57"/>
      <c r="B84" s="58"/>
      <c r="C84" s="58"/>
      <c r="D84" s="58"/>
      <c r="E84" s="58"/>
    </row>
    <row r="85" spans="1:5" ht="15" customHeight="1" x14ac:dyDescent="0.25">
      <c r="A85" s="40" t="s">
        <v>16</v>
      </c>
      <c r="B85" s="41"/>
      <c r="C85" s="41"/>
      <c r="D85" s="41"/>
      <c r="E85" s="71"/>
    </row>
    <row r="86" spans="1:5" ht="15" customHeight="1" x14ac:dyDescent="0.2">
      <c r="A86" s="42" t="s">
        <v>38</v>
      </c>
      <c r="B86" s="69"/>
      <c r="C86" s="69"/>
      <c r="D86" s="69"/>
      <c r="E86" s="70" t="s">
        <v>39</v>
      </c>
    </row>
    <row r="87" spans="1:5" ht="15" customHeight="1" x14ac:dyDescent="0.25">
      <c r="A87" s="71"/>
      <c r="B87" s="40"/>
      <c r="C87" s="41"/>
      <c r="D87" s="41"/>
      <c r="E87" s="45"/>
    </row>
    <row r="88" spans="1:5" ht="15" customHeight="1" x14ac:dyDescent="0.2">
      <c r="B88" s="46" t="s">
        <v>40</v>
      </c>
      <c r="C88" s="46" t="s">
        <v>41</v>
      </c>
      <c r="D88" s="47" t="s">
        <v>42</v>
      </c>
      <c r="E88" s="46" t="s">
        <v>43</v>
      </c>
    </row>
    <row r="89" spans="1:5" ht="15" customHeight="1" x14ac:dyDescent="0.2">
      <c r="B89" s="72">
        <v>103533063</v>
      </c>
      <c r="C89" s="73"/>
      <c r="D89" s="65" t="s">
        <v>48</v>
      </c>
      <c r="E89" s="52">
        <v>6045603.6799999997</v>
      </c>
    </row>
    <row r="90" spans="1:5" ht="15" customHeight="1" x14ac:dyDescent="0.2">
      <c r="B90" s="72">
        <v>103133063</v>
      </c>
      <c r="C90" s="73"/>
      <c r="D90" s="65" t="s">
        <v>48</v>
      </c>
      <c r="E90" s="52">
        <v>1066871.32</v>
      </c>
    </row>
    <row r="91" spans="1:5" ht="15" customHeight="1" x14ac:dyDescent="0.2">
      <c r="B91" s="74"/>
      <c r="C91" s="54" t="s">
        <v>45</v>
      </c>
      <c r="D91" s="55"/>
      <c r="E91" s="56">
        <f>SUM(E89:E90)</f>
        <v>7112475</v>
      </c>
    </row>
    <row r="92" spans="1:5" ht="15" customHeight="1" x14ac:dyDescent="0.2"/>
    <row r="93" spans="1:5" ht="15" customHeight="1" x14ac:dyDescent="0.2"/>
    <row r="94" spans="1:5" ht="15" customHeight="1" x14ac:dyDescent="0.25">
      <c r="A94" s="36" t="s">
        <v>54</v>
      </c>
    </row>
    <row r="95" spans="1:5" ht="15" customHeight="1" x14ac:dyDescent="0.2">
      <c r="A95" s="75" t="s">
        <v>35</v>
      </c>
      <c r="B95" s="75"/>
      <c r="C95" s="75"/>
      <c r="D95" s="75"/>
      <c r="E95" s="75"/>
    </row>
    <row r="96" spans="1:5" ht="15" customHeight="1" x14ac:dyDescent="0.2">
      <c r="A96" s="37" t="s">
        <v>55</v>
      </c>
      <c r="B96" s="37"/>
      <c r="C96" s="37"/>
      <c r="D96" s="37"/>
      <c r="E96" s="37"/>
    </row>
    <row r="97" spans="1:5" ht="15" customHeight="1" x14ac:dyDescent="0.2">
      <c r="A97" s="38" t="s">
        <v>56</v>
      </c>
      <c r="B97" s="38"/>
      <c r="C97" s="38"/>
      <c r="D97" s="38"/>
      <c r="E97" s="38"/>
    </row>
    <row r="98" spans="1:5" ht="15" customHeight="1" x14ac:dyDescent="0.2">
      <c r="A98" s="38"/>
      <c r="B98" s="38"/>
      <c r="C98" s="38"/>
      <c r="D98" s="38"/>
      <c r="E98" s="38"/>
    </row>
    <row r="99" spans="1:5" ht="15" customHeight="1" x14ac:dyDescent="0.2">
      <c r="A99" s="38"/>
      <c r="B99" s="38"/>
      <c r="C99" s="38"/>
      <c r="D99" s="38"/>
      <c r="E99" s="38"/>
    </row>
    <row r="100" spans="1:5" ht="15" customHeight="1" x14ac:dyDescent="0.2">
      <c r="A100" s="38"/>
      <c r="B100" s="38"/>
      <c r="C100" s="38"/>
      <c r="D100" s="38"/>
      <c r="E100" s="38"/>
    </row>
    <row r="101" spans="1:5" ht="15" customHeight="1" x14ac:dyDescent="0.2">
      <c r="A101" s="38"/>
      <c r="B101" s="38"/>
      <c r="C101" s="38"/>
      <c r="D101" s="38"/>
      <c r="E101" s="38"/>
    </row>
    <row r="102" spans="1:5" ht="15" customHeight="1" x14ac:dyDescent="0.2">
      <c r="A102" s="38"/>
      <c r="B102" s="38"/>
      <c r="C102" s="38"/>
      <c r="D102" s="38"/>
      <c r="E102" s="38"/>
    </row>
    <row r="103" spans="1:5" ht="15" customHeight="1" x14ac:dyDescent="0.2">
      <c r="A103" s="38"/>
      <c r="B103" s="38"/>
      <c r="C103" s="38"/>
      <c r="D103" s="38"/>
      <c r="E103" s="38"/>
    </row>
    <row r="104" spans="1:5" ht="15" customHeight="1" x14ac:dyDescent="0.2">
      <c r="A104" s="38"/>
      <c r="B104" s="38"/>
      <c r="C104" s="38"/>
      <c r="D104" s="38"/>
      <c r="E104" s="38"/>
    </row>
    <row r="105" spans="1:5" ht="15" customHeight="1" x14ac:dyDescent="0.2">
      <c r="A105" s="76"/>
      <c r="B105" s="76"/>
      <c r="C105" s="76"/>
      <c r="D105" s="76"/>
      <c r="E105" s="76"/>
    </row>
    <row r="106" spans="1:5" ht="15" customHeight="1" x14ac:dyDescent="0.25">
      <c r="A106" s="40" t="s">
        <v>1</v>
      </c>
      <c r="B106" s="41"/>
      <c r="C106" s="41"/>
      <c r="D106" s="41"/>
      <c r="E106" s="41"/>
    </row>
    <row r="107" spans="1:5" ht="15" customHeight="1" x14ac:dyDescent="0.2">
      <c r="A107" s="42" t="s">
        <v>57</v>
      </c>
      <c r="B107" s="77"/>
      <c r="C107" s="77"/>
      <c r="D107" s="77"/>
      <c r="E107" s="77" t="s">
        <v>58</v>
      </c>
    </row>
    <row r="108" spans="1:5" ht="15" customHeight="1" x14ac:dyDescent="0.25">
      <c r="A108" s="44"/>
      <c r="B108" s="40"/>
      <c r="C108" s="41"/>
      <c r="D108" s="41"/>
      <c r="E108" s="45"/>
    </row>
    <row r="109" spans="1:5" ht="15" customHeight="1" x14ac:dyDescent="0.2">
      <c r="B109" s="46" t="s">
        <v>40</v>
      </c>
      <c r="C109" s="46" t="s">
        <v>41</v>
      </c>
      <c r="D109" s="47" t="s">
        <v>42</v>
      </c>
      <c r="E109" s="46" t="s">
        <v>43</v>
      </c>
    </row>
    <row r="110" spans="1:5" ht="15" customHeight="1" x14ac:dyDescent="0.2">
      <c r="B110" s="49">
        <v>13305</v>
      </c>
      <c r="C110" s="50"/>
      <c r="D110" s="51" t="s">
        <v>44</v>
      </c>
      <c r="E110" s="52">
        <v>78100000</v>
      </c>
    </row>
    <row r="111" spans="1:5" ht="15" customHeight="1" x14ac:dyDescent="0.2">
      <c r="B111" s="53"/>
      <c r="C111" s="54" t="s">
        <v>45</v>
      </c>
      <c r="D111" s="55"/>
      <c r="E111" s="56">
        <f>SUM(E110:E110)</f>
        <v>78100000</v>
      </c>
    </row>
    <row r="112" spans="1:5" ht="15" customHeight="1" x14ac:dyDescent="0.2"/>
    <row r="113" spans="1:5" ht="15" customHeight="1" x14ac:dyDescent="0.25">
      <c r="A113" s="40" t="s">
        <v>16</v>
      </c>
      <c r="B113" s="41"/>
      <c r="C113" s="41"/>
      <c r="D113" s="41"/>
      <c r="E113" s="44"/>
    </row>
    <row r="114" spans="1:5" ht="15" customHeight="1" x14ac:dyDescent="0.2">
      <c r="A114" s="78" t="s">
        <v>59</v>
      </c>
      <c r="B114" s="77"/>
      <c r="C114" s="77"/>
      <c r="D114" s="77"/>
      <c r="E114" s="77" t="s">
        <v>60</v>
      </c>
    </row>
    <row r="115" spans="1:5" ht="15" customHeight="1" x14ac:dyDescent="0.25">
      <c r="A115" s="44"/>
      <c r="B115" s="40"/>
      <c r="C115" s="41"/>
      <c r="D115" s="41"/>
      <c r="E115" s="45"/>
    </row>
    <row r="116" spans="1:5" ht="15" customHeight="1" x14ac:dyDescent="0.25">
      <c r="A116" s="71"/>
      <c r="B116" s="40"/>
      <c r="C116" s="79" t="s">
        <v>41</v>
      </c>
      <c r="D116" s="64" t="s">
        <v>46</v>
      </c>
      <c r="E116" s="46" t="s">
        <v>43</v>
      </c>
    </row>
    <row r="117" spans="1:5" ht="15" customHeight="1" x14ac:dyDescent="0.25">
      <c r="A117" s="71"/>
      <c r="B117" s="40"/>
      <c r="C117" s="80">
        <v>4399</v>
      </c>
      <c r="D117" s="81" t="s">
        <v>61</v>
      </c>
      <c r="E117" s="82">
        <f>536600+786300+73000+1058200+301600+313800+536600+183100+282600+194000+565200+126200+1053400+252800+70900+287400+1254800+138200+77100+1099400+574200+998200+38200+488500+27100+441800+388100+390100+360500+118600+329400+329400+188400+147000+428000+551000+767500+26600+185100+75400+136700+2433100+424100+1243500+1009800+371200+755600+2507100+221200+621200+876700+521300+77800+1879500</f>
        <v>29123100</v>
      </c>
    </row>
    <row r="118" spans="1:5" ht="15" customHeight="1" x14ac:dyDescent="0.25">
      <c r="A118" s="71"/>
      <c r="B118" s="40"/>
      <c r="C118" s="80">
        <v>4399</v>
      </c>
      <c r="D118" s="61" t="s">
        <v>47</v>
      </c>
      <c r="E118" s="82">
        <f>1035600+122300+295000+503400+161300+414100+394300+440100+3063300+116700+151700+67600+56900+119500+47800+3193100+622000+61600+118500</f>
        <v>10984800</v>
      </c>
    </row>
    <row r="119" spans="1:5" ht="15" customHeight="1" x14ac:dyDescent="0.25">
      <c r="A119" s="71"/>
      <c r="B119" s="40"/>
      <c r="C119" s="83" t="s">
        <v>45</v>
      </c>
      <c r="D119" s="61"/>
      <c r="E119" s="84">
        <f>SUM(E117:E118)</f>
        <v>40107900</v>
      </c>
    </row>
    <row r="120" spans="1:5" ht="15" customHeight="1" x14ac:dyDescent="0.25">
      <c r="A120" s="71"/>
      <c r="B120" s="40"/>
      <c r="C120" s="41"/>
      <c r="D120" s="41"/>
      <c r="E120" s="45"/>
    </row>
    <row r="121" spans="1:5" ht="15" customHeight="1" x14ac:dyDescent="0.2">
      <c r="B121" s="46" t="s">
        <v>40</v>
      </c>
      <c r="C121" s="46" t="s">
        <v>41</v>
      </c>
      <c r="D121" s="47" t="s">
        <v>42</v>
      </c>
      <c r="E121" s="46" t="s">
        <v>43</v>
      </c>
    </row>
    <row r="122" spans="1:5" ht="15" customHeight="1" x14ac:dyDescent="0.2">
      <c r="B122" s="85">
        <v>13305</v>
      </c>
      <c r="C122" s="73"/>
      <c r="D122" s="65" t="s">
        <v>62</v>
      </c>
      <c r="E122" s="52">
        <f>2614400+3784400+540000+1207900+1159800+2005700+920100+1898100+1610500+862800+27400+713200+3842200+2599800+1119500+1396000+1174500+929400+2210200+980100+1909100+385900+1028700+3072400</f>
        <v>37992100</v>
      </c>
    </row>
    <row r="123" spans="1:5" ht="15" customHeight="1" x14ac:dyDescent="0.2">
      <c r="B123" s="74"/>
      <c r="C123" s="54" t="s">
        <v>45</v>
      </c>
      <c r="D123" s="55"/>
      <c r="E123" s="56">
        <f>SUM(E122:E122)</f>
        <v>37992100</v>
      </c>
    </row>
    <row r="124" spans="1:5" ht="15" customHeight="1" x14ac:dyDescent="0.2"/>
    <row r="125" spans="1:5" ht="15" customHeight="1" x14ac:dyDescent="0.2"/>
    <row r="126" spans="1:5" ht="15" customHeight="1" x14ac:dyDescent="0.25">
      <c r="A126" s="36" t="s">
        <v>63</v>
      </c>
    </row>
    <row r="127" spans="1:5" ht="15" customHeight="1" x14ac:dyDescent="0.2">
      <c r="A127" s="37" t="s">
        <v>35</v>
      </c>
      <c r="B127" s="37"/>
      <c r="C127" s="37"/>
      <c r="D127" s="37"/>
      <c r="E127" s="37"/>
    </row>
    <row r="128" spans="1:5" ht="15" customHeight="1" x14ac:dyDescent="0.2">
      <c r="A128" s="37" t="s">
        <v>55</v>
      </c>
      <c r="B128" s="37"/>
      <c r="C128" s="37"/>
      <c r="D128" s="37"/>
      <c r="E128" s="37"/>
    </row>
    <row r="129" spans="1:5" ht="15" customHeight="1" x14ac:dyDescent="0.2">
      <c r="A129" s="38" t="s">
        <v>64</v>
      </c>
      <c r="B129" s="38"/>
      <c r="C129" s="38"/>
      <c r="D129" s="38"/>
      <c r="E129" s="38"/>
    </row>
    <row r="130" spans="1:5" ht="15" customHeight="1" x14ac:dyDescent="0.2">
      <c r="A130" s="38"/>
      <c r="B130" s="38"/>
      <c r="C130" s="38"/>
      <c r="D130" s="38"/>
      <c r="E130" s="38"/>
    </row>
    <row r="131" spans="1:5" ht="15" customHeight="1" x14ac:dyDescent="0.2">
      <c r="A131" s="38"/>
      <c r="B131" s="38"/>
      <c r="C131" s="38"/>
      <c r="D131" s="38"/>
      <c r="E131" s="38"/>
    </row>
    <row r="132" spans="1:5" ht="15" customHeight="1" x14ac:dyDescent="0.2">
      <c r="A132" s="38"/>
      <c r="B132" s="38"/>
      <c r="C132" s="38"/>
      <c r="D132" s="38"/>
      <c r="E132" s="38"/>
    </row>
    <row r="133" spans="1:5" ht="15" customHeight="1" x14ac:dyDescent="0.2">
      <c r="A133" s="38"/>
      <c r="B133" s="38"/>
      <c r="C133" s="38"/>
      <c r="D133" s="38"/>
      <c r="E133" s="38"/>
    </row>
    <row r="134" spans="1:5" ht="15" customHeight="1" x14ac:dyDescent="0.2">
      <c r="A134" s="38"/>
      <c r="B134" s="38"/>
      <c r="C134" s="38"/>
      <c r="D134" s="38"/>
      <c r="E134" s="38"/>
    </row>
    <row r="135" spans="1:5" ht="15" customHeight="1" x14ac:dyDescent="0.2">
      <c r="A135" s="76"/>
      <c r="B135" s="76"/>
      <c r="C135" s="76"/>
      <c r="D135" s="76"/>
      <c r="E135" s="76"/>
    </row>
    <row r="136" spans="1:5" ht="15" customHeight="1" x14ac:dyDescent="0.25">
      <c r="A136" s="40" t="s">
        <v>1</v>
      </c>
      <c r="B136" s="41"/>
      <c r="C136" s="41"/>
      <c r="D136" s="41"/>
      <c r="E136" s="41"/>
    </row>
    <row r="137" spans="1:5" ht="15" customHeight="1" x14ac:dyDescent="0.2">
      <c r="A137" s="78" t="s">
        <v>57</v>
      </c>
      <c r="B137" s="41"/>
      <c r="C137" s="41"/>
      <c r="D137" s="41"/>
      <c r="E137" s="43" t="s">
        <v>58</v>
      </c>
    </row>
    <row r="138" spans="1:5" ht="15" customHeight="1" x14ac:dyDescent="0.25">
      <c r="A138" s="77"/>
      <c r="B138" s="86"/>
      <c r="C138" s="69"/>
      <c r="D138" s="69"/>
      <c r="E138" s="87"/>
    </row>
    <row r="139" spans="1:5" ht="15" customHeight="1" x14ac:dyDescent="0.2">
      <c r="A139" s="77"/>
      <c r="B139" s="79" t="s">
        <v>40</v>
      </c>
      <c r="C139" s="79" t="s">
        <v>41</v>
      </c>
      <c r="D139" s="88" t="s">
        <v>42</v>
      </c>
      <c r="E139" s="48" t="s">
        <v>43</v>
      </c>
    </row>
    <row r="140" spans="1:5" ht="15" customHeight="1" x14ac:dyDescent="0.2">
      <c r="A140" s="77"/>
      <c r="B140" s="89">
        <v>104513013</v>
      </c>
      <c r="C140" s="50"/>
      <c r="D140" s="51" t="s">
        <v>44</v>
      </c>
      <c r="E140" s="52">
        <v>737567.96</v>
      </c>
    </row>
    <row r="141" spans="1:5" ht="15" customHeight="1" x14ac:dyDescent="0.2">
      <c r="A141" s="77"/>
      <c r="B141" s="89">
        <v>104113013</v>
      </c>
      <c r="C141" s="50"/>
      <c r="D141" s="90" t="s">
        <v>44</v>
      </c>
      <c r="E141" s="52">
        <v>86772.7</v>
      </c>
    </row>
    <row r="142" spans="1:5" ht="15" customHeight="1" x14ac:dyDescent="0.2">
      <c r="A142" s="77"/>
      <c r="B142" s="91"/>
      <c r="C142" s="83" t="s">
        <v>45</v>
      </c>
      <c r="D142" s="92"/>
      <c r="E142" s="84">
        <f>SUM(E140:E141)</f>
        <v>824340.65999999992</v>
      </c>
    </row>
    <row r="143" spans="1:5" ht="15" customHeight="1" x14ac:dyDescent="0.25">
      <c r="A143" s="57"/>
      <c r="B143" s="44"/>
      <c r="C143" s="44"/>
      <c r="D143" s="44"/>
      <c r="E143" s="44"/>
    </row>
    <row r="144" spans="1:5" ht="15" customHeight="1" x14ac:dyDescent="0.25">
      <c r="A144" s="86" t="s">
        <v>16</v>
      </c>
      <c r="B144" s="69"/>
      <c r="C144" s="69"/>
      <c r="D144" s="69"/>
      <c r="E144" s="69"/>
    </row>
    <row r="145" spans="1:5" ht="15" customHeight="1" x14ac:dyDescent="0.2">
      <c r="A145" s="78" t="s">
        <v>65</v>
      </c>
      <c r="B145" s="77"/>
      <c r="C145" s="77"/>
      <c r="D145" s="77"/>
      <c r="E145" s="77" t="s">
        <v>66</v>
      </c>
    </row>
    <row r="146" spans="1:5" ht="15" customHeight="1" x14ac:dyDescent="0.2">
      <c r="A146" s="77"/>
      <c r="B146" s="93"/>
      <c r="C146" s="69"/>
      <c r="D146" s="77"/>
      <c r="E146" s="94"/>
    </row>
    <row r="147" spans="1:5" ht="15" customHeight="1" x14ac:dyDescent="0.2">
      <c r="A147" s="77"/>
      <c r="B147" s="46" t="s">
        <v>40</v>
      </c>
      <c r="C147" s="79" t="s">
        <v>41</v>
      </c>
      <c r="D147" s="95" t="s">
        <v>42</v>
      </c>
      <c r="E147" s="48" t="s">
        <v>43</v>
      </c>
    </row>
    <row r="148" spans="1:5" ht="15" customHeight="1" x14ac:dyDescent="0.2">
      <c r="A148" s="77"/>
      <c r="B148" s="89">
        <v>104513013</v>
      </c>
      <c r="C148" s="80"/>
      <c r="D148" s="65" t="s">
        <v>62</v>
      </c>
      <c r="E148" s="52">
        <v>737567.96</v>
      </c>
    </row>
    <row r="149" spans="1:5" ht="15" customHeight="1" x14ac:dyDescent="0.2">
      <c r="A149" s="77"/>
      <c r="B149" s="89">
        <v>104113013</v>
      </c>
      <c r="C149" s="80"/>
      <c r="D149" s="65" t="s">
        <v>62</v>
      </c>
      <c r="E149" s="52">
        <v>86772.7</v>
      </c>
    </row>
    <row r="150" spans="1:5" ht="15" customHeight="1" x14ac:dyDescent="0.2">
      <c r="A150" s="77"/>
      <c r="B150" s="91"/>
      <c r="C150" s="83" t="s">
        <v>45</v>
      </c>
      <c r="D150" s="96"/>
      <c r="E150" s="97">
        <f>SUM(E148:E149)</f>
        <v>824340.65999999992</v>
      </c>
    </row>
    <row r="151" spans="1:5" ht="15" customHeight="1" x14ac:dyDescent="0.2"/>
    <row r="152" spans="1:5" ht="15" customHeight="1" x14ac:dyDescent="0.2"/>
    <row r="153" spans="1:5" ht="15" customHeight="1" x14ac:dyDescent="0.2"/>
    <row r="154" spans="1:5" ht="15" customHeight="1" x14ac:dyDescent="0.2"/>
    <row r="155" spans="1:5" ht="15" customHeight="1" x14ac:dyDescent="0.2"/>
    <row r="156" spans="1:5" ht="15" customHeight="1" x14ac:dyDescent="0.2"/>
    <row r="157" spans="1:5" ht="15" customHeight="1" x14ac:dyDescent="0.2"/>
    <row r="158" spans="1:5" ht="15" customHeight="1" x14ac:dyDescent="0.25">
      <c r="A158" s="36" t="s">
        <v>67</v>
      </c>
    </row>
    <row r="159" spans="1:5" ht="15" customHeight="1" x14ac:dyDescent="0.2">
      <c r="A159" s="37" t="s">
        <v>35</v>
      </c>
      <c r="B159" s="37"/>
      <c r="C159" s="37"/>
      <c r="D159" s="37"/>
      <c r="E159" s="37"/>
    </row>
    <row r="160" spans="1:5" ht="15" customHeight="1" x14ac:dyDescent="0.2">
      <c r="A160" s="37" t="s">
        <v>68</v>
      </c>
      <c r="B160" s="37"/>
      <c r="C160" s="37"/>
      <c r="D160" s="37"/>
      <c r="E160" s="37"/>
    </row>
    <row r="161" spans="1:5" ht="15" customHeight="1" x14ac:dyDescent="0.2">
      <c r="A161" s="38" t="s">
        <v>69</v>
      </c>
      <c r="B161" s="38"/>
      <c r="C161" s="38"/>
      <c r="D161" s="38"/>
      <c r="E161" s="38"/>
    </row>
    <row r="162" spans="1:5" ht="15" customHeight="1" x14ac:dyDescent="0.2">
      <c r="A162" s="38"/>
      <c r="B162" s="38"/>
      <c r="C162" s="38"/>
      <c r="D162" s="38"/>
      <c r="E162" s="38"/>
    </row>
    <row r="163" spans="1:5" ht="15" customHeight="1" x14ac:dyDescent="0.2">
      <c r="A163" s="38"/>
      <c r="B163" s="38"/>
      <c r="C163" s="38"/>
      <c r="D163" s="38"/>
      <c r="E163" s="38"/>
    </row>
    <row r="164" spans="1:5" ht="15" customHeight="1" x14ac:dyDescent="0.2">
      <c r="A164" s="38"/>
      <c r="B164" s="38"/>
      <c r="C164" s="38"/>
      <c r="D164" s="38"/>
      <c r="E164" s="38"/>
    </row>
    <row r="165" spans="1:5" ht="15" customHeight="1" x14ac:dyDescent="0.2">
      <c r="A165" s="38"/>
      <c r="B165" s="38"/>
      <c r="C165" s="38"/>
      <c r="D165" s="38"/>
      <c r="E165" s="38"/>
    </row>
    <row r="166" spans="1:5" ht="15" customHeight="1" x14ac:dyDescent="0.2">
      <c r="A166" s="98"/>
      <c r="B166" s="98"/>
      <c r="C166" s="98"/>
      <c r="D166" s="98"/>
      <c r="E166" s="98"/>
    </row>
    <row r="167" spans="1:5" ht="15" customHeight="1" x14ac:dyDescent="0.25">
      <c r="A167" s="86" t="s">
        <v>1</v>
      </c>
      <c r="B167" s="69"/>
      <c r="C167" s="69"/>
      <c r="D167" s="69"/>
      <c r="E167" s="69"/>
    </row>
    <row r="168" spans="1:5" ht="15" customHeight="1" x14ac:dyDescent="0.2">
      <c r="A168" s="78" t="s">
        <v>57</v>
      </c>
      <c r="B168" s="69"/>
      <c r="C168" s="69"/>
      <c r="D168" s="69"/>
      <c r="E168" s="70" t="s">
        <v>58</v>
      </c>
    </row>
    <row r="169" spans="1:5" ht="15" customHeight="1" x14ac:dyDescent="0.25">
      <c r="B169" s="86"/>
      <c r="C169" s="69"/>
      <c r="D169" s="69"/>
      <c r="E169" s="87"/>
    </row>
    <row r="170" spans="1:5" ht="15" customHeight="1" x14ac:dyDescent="0.2">
      <c r="B170" s="79" t="s">
        <v>40</v>
      </c>
      <c r="C170" s="79" t="s">
        <v>41</v>
      </c>
      <c r="D170" s="88" t="s">
        <v>42</v>
      </c>
      <c r="E170" s="48" t="s">
        <v>43</v>
      </c>
    </row>
    <row r="171" spans="1:5" ht="15" customHeight="1" x14ac:dyDescent="0.2">
      <c r="B171" s="99">
        <v>98074</v>
      </c>
      <c r="C171" s="100"/>
      <c r="D171" s="101" t="s">
        <v>70</v>
      </c>
      <c r="E171" s="102">
        <v>15000</v>
      </c>
    </row>
    <row r="172" spans="1:5" ht="15" customHeight="1" x14ac:dyDescent="0.2">
      <c r="B172" s="103"/>
      <c r="C172" s="83" t="s">
        <v>45</v>
      </c>
      <c r="D172" s="92"/>
      <c r="E172" s="84">
        <f>SUM(E171:E171)</f>
        <v>15000</v>
      </c>
    </row>
    <row r="173" spans="1:5" ht="15" customHeight="1" x14ac:dyDescent="0.2">
      <c r="A173" s="77"/>
      <c r="B173" s="77"/>
      <c r="C173" s="77"/>
      <c r="D173" s="77"/>
    </row>
    <row r="174" spans="1:5" ht="15" customHeight="1" x14ac:dyDescent="0.25">
      <c r="A174" s="40" t="s">
        <v>16</v>
      </c>
      <c r="B174" s="41"/>
      <c r="C174" s="41"/>
      <c r="D174" s="41"/>
      <c r="E174" s="41"/>
    </row>
    <row r="175" spans="1:5" ht="15" customHeight="1" x14ac:dyDescent="0.2">
      <c r="A175" s="42" t="s">
        <v>71</v>
      </c>
      <c r="B175" s="58"/>
      <c r="C175" s="58"/>
      <c r="D175" s="58"/>
      <c r="E175" s="58" t="s">
        <v>72</v>
      </c>
    </row>
    <row r="176" spans="1:5" ht="15" customHeight="1" x14ac:dyDescent="0.2">
      <c r="A176" s="44"/>
      <c r="B176" s="104"/>
      <c r="C176" s="41"/>
      <c r="D176" s="58"/>
      <c r="E176" s="105"/>
    </row>
    <row r="177" spans="1:5" ht="15" customHeight="1" x14ac:dyDescent="0.2">
      <c r="B177" s="106"/>
      <c r="C177" s="46" t="s">
        <v>41</v>
      </c>
      <c r="D177" s="107" t="s">
        <v>46</v>
      </c>
      <c r="E177" s="108" t="s">
        <v>43</v>
      </c>
    </row>
    <row r="178" spans="1:5" ht="15" customHeight="1" x14ac:dyDescent="0.2">
      <c r="B178" s="109"/>
      <c r="C178" s="110">
        <v>6115</v>
      </c>
      <c r="D178" s="111" t="s">
        <v>73</v>
      </c>
      <c r="E178" s="68">
        <v>15000</v>
      </c>
    </row>
    <row r="179" spans="1:5" ht="15" customHeight="1" x14ac:dyDescent="0.2">
      <c r="B179" s="109"/>
      <c r="C179" s="54" t="s">
        <v>45</v>
      </c>
      <c r="D179" s="112"/>
      <c r="E179" s="63">
        <f>SUM(E178:E178)</f>
        <v>15000</v>
      </c>
    </row>
    <row r="180" spans="1:5" ht="15" customHeight="1" x14ac:dyDescent="0.2"/>
    <row r="181" spans="1:5" ht="15" customHeight="1" x14ac:dyDescent="0.2"/>
    <row r="182" spans="1:5" ht="15" customHeight="1" x14ac:dyDescent="0.25">
      <c r="A182" s="36" t="s">
        <v>74</v>
      </c>
    </row>
    <row r="183" spans="1:5" ht="15" customHeight="1" x14ac:dyDescent="0.2">
      <c r="A183" s="37" t="s">
        <v>35</v>
      </c>
      <c r="B183" s="37"/>
      <c r="C183" s="37"/>
      <c r="D183" s="37"/>
      <c r="E183" s="37"/>
    </row>
    <row r="184" spans="1:5" ht="15" customHeight="1" x14ac:dyDescent="0.2">
      <c r="A184" s="38" t="s">
        <v>75</v>
      </c>
      <c r="B184" s="38"/>
      <c r="C184" s="38"/>
      <c r="D184" s="38"/>
      <c r="E184" s="38"/>
    </row>
    <row r="185" spans="1:5" ht="15" customHeight="1" x14ac:dyDescent="0.2">
      <c r="A185" s="38"/>
      <c r="B185" s="38"/>
      <c r="C185" s="38"/>
      <c r="D185" s="38"/>
      <c r="E185" s="38"/>
    </row>
    <row r="186" spans="1:5" ht="15" customHeight="1" x14ac:dyDescent="0.2">
      <c r="A186" s="38"/>
      <c r="B186" s="38"/>
      <c r="C186" s="38"/>
      <c r="D186" s="38"/>
      <c r="E186" s="38"/>
    </row>
    <row r="187" spans="1:5" ht="15" customHeight="1" x14ac:dyDescent="0.2">
      <c r="A187" s="38"/>
      <c r="B187" s="38"/>
      <c r="C187" s="38"/>
      <c r="D187" s="38"/>
      <c r="E187" s="38"/>
    </row>
    <row r="188" spans="1:5" ht="15" customHeight="1" x14ac:dyDescent="0.2">
      <c r="A188" s="38"/>
      <c r="B188" s="38"/>
      <c r="C188" s="38"/>
      <c r="D188" s="38"/>
      <c r="E188" s="38"/>
    </row>
    <row r="189" spans="1:5" ht="15" customHeight="1" x14ac:dyDescent="0.2">
      <c r="A189" s="38"/>
      <c r="B189" s="38"/>
      <c r="C189" s="38"/>
      <c r="D189" s="38"/>
      <c r="E189" s="38"/>
    </row>
    <row r="190" spans="1:5" ht="15" customHeight="1" x14ac:dyDescent="0.2">
      <c r="A190" s="38"/>
      <c r="B190" s="38"/>
      <c r="C190" s="38"/>
      <c r="D190" s="38"/>
      <c r="E190" s="38"/>
    </row>
    <row r="191" spans="1:5" ht="15" customHeight="1" x14ac:dyDescent="0.2">
      <c r="A191" s="76"/>
      <c r="B191" s="76"/>
      <c r="C191" s="76"/>
      <c r="D191" s="76"/>
      <c r="E191" s="76"/>
    </row>
    <row r="192" spans="1:5" ht="15" customHeight="1" x14ac:dyDescent="0.25">
      <c r="A192" s="86" t="s">
        <v>1</v>
      </c>
      <c r="B192" s="69"/>
      <c r="C192" s="69"/>
      <c r="D192" s="69"/>
      <c r="E192" s="69"/>
    </row>
    <row r="193" spans="1:5" ht="15" customHeight="1" x14ac:dyDescent="0.2">
      <c r="A193" s="78" t="s">
        <v>57</v>
      </c>
      <c r="E193" t="s">
        <v>58</v>
      </c>
    </row>
    <row r="194" spans="1:5" ht="15" customHeight="1" x14ac:dyDescent="0.25">
      <c r="B194" s="86"/>
      <c r="C194" s="69"/>
      <c r="D194" s="69"/>
      <c r="E194" s="87"/>
    </row>
    <row r="195" spans="1:5" ht="15" customHeight="1" x14ac:dyDescent="0.2">
      <c r="A195" s="113"/>
      <c r="B195" s="113"/>
      <c r="C195" s="79" t="s">
        <v>41</v>
      </c>
      <c r="D195" s="88" t="s">
        <v>42</v>
      </c>
      <c r="E195" s="46" t="s">
        <v>43</v>
      </c>
    </row>
    <row r="196" spans="1:5" ht="15" customHeight="1" x14ac:dyDescent="0.2">
      <c r="A196" s="114"/>
      <c r="B196" s="115"/>
      <c r="C196" s="110"/>
      <c r="D196" s="116" t="s">
        <v>76</v>
      </c>
      <c r="E196" s="52">
        <v>4082574.24</v>
      </c>
    </row>
    <row r="197" spans="1:5" ht="15" customHeight="1" x14ac:dyDescent="0.2">
      <c r="A197" s="114"/>
      <c r="B197" s="115"/>
      <c r="C197" s="54" t="s">
        <v>45</v>
      </c>
      <c r="D197" s="55"/>
      <c r="E197" s="56">
        <f>SUM(E196:E196)</f>
        <v>4082574.24</v>
      </c>
    </row>
    <row r="198" spans="1:5" ht="15" customHeight="1" x14ac:dyDescent="0.2"/>
    <row r="199" spans="1:5" ht="15" customHeight="1" x14ac:dyDescent="0.25">
      <c r="A199" s="40" t="s">
        <v>16</v>
      </c>
      <c r="B199" s="41"/>
      <c r="C199" s="41"/>
      <c r="D199" s="77"/>
      <c r="E199" s="77"/>
    </row>
    <row r="200" spans="1:5" ht="15" customHeight="1" x14ac:dyDescent="0.2">
      <c r="A200" s="42" t="s">
        <v>77</v>
      </c>
      <c r="B200" s="69"/>
      <c r="C200" s="69"/>
      <c r="D200" s="69"/>
      <c r="E200" s="70" t="s">
        <v>78</v>
      </c>
    </row>
    <row r="201" spans="1:5" ht="15" customHeight="1" x14ac:dyDescent="0.2">
      <c r="A201" s="44"/>
      <c r="B201" s="104"/>
      <c r="C201" s="41"/>
      <c r="D201" s="44"/>
      <c r="E201" s="105"/>
    </row>
    <row r="202" spans="1:5" ht="15" customHeight="1" x14ac:dyDescent="0.2">
      <c r="B202" s="113"/>
      <c r="C202" s="46" t="s">
        <v>41</v>
      </c>
      <c r="D202" s="64" t="s">
        <v>46</v>
      </c>
      <c r="E202" s="46" t="s">
        <v>43</v>
      </c>
    </row>
    <row r="203" spans="1:5" ht="15" customHeight="1" x14ac:dyDescent="0.2">
      <c r="B203" s="117"/>
      <c r="C203" s="110">
        <v>2212</v>
      </c>
      <c r="D203" s="81" t="s">
        <v>79</v>
      </c>
      <c r="E203" s="52">
        <f>3855764.56+226809.68</f>
        <v>4082574.24</v>
      </c>
    </row>
    <row r="204" spans="1:5" ht="15" customHeight="1" x14ac:dyDescent="0.2">
      <c r="B204" s="118"/>
      <c r="C204" s="54" t="s">
        <v>45</v>
      </c>
      <c r="D204" s="62"/>
      <c r="E204" s="56">
        <f>SUM(E203:E203)</f>
        <v>4082574.24</v>
      </c>
    </row>
    <row r="205" spans="1:5" ht="15" customHeight="1" x14ac:dyDescent="0.2"/>
    <row r="206" spans="1:5" ht="15" customHeight="1" x14ac:dyDescent="0.2"/>
    <row r="207" spans="1:5" ht="15" customHeight="1" x14ac:dyDescent="0.2"/>
    <row r="208" spans="1:5" ht="15" customHeight="1" x14ac:dyDescent="0.2"/>
    <row r="209" spans="1:5" ht="15" customHeight="1" x14ac:dyDescent="0.2"/>
    <row r="210" spans="1:5" ht="15" customHeight="1" x14ac:dyDescent="0.25">
      <c r="A210" s="36" t="s">
        <v>80</v>
      </c>
    </row>
    <row r="211" spans="1:5" ht="15" customHeight="1" x14ac:dyDescent="0.2">
      <c r="A211" s="37" t="s">
        <v>35</v>
      </c>
      <c r="B211" s="37"/>
      <c r="C211" s="37"/>
      <c r="D211" s="37"/>
      <c r="E211" s="37"/>
    </row>
    <row r="212" spans="1:5" ht="15" customHeight="1" x14ac:dyDescent="0.2">
      <c r="A212" s="38" t="s">
        <v>81</v>
      </c>
      <c r="B212" s="38"/>
      <c r="C212" s="38"/>
      <c r="D212" s="38"/>
      <c r="E212" s="38"/>
    </row>
    <row r="213" spans="1:5" ht="15" customHeight="1" x14ac:dyDescent="0.2">
      <c r="A213" s="38"/>
      <c r="B213" s="38"/>
      <c r="C213" s="38"/>
      <c r="D213" s="38"/>
      <c r="E213" s="38"/>
    </row>
    <row r="214" spans="1:5" ht="15" customHeight="1" x14ac:dyDescent="0.2">
      <c r="A214" s="38"/>
      <c r="B214" s="38"/>
      <c r="C214" s="38"/>
      <c r="D214" s="38"/>
      <c r="E214" s="38"/>
    </row>
    <row r="215" spans="1:5" ht="15" customHeight="1" x14ac:dyDescent="0.2">
      <c r="A215" s="38"/>
      <c r="B215" s="38"/>
      <c r="C215" s="38"/>
      <c r="D215" s="38"/>
      <c r="E215" s="38"/>
    </row>
    <row r="216" spans="1:5" ht="15" customHeight="1" x14ac:dyDescent="0.2">
      <c r="A216" s="38"/>
      <c r="B216" s="38"/>
      <c r="C216" s="38"/>
      <c r="D216" s="38"/>
      <c r="E216" s="38"/>
    </row>
    <row r="217" spans="1:5" ht="15" customHeight="1" x14ac:dyDescent="0.2">
      <c r="A217" s="38"/>
      <c r="B217" s="38"/>
      <c r="C217" s="38"/>
      <c r="D217" s="38"/>
      <c r="E217" s="38"/>
    </row>
    <row r="218" spans="1:5" ht="15" customHeight="1" x14ac:dyDescent="0.2">
      <c r="A218" s="38"/>
      <c r="B218" s="38"/>
      <c r="C218" s="38"/>
      <c r="D218" s="38"/>
      <c r="E218" s="38"/>
    </row>
    <row r="219" spans="1:5" ht="15" customHeight="1" x14ac:dyDescent="0.2">
      <c r="A219" s="76"/>
      <c r="B219" s="76"/>
      <c r="C219" s="76"/>
      <c r="D219" s="76"/>
      <c r="E219" s="76"/>
    </row>
    <row r="220" spans="1:5" ht="15" customHeight="1" x14ac:dyDescent="0.25">
      <c r="A220" s="86" t="s">
        <v>1</v>
      </c>
      <c r="B220" s="69"/>
      <c r="C220" s="69"/>
      <c r="D220" s="69"/>
      <c r="E220" s="69"/>
    </row>
    <row r="221" spans="1:5" ht="15" customHeight="1" x14ac:dyDescent="0.2">
      <c r="A221" s="78" t="s">
        <v>57</v>
      </c>
      <c r="E221" t="s">
        <v>58</v>
      </c>
    </row>
    <row r="222" spans="1:5" ht="15" customHeight="1" x14ac:dyDescent="0.25">
      <c r="B222" s="86"/>
      <c r="C222" s="69"/>
      <c r="D222" s="69"/>
      <c r="E222" s="87"/>
    </row>
    <row r="223" spans="1:5" ht="15" customHeight="1" x14ac:dyDescent="0.2">
      <c r="A223" s="113"/>
      <c r="B223" s="113"/>
      <c r="C223" s="79" t="s">
        <v>41</v>
      </c>
      <c r="D223" s="88" t="s">
        <v>42</v>
      </c>
      <c r="E223" s="46" t="s">
        <v>43</v>
      </c>
    </row>
    <row r="224" spans="1:5" ht="15" customHeight="1" x14ac:dyDescent="0.2">
      <c r="A224" s="114"/>
      <c r="B224" s="115"/>
      <c r="C224" s="110"/>
      <c r="D224" s="116" t="s">
        <v>76</v>
      </c>
      <c r="E224" s="52">
        <v>29228.83</v>
      </c>
    </row>
    <row r="225" spans="1:5" ht="15" customHeight="1" x14ac:dyDescent="0.2">
      <c r="A225" s="114"/>
      <c r="B225" s="115"/>
      <c r="C225" s="54" t="s">
        <v>45</v>
      </c>
      <c r="D225" s="55"/>
      <c r="E225" s="56">
        <f>SUM(E224:E224)</f>
        <v>29228.83</v>
      </c>
    </row>
    <row r="226" spans="1:5" ht="15" customHeight="1" x14ac:dyDescent="0.2"/>
    <row r="227" spans="1:5" ht="15" customHeight="1" x14ac:dyDescent="0.25">
      <c r="A227" s="40" t="s">
        <v>16</v>
      </c>
      <c r="B227" s="41"/>
      <c r="C227" s="41"/>
      <c r="D227" s="77"/>
      <c r="E227" s="77"/>
    </row>
    <row r="228" spans="1:5" ht="15" customHeight="1" x14ac:dyDescent="0.2">
      <c r="A228" s="42" t="s">
        <v>77</v>
      </c>
      <c r="B228" s="69"/>
      <c r="C228" s="69"/>
      <c r="D228" s="69"/>
      <c r="E228" s="70" t="s">
        <v>78</v>
      </c>
    </row>
    <row r="229" spans="1:5" ht="15" customHeight="1" x14ac:dyDescent="0.2">
      <c r="A229" s="44"/>
      <c r="B229" s="104"/>
      <c r="C229" s="41"/>
      <c r="D229" s="44"/>
      <c r="E229" s="105"/>
    </row>
    <row r="230" spans="1:5" ht="15" customHeight="1" x14ac:dyDescent="0.2">
      <c r="B230" s="113"/>
      <c r="C230" s="46" t="s">
        <v>41</v>
      </c>
      <c r="D230" s="64" t="s">
        <v>46</v>
      </c>
      <c r="E230" s="46" t="s">
        <v>43</v>
      </c>
    </row>
    <row r="231" spans="1:5" ht="15" customHeight="1" x14ac:dyDescent="0.2">
      <c r="B231" s="117"/>
      <c r="C231" s="110">
        <v>2212</v>
      </c>
      <c r="D231" s="81" t="s">
        <v>79</v>
      </c>
      <c r="E231" s="52">
        <f>27605.01+1623.82</f>
        <v>29228.829999999998</v>
      </c>
    </row>
    <row r="232" spans="1:5" ht="15" customHeight="1" x14ac:dyDescent="0.2">
      <c r="B232" s="118"/>
      <c r="C232" s="54" t="s">
        <v>45</v>
      </c>
      <c r="D232" s="62"/>
      <c r="E232" s="56">
        <f>SUM(E231:E231)</f>
        <v>29228.829999999998</v>
      </c>
    </row>
    <row r="233" spans="1:5" ht="15" customHeight="1" x14ac:dyDescent="0.2"/>
    <row r="234" spans="1:5" ht="15" customHeight="1" x14ac:dyDescent="0.2"/>
    <row r="235" spans="1:5" ht="15" customHeight="1" x14ac:dyDescent="0.25">
      <c r="A235" s="36" t="s">
        <v>82</v>
      </c>
    </row>
    <row r="236" spans="1:5" ht="15" customHeight="1" x14ac:dyDescent="0.2">
      <c r="A236" s="37" t="s">
        <v>35</v>
      </c>
      <c r="B236" s="37"/>
      <c r="C236" s="37"/>
      <c r="D236" s="37"/>
      <c r="E236" s="37"/>
    </row>
    <row r="237" spans="1:5" ht="15" customHeight="1" x14ac:dyDescent="0.2">
      <c r="A237" s="38" t="s">
        <v>83</v>
      </c>
      <c r="B237" s="38"/>
      <c r="C237" s="38"/>
      <c r="D237" s="38"/>
      <c r="E237" s="38"/>
    </row>
    <row r="238" spans="1:5" ht="15" customHeight="1" x14ac:dyDescent="0.2">
      <c r="A238" s="38"/>
      <c r="B238" s="38"/>
      <c r="C238" s="38"/>
      <c r="D238" s="38"/>
      <c r="E238" s="38"/>
    </row>
    <row r="239" spans="1:5" ht="15" customHeight="1" x14ac:dyDescent="0.2">
      <c r="A239" s="38"/>
      <c r="B239" s="38"/>
      <c r="C239" s="38"/>
      <c r="D239" s="38"/>
      <c r="E239" s="38"/>
    </row>
    <row r="240" spans="1:5" ht="15" customHeight="1" x14ac:dyDescent="0.2">
      <c r="A240" s="38"/>
      <c r="B240" s="38"/>
      <c r="C240" s="38"/>
      <c r="D240" s="38"/>
      <c r="E240" s="38"/>
    </row>
    <row r="241" spans="1:5" ht="15" customHeight="1" x14ac:dyDescent="0.2">
      <c r="A241" s="38"/>
      <c r="B241" s="38"/>
      <c r="C241" s="38"/>
      <c r="D241" s="38"/>
      <c r="E241" s="38"/>
    </row>
    <row r="242" spans="1:5" ht="15" customHeight="1" x14ac:dyDescent="0.2">
      <c r="A242" s="38"/>
      <c r="B242" s="38"/>
      <c r="C242" s="38"/>
      <c r="D242" s="38"/>
      <c r="E242" s="38"/>
    </row>
    <row r="243" spans="1:5" ht="15" customHeight="1" x14ac:dyDescent="0.2">
      <c r="A243" s="38"/>
      <c r="B243" s="38"/>
      <c r="C243" s="38"/>
      <c r="D243" s="38"/>
      <c r="E243" s="38"/>
    </row>
    <row r="244" spans="1:5" ht="15" customHeight="1" x14ac:dyDescent="0.2">
      <c r="A244" s="38"/>
      <c r="B244" s="38"/>
      <c r="C244" s="38"/>
      <c r="D244" s="38"/>
      <c r="E244" s="38"/>
    </row>
    <row r="245" spans="1:5" ht="15" customHeight="1" x14ac:dyDescent="0.2">
      <c r="A245" s="38"/>
      <c r="B245" s="38"/>
      <c r="C245" s="38"/>
      <c r="D245" s="38"/>
      <c r="E245" s="38"/>
    </row>
    <row r="246" spans="1:5" ht="15" customHeight="1" x14ac:dyDescent="0.2">
      <c r="A246" s="76"/>
      <c r="B246" s="76"/>
      <c r="C246" s="76"/>
      <c r="D246" s="76"/>
      <c r="E246" s="76"/>
    </row>
    <row r="247" spans="1:5" ht="15" customHeight="1" x14ac:dyDescent="0.25">
      <c r="A247" s="86" t="s">
        <v>1</v>
      </c>
      <c r="B247" s="69"/>
      <c r="C247" s="69"/>
      <c r="D247" s="69"/>
      <c r="E247" s="69"/>
    </row>
    <row r="248" spans="1:5" ht="15" customHeight="1" x14ac:dyDescent="0.2">
      <c r="A248" s="78" t="s">
        <v>57</v>
      </c>
      <c r="E248" t="s">
        <v>58</v>
      </c>
    </row>
    <row r="249" spans="1:5" ht="15" customHeight="1" x14ac:dyDescent="0.25">
      <c r="B249" s="86"/>
      <c r="C249" s="69"/>
      <c r="D249" s="69"/>
      <c r="E249" s="87"/>
    </row>
    <row r="250" spans="1:5" ht="15" customHeight="1" x14ac:dyDescent="0.2">
      <c r="A250" s="113"/>
      <c r="B250" s="113"/>
      <c r="C250" s="79" t="s">
        <v>41</v>
      </c>
      <c r="D250" s="88" t="s">
        <v>42</v>
      </c>
      <c r="E250" s="46" t="s">
        <v>43</v>
      </c>
    </row>
    <row r="251" spans="1:5" ht="15" customHeight="1" x14ac:dyDescent="0.2">
      <c r="A251" s="114"/>
      <c r="B251" s="115"/>
      <c r="C251" s="110"/>
      <c r="D251" s="116" t="s">
        <v>76</v>
      </c>
      <c r="E251" s="52">
        <v>8835.91</v>
      </c>
    </row>
    <row r="252" spans="1:5" ht="15" customHeight="1" x14ac:dyDescent="0.2">
      <c r="A252" s="114"/>
      <c r="B252" s="115"/>
      <c r="C252" s="54" t="s">
        <v>45</v>
      </c>
      <c r="D252" s="55"/>
      <c r="E252" s="56">
        <f>SUM(E251:E251)</f>
        <v>8835.91</v>
      </c>
    </row>
    <row r="253" spans="1:5" ht="15" customHeight="1" x14ac:dyDescent="0.2"/>
    <row r="254" spans="1:5" ht="15" customHeight="1" x14ac:dyDescent="0.25">
      <c r="A254" s="40" t="s">
        <v>16</v>
      </c>
      <c r="B254" s="41"/>
      <c r="C254" s="41"/>
      <c r="D254" s="77"/>
      <c r="E254" s="77"/>
    </row>
    <row r="255" spans="1:5" ht="15" customHeight="1" x14ac:dyDescent="0.2">
      <c r="A255" s="42" t="s">
        <v>77</v>
      </c>
      <c r="B255" s="69"/>
      <c r="C255" s="69"/>
      <c r="D255" s="69"/>
      <c r="E255" s="70" t="s">
        <v>84</v>
      </c>
    </row>
    <row r="256" spans="1:5" ht="15" customHeight="1" x14ac:dyDescent="0.2">
      <c r="A256" s="44"/>
      <c r="B256" s="104"/>
      <c r="C256" s="41"/>
      <c r="D256" s="44"/>
      <c r="E256" s="105"/>
    </row>
    <row r="257" spans="1:5" ht="15" customHeight="1" x14ac:dyDescent="0.2">
      <c r="B257" s="113"/>
      <c r="C257" s="46" t="s">
        <v>41</v>
      </c>
      <c r="D257" s="64" t="s">
        <v>46</v>
      </c>
      <c r="E257" s="46" t="s">
        <v>43</v>
      </c>
    </row>
    <row r="258" spans="1:5" ht="15" customHeight="1" x14ac:dyDescent="0.2">
      <c r="B258" s="117"/>
      <c r="C258" s="110">
        <v>3121</v>
      </c>
      <c r="D258" s="81" t="s">
        <v>79</v>
      </c>
      <c r="E258" s="52">
        <f>5610.52+3225.39</f>
        <v>8835.91</v>
      </c>
    </row>
    <row r="259" spans="1:5" ht="15" customHeight="1" x14ac:dyDescent="0.2">
      <c r="B259" s="118"/>
      <c r="C259" s="54" t="s">
        <v>45</v>
      </c>
      <c r="D259" s="62"/>
      <c r="E259" s="63">
        <f>SUM(E258:E258)</f>
        <v>8835.91</v>
      </c>
    </row>
    <row r="260" spans="1:5" ht="15" customHeight="1" x14ac:dyDescent="0.2"/>
    <row r="261" spans="1:5" ht="15" customHeight="1" x14ac:dyDescent="0.2"/>
    <row r="262" spans="1:5" ht="15" customHeight="1" x14ac:dyDescent="0.25">
      <c r="A262" s="36" t="s">
        <v>85</v>
      </c>
    </row>
    <row r="263" spans="1:5" ht="15" customHeight="1" x14ac:dyDescent="0.2">
      <c r="A263" s="37" t="s">
        <v>35</v>
      </c>
      <c r="B263" s="37"/>
      <c r="C263" s="37"/>
      <c r="D263" s="37"/>
      <c r="E263" s="37"/>
    </row>
    <row r="264" spans="1:5" ht="15" customHeight="1" x14ac:dyDescent="0.2">
      <c r="A264" s="38" t="s">
        <v>86</v>
      </c>
      <c r="B264" s="38"/>
      <c r="C264" s="38"/>
      <c r="D264" s="38"/>
      <c r="E264" s="38"/>
    </row>
    <row r="265" spans="1:5" ht="15" customHeight="1" x14ac:dyDescent="0.2">
      <c r="A265" s="38"/>
      <c r="B265" s="38"/>
      <c r="C265" s="38"/>
      <c r="D265" s="38"/>
      <c r="E265" s="38"/>
    </row>
    <row r="266" spans="1:5" ht="15" customHeight="1" x14ac:dyDescent="0.2">
      <c r="A266" s="38"/>
      <c r="B266" s="38"/>
      <c r="C266" s="38"/>
      <c r="D266" s="38"/>
      <c r="E266" s="38"/>
    </row>
    <row r="267" spans="1:5" ht="15" customHeight="1" x14ac:dyDescent="0.2">
      <c r="A267" s="38"/>
      <c r="B267" s="38"/>
      <c r="C267" s="38"/>
      <c r="D267" s="38"/>
      <c r="E267" s="38"/>
    </row>
    <row r="268" spans="1:5" ht="15" customHeight="1" x14ac:dyDescent="0.2">
      <c r="A268" s="38"/>
      <c r="B268" s="38"/>
      <c r="C268" s="38"/>
      <c r="D268" s="38"/>
      <c r="E268" s="38"/>
    </row>
    <row r="269" spans="1:5" ht="15" customHeight="1" x14ac:dyDescent="0.2">
      <c r="A269" s="38"/>
      <c r="B269" s="38"/>
      <c r="C269" s="38"/>
      <c r="D269" s="38"/>
      <c r="E269" s="38"/>
    </row>
    <row r="270" spans="1:5" ht="15" customHeight="1" x14ac:dyDescent="0.2">
      <c r="A270" s="38"/>
      <c r="B270" s="38"/>
      <c r="C270" s="38"/>
      <c r="D270" s="38"/>
      <c r="E270" s="38"/>
    </row>
    <row r="271" spans="1:5" ht="15" customHeight="1" x14ac:dyDescent="0.2">
      <c r="A271" s="38"/>
      <c r="B271" s="38"/>
      <c r="C271" s="38"/>
      <c r="D271" s="38"/>
      <c r="E271" s="38"/>
    </row>
    <row r="272" spans="1:5" ht="15" customHeight="1" x14ac:dyDescent="0.2">
      <c r="A272" s="76"/>
      <c r="B272" s="76"/>
      <c r="C272" s="76"/>
      <c r="D272" s="76"/>
      <c r="E272" s="76"/>
    </row>
    <row r="273" spans="1:5" ht="15" customHeight="1" x14ac:dyDescent="0.25">
      <c r="A273" s="86" t="s">
        <v>1</v>
      </c>
      <c r="B273" s="69"/>
      <c r="C273" s="69"/>
      <c r="D273" s="69"/>
      <c r="E273" s="69"/>
    </row>
    <row r="274" spans="1:5" ht="15" customHeight="1" x14ac:dyDescent="0.2">
      <c r="A274" s="78" t="s">
        <v>57</v>
      </c>
      <c r="E274" t="s">
        <v>58</v>
      </c>
    </row>
    <row r="275" spans="1:5" ht="15" customHeight="1" x14ac:dyDescent="0.25">
      <c r="B275" s="86"/>
      <c r="C275" s="69"/>
      <c r="D275" s="69"/>
      <c r="E275" s="87"/>
    </row>
    <row r="276" spans="1:5" ht="15" customHeight="1" x14ac:dyDescent="0.2">
      <c r="A276" s="113"/>
      <c r="B276" s="113"/>
      <c r="C276" s="79" t="s">
        <v>41</v>
      </c>
      <c r="D276" s="88" t="s">
        <v>42</v>
      </c>
      <c r="E276" s="46" t="s">
        <v>43</v>
      </c>
    </row>
    <row r="277" spans="1:5" ht="15" customHeight="1" x14ac:dyDescent="0.2">
      <c r="A277" s="114"/>
      <c r="B277" s="115"/>
      <c r="C277" s="110"/>
      <c r="D277" s="116" t="s">
        <v>76</v>
      </c>
      <c r="E277" s="52">
        <v>768338.42</v>
      </c>
    </row>
    <row r="278" spans="1:5" ht="15" customHeight="1" x14ac:dyDescent="0.2">
      <c r="A278" s="114"/>
      <c r="B278" s="115"/>
      <c r="C278" s="54" t="s">
        <v>45</v>
      </c>
      <c r="D278" s="55"/>
      <c r="E278" s="56">
        <f>SUM(E277:E277)</f>
        <v>768338.42</v>
      </c>
    </row>
    <row r="279" spans="1:5" ht="15" customHeight="1" x14ac:dyDescent="0.2"/>
    <row r="280" spans="1:5" ht="15" customHeight="1" x14ac:dyDescent="0.25">
      <c r="A280" s="40" t="s">
        <v>16</v>
      </c>
      <c r="B280" s="41"/>
      <c r="C280" s="41"/>
      <c r="D280" s="77"/>
      <c r="E280" s="77"/>
    </row>
    <row r="281" spans="1:5" ht="15" customHeight="1" x14ac:dyDescent="0.2">
      <c r="A281" s="42" t="s">
        <v>77</v>
      </c>
      <c r="B281" s="69"/>
      <c r="C281" s="69"/>
      <c r="D281" s="69"/>
      <c r="E281" s="70" t="s">
        <v>84</v>
      </c>
    </row>
    <row r="282" spans="1:5" ht="15" customHeight="1" x14ac:dyDescent="0.2">
      <c r="A282" s="44"/>
      <c r="B282" s="104"/>
      <c r="C282" s="41"/>
      <c r="D282" s="44"/>
      <c r="E282" s="105"/>
    </row>
    <row r="283" spans="1:5" ht="15" customHeight="1" x14ac:dyDescent="0.2">
      <c r="B283" s="113"/>
      <c r="C283" s="46" t="s">
        <v>41</v>
      </c>
      <c r="D283" s="64" t="s">
        <v>46</v>
      </c>
      <c r="E283" s="46" t="s">
        <v>43</v>
      </c>
    </row>
    <row r="284" spans="1:5" ht="15" customHeight="1" x14ac:dyDescent="0.2">
      <c r="B284" s="117"/>
      <c r="C284" s="110">
        <v>3113</v>
      </c>
      <c r="D284" s="81" t="s">
        <v>79</v>
      </c>
      <c r="E284" s="52">
        <v>768338.42</v>
      </c>
    </row>
    <row r="285" spans="1:5" ht="15" customHeight="1" x14ac:dyDescent="0.2">
      <c r="B285" s="118"/>
      <c r="C285" s="54" t="s">
        <v>45</v>
      </c>
      <c r="D285" s="62"/>
      <c r="E285" s="63">
        <f>SUM(E284:E284)</f>
        <v>768338.42</v>
      </c>
    </row>
    <row r="286" spans="1:5" ht="15" customHeight="1" x14ac:dyDescent="0.2"/>
    <row r="287" spans="1:5" ht="15" customHeight="1" x14ac:dyDescent="0.2"/>
    <row r="288" spans="1:5" ht="15" customHeight="1" x14ac:dyDescent="0.25">
      <c r="A288" s="36" t="s">
        <v>87</v>
      </c>
    </row>
    <row r="289" spans="1:5" ht="15" customHeight="1" x14ac:dyDescent="0.2">
      <c r="A289" s="37" t="s">
        <v>35</v>
      </c>
      <c r="B289" s="37"/>
      <c r="C289" s="37"/>
      <c r="D289" s="37"/>
      <c r="E289" s="37"/>
    </row>
    <row r="290" spans="1:5" ht="15" customHeight="1" x14ac:dyDescent="0.2">
      <c r="A290" s="38" t="s">
        <v>88</v>
      </c>
      <c r="B290" s="38"/>
      <c r="C290" s="38"/>
      <c r="D290" s="38"/>
      <c r="E290" s="38"/>
    </row>
    <row r="291" spans="1:5" ht="15" customHeight="1" x14ac:dyDescent="0.2">
      <c r="A291" s="38"/>
      <c r="B291" s="38"/>
      <c r="C291" s="38"/>
      <c r="D291" s="38"/>
      <c r="E291" s="38"/>
    </row>
    <row r="292" spans="1:5" ht="15" customHeight="1" x14ac:dyDescent="0.2">
      <c r="A292" s="38"/>
      <c r="B292" s="38"/>
      <c r="C292" s="38"/>
      <c r="D292" s="38"/>
      <c r="E292" s="38"/>
    </row>
    <row r="293" spans="1:5" ht="15" customHeight="1" x14ac:dyDescent="0.2">
      <c r="A293" s="38"/>
      <c r="B293" s="38"/>
      <c r="C293" s="38"/>
      <c r="D293" s="38"/>
      <c r="E293" s="38"/>
    </row>
    <row r="294" spans="1:5" ht="15" customHeight="1" x14ac:dyDescent="0.2">
      <c r="A294" s="38"/>
      <c r="B294" s="38"/>
      <c r="C294" s="38"/>
      <c r="D294" s="38"/>
      <c r="E294" s="38"/>
    </row>
    <row r="295" spans="1:5" ht="15" customHeight="1" x14ac:dyDescent="0.2">
      <c r="A295" s="38"/>
      <c r="B295" s="38"/>
      <c r="C295" s="38"/>
      <c r="D295" s="38"/>
      <c r="E295" s="38"/>
    </row>
    <row r="296" spans="1:5" ht="15" customHeight="1" x14ac:dyDescent="0.2">
      <c r="A296" s="38"/>
      <c r="B296" s="38"/>
      <c r="C296" s="38"/>
      <c r="D296" s="38"/>
      <c r="E296" s="38"/>
    </row>
    <row r="297" spans="1:5" ht="15" customHeight="1" x14ac:dyDescent="0.2"/>
    <row r="298" spans="1:5" ht="15" customHeight="1" x14ac:dyDescent="0.25">
      <c r="A298" s="86" t="s">
        <v>1</v>
      </c>
      <c r="B298" s="69"/>
      <c r="C298" s="69"/>
      <c r="D298" s="69"/>
      <c r="E298" s="69"/>
    </row>
    <row r="299" spans="1:5" ht="15" customHeight="1" x14ac:dyDescent="0.2">
      <c r="A299" s="78" t="s">
        <v>57</v>
      </c>
      <c r="B299" s="69"/>
      <c r="C299" s="69"/>
      <c r="D299" s="69"/>
      <c r="E299" s="70" t="s">
        <v>58</v>
      </c>
    </row>
    <row r="300" spans="1:5" ht="15" customHeight="1" x14ac:dyDescent="0.25">
      <c r="A300" s="77"/>
      <c r="B300" s="86"/>
      <c r="C300" s="69"/>
      <c r="D300" s="69"/>
      <c r="E300" s="87"/>
    </row>
    <row r="301" spans="1:5" ht="15" customHeight="1" x14ac:dyDescent="0.2">
      <c r="B301" s="106"/>
      <c r="C301" s="79" t="s">
        <v>41</v>
      </c>
      <c r="D301" s="88" t="s">
        <v>42</v>
      </c>
      <c r="E301" s="48" t="s">
        <v>43</v>
      </c>
    </row>
    <row r="302" spans="1:5" ht="15" customHeight="1" x14ac:dyDescent="0.2">
      <c r="B302" s="119"/>
      <c r="C302" s="120">
        <v>6172</v>
      </c>
      <c r="D302" s="81" t="s">
        <v>89</v>
      </c>
      <c r="E302" s="82">
        <v>578007</v>
      </c>
    </row>
    <row r="303" spans="1:5" ht="15" customHeight="1" x14ac:dyDescent="0.2">
      <c r="B303" s="119"/>
      <c r="C303" s="83" t="s">
        <v>45</v>
      </c>
      <c r="D303" s="92"/>
      <c r="E303" s="84">
        <f>SUM(E302:E302)</f>
        <v>578007</v>
      </c>
    </row>
    <row r="304" spans="1:5" ht="15" customHeight="1" x14ac:dyDescent="0.2"/>
    <row r="305" spans="1:5" ht="15" customHeight="1" x14ac:dyDescent="0.25">
      <c r="A305" s="86" t="s">
        <v>16</v>
      </c>
      <c r="B305" s="69"/>
      <c r="C305" s="69"/>
      <c r="D305" s="69"/>
      <c r="E305" s="69"/>
    </row>
    <row r="306" spans="1:5" ht="15" customHeight="1" x14ac:dyDescent="0.2">
      <c r="A306" s="78" t="s">
        <v>65</v>
      </c>
      <c r="B306" s="121"/>
      <c r="C306" s="121"/>
      <c r="D306" s="121"/>
      <c r="E306" s="77" t="s">
        <v>66</v>
      </c>
    </row>
    <row r="307" spans="1:5" ht="15" customHeight="1" x14ac:dyDescent="0.25">
      <c r="A307" s="86"/>
      <c r="B307" s="77"/>
      <c r="C307" s="69"/>
      <c r="D307" s="69"/>
      <c r="E307" s="87"/>
    </row>
    <row r="308" spans="1:5" ht="15" customHeight="1" x14ac:dyDescent="0.2">
      <c r="A308" s="113"/>
      <c r="B308" s="46" t="s">
        <v>40</v>
      </c>
      <c r="C308" s="79" t="s">
        <v>41</v>
      </c>
      <c r="D308" s="95" t="s">
        <v>42</v>
      </c>
      <c r="E308" s="48" t="s">
        <v>43</v>
      </c>
    </row>
    <row r="309" spans="1:5" ht="15" customHeight="1" x14ac:dyDescent="0.2">
      <c r="A309" s="119"/>
      <c r="B309" s="122">
        <v>305</v>
      </c>
      <c r="C309" s="110"/>
      <c r="D309" s="65" t="s">
        <v>90</v>
      </c>
      <c r="E309" s="82">
        <v>578007</v>
      </c>
    </row>
    <row r="310" spans="1:5" ht="15" customHeight="1" x14ac:dyDescent="0.2">
      <c r="A310" s="123"/>
      <c r="B310" s="124"/>
      <c r="C310" s="83" t="s">
        <v>45</v>
      </c>
      <c r="D310" s="96"/>
      <c r="E310" s="97">
        <f>SUM(E309:E309)</f>
        <v>578007</v>
      </c>
    </row>
    <row r="311" spans="1:5" ht="15" customHeight="1" x14ac:dyDescent="0.2"/>
    <row r="312" spans="1:5" ht="15" customHeight="1" x14ac:dyDescent="0.2"/>
    <row r="313" spans="1:5" ht="15" customHeight="1" x14ac:dyDescent="0.25">
      <c r="A313" s="36" t="s">
        <v>91</v>
      </c>
    </row>
    <row r="314" spans="1:5" ht="15" customHeight="1" x14ac:dyDescent="0.2">
      <c r="A314" s="37" t="s">
        <v>35</v>
      </c>
      <c r="B314" s="37"/>
      <c r="C314" s="37"/>
      <c r="D314" s="37"/>
      <c r="E314" s="37"/>
    </row>
    <row r="315" spans="1:5" ht="15" customHeight="1" x14ac:dyDescent="0.2">
      <c r="A315" s="38" t="s">
        <v>92</v>
      </c>
      <c r="B315" s="38"/>
      <c r="C315" s="38"/>
      <c r="D315" s="38"/>
      <c r="E315" s="38"/>
    </row>
    <row r="316" spans="1:5" ht="15" customHeight="1" x14ac:dyDescent="0.2">
      <c r="A316" s="38"/>
      <c r="B316" s="38"/>
      <c r="C316" s="38"/>
      <c r="D316" s="38"/>
      <c r="E316" s="38"/>
    </row>
    <row r="317" spans="1:5" ht="15" customHeight="1" x14ac:dyDescent="0.2">
      <c r="A317" s="38"/>
      <c r="B317" s="38"/>
      <c r="C317" s="38"/>
      <c r="D317" s="38"/>
      <c r="E317" s="38"/>
    </row>
    <row r="318" spans="1:5" ht="15" customHeight="1" x14ac:dyDescent="0.2">
      <c r="A318" s="38"/>
      <c r="B318" s="38"/>
      <c r="C318" s="38"/>
      <c r="D318" s="38"/>
      <c r="E318" s="38"/>
    </row>
    <row r="319" spans="1:5" ht="15" customHeight="1" x14ac:dyDescent="0.2">
      <c r="A319" s="38"/>
      <c r="B319" s="38"/>
      <c r="C319" s="38"/>
      <c r="D319" s="38"/>
      <c r="E319" s="38"/>
    </row>
    <row r="320" spans="1:5" ht="15" customHeight="1" x14ac:dyDescent="0.2">
      <c r="A320" s="38"/>
      <c r="B320" s="38"/>
      <c r="C320" s="38"/>
      <c r="D320" s="38"/>
      <c r="E320" s="38"/>
    </row>
    <row r="321" spans="1:5" ht="15" customHeight="1" x14ac:dyDescent="0.2">
      <c r="A321" s="38"/>
      <c r="B321" s="38"/>
      <c r="C321" s="38"/>
      <c r="D321" s="38"/>
      <c r="E321" s="38"/>
    </row>
    <row r="322" spans="1:5" ht="15" customHeight="1" x14ac:dyDescent="0.2"/>
    <row r="323" spans="1:5" ht="15" customHeight="1" x14ac:dyDescent="0.25">
      <c r="A323" s="86" t="s">
        <v>1</v>
      </c>
      <c r="B323" s="69"/>
      <c r="C323" s="69"/>
      <c r="D323" s="69"/>
      <c r="E323" s="69"/>
    </row>
    <row r="324" spans="1:5" ht="15" customHeight="1" x14ac:dyDescent="0.2">
      <c r="A324" s="78" t="s">
        <v>57</v>
      </c>
      <c r="B324" s="69"/>
      <c r="C324" s="69"/>
      <c r="D324" s="69"/>
      <c r="E324" s="70" t="s">
        <v>58</v>
      </c>
    </row>
    <row r="325" spans="1:5" ht="15" customHeight="1" x14ac:dyDescent="0.25">
      <c r="A325" s="77"/>
      <c r="B325" s="86"/>
      <c r="C325" s="69"/>
      <c r="D325" s="69"/>
      <c r="E325" s="87"/>
    </row>
    <row r="326" spans="1:5" ht="15" customHeight="1" x14ac:dyDescent="0.2">
      <c r="B326" s="106"/>
      <c r="C326" s="79" t="s">
        <v>41</v>
      </c>
      <c r="D326" s="88" t="s">
        <v>42</v>
      </c>
      <c r="E326" s="48" t="s">
        <v>43</v>
      </c>
    </row>
    <row r="327" spans="1:5" ht="15" customHeight="1" x14ac:dyDescent="0.2">
      <c r="B327" s="119"/>
      <c r="C327" s="120">
        <v>6172</v>
      </c>
      <c r="D327" s="81" t="s">
        <v>89</v>
      </c>
      <c r="E327" s="82">
        <v>164487</v>
      </c>
    </row>
    <row r="328" spans="1:5" ht="15" customHeight="1" x14ac:dyDescent="0.2">
      <c r="B328" s="119"/>
      <c r="C328" s="83" t="s">
        <v>45</v>
      </c>
      <c r="D328" s="92"/>
      <c r="E328" s="84">
        <f>SUM(E327:E327)</f>
        <v>164487</v>
      </c>
    </row>
    <row r="329" spans="1:5" ht="15" customHeight="1" x14ac:dyDescent="0.2"/>
    <row r="330" spans="1:5" ht="15" customHeight="1" x14ac:dyDescent="0.25">
      <c r="A330" s="86" t="s">
        <v>16</v>
      </c>
      <c r="B330" s="69"/>
      <c r="C330" s="69"/>
      <c r="D330" s="69"/>
      <c r="E330" s="69"/>
    </row>
    <row r="331" spans="1:5" ht="15" customHeight="1" x14ac:dyDescent="0.2">
      <c r="A331" s="78" t="s">
        <v>65</v>
      </c>
      <c r="B331" s="121"/>
      <c r="C331" s="121"/>
      <c r="D331" s="121"/>
      <c r="E331" s="77" t="s">
        <v>66</v>
      </c>
    </row>
    <row r="332" spans="1:5" ht="15" customHeight="1" x14ac:dyDescent="0.25">
      <c r="A332" s="86"/>
      <c r="B332" s="77"/>
      <c r="C332" s="69"/>
      <c r="D332" s="69"/>
      <c r="E332" s="87"/>
    </row>
    <row r="333" spans="1:5" ht="15" customHeight="1" x14ac:dyDescent="0.2">
      <c r="A333" s="113"/>
      <c r="B333" s="46" t="s">
        <v>40</v>
      </c>
      <c r="C333" s="79" t="s">
        <v>41</v>
      </c>
      <c r="D333" s="95" t="s">
        <v>42</v>
      </c>
      <c r="E333" s="48" t="s">
        <v>43</v>
      </c>
    </row>
    <row r="334" spans="1:5" ht="15" customHeight="1" x14ac:dyDescent="0.2">
      <c r="A334" s="119"/>
      <c r="B334" s="122">
        <v>305</v>
      </c>
      <c r="C334" s="110"/>
      <c r="D334" s="65" t="s">
        <v>90</v>
      </c>
      <c r="E334" s="82">
        <v>164487</v>
      </c>
    </row>
    <row r="335" spans="1:5" ht="15" customHeight="1" x14ac:dyDescent="0.2">
      <c r="A335" s="123"/>
      <c r="B335" s="124"/>
      <c r="C335" s="83" t="s">
        <v>45</v>
      </c>
      <c r="D335" s="96"/>
      <c r="E335" s="97">
        <f>SUM(E334:E334)</f>
        <v>164487</v>
      </c>
    </row>
    <row r="336" spans="1:5" ht="15" customHeight="1" x14ac:dyDescent="0.2"/>
    <row r="337" spans="1:5" ht="15" customHeight="1" x14ac:dyDescent="0.2"/>
    <row r="338" spans="1:5" ht="15" customHeight="1" x14ac:dyDescent="0.25">
      <c r="A338" s="36" t="s">
        <v>93</v>
      </c>
    </row>
    <row r="339" spans="1:5" ht="15" customHeight="1" x14ac:dyDescent="0.2">
      <c r="A339" s="37" t="s">
        <v>35</v>
      </c>
      <c r="B339" s="37"/>
      <c r="C339" s="37"/>
      <c r="D339" s="37"/>
      <c r="E339" s="37"/>
    </row>
    <row r="340" spans="1:5" ht="15" customHeight="1" x14ac:dyDescent="0.2">
      <c r="A340" s="125" t="s">
        <v>94</v>
      </c>
      <c r="B340" s="125"/>
      <c r="C340" s="125"/>
      <c r="D340" s="125"/>
      <c r="E340" s="125"/>
    </row>
    <row r="341" spans="1:5" ht="15" customHeight="1" x14ac:dyDescent="0.2">
      <c r="A341" s="125"/>
      <c r="B341" s="125"/>
      <c r="C341" s="125"/>
      <c r="D341" s="125"/>
      <c r="E341" s="125"/>
    </row>
    <row r="342" spans="1:5" ht="15" customHeight="1" x14ac:dyDescent="0.2">
      <c r="A342" s="125"/>
      <c r="B342" s="125"/>
      <c r="C342" s="125"/>
      <c r="D342" s="125"/>
      <c r="E342" s="125"/>
    </row>
    <row r="343" spans="1:5" ht="15" customHeight="1" x14ac:dyDescent="0.2">
      <c r="A343" s="125"/>
      <c r="B343" s="125"/>
      <c r="C343" s="125"/>
      <c r="D343" s="125"/>
      <c r="E343" s="125"/>
    </row>
    <row r="344" spans="1:5" ht="15" customHeight="1" x14ac:dyDescent="0.2">
      <c r="A344" s="125"/>
      <c r="B344" s="125"/>
      <c r="C344" s="125"/>
      <c r="D344" s="125"/>
      <c r="E344" s="125"/>
    </row>
    <row r="345" spans="1:5" ht="15" customHeight="1" x14ac:dyDescent="0.2">
      <c r="A345" s="125"/>
      <c r="B345" s="125"/>
      <c r="C345" s="125"/>
      <c r="D345" s="125"/>
      <c r="E345" s="125"/>
    </row>
    <row r="346" spans="1:5" ht="15" customHeight="1" x14ac:dyDescent="0.2">
      <c r="A346" s="125"/>
      <c r="B346" s="125"/>
      <c r="C346" s="125"/>
      <c r="D346" s="125"/>
      <c r="E346" s="125"/>
    </row>
    <row r="347" spans="1:5" ht="15" customHeight="1" x14ac:dyDescent="0.2">
      <c r="A347" s="125"/>
      <c r="B347" s="125"/>
      <c r="C347" s="125"/>
      <c r="D347" s="125"/>
      <c r="E347" s="125"/>
    </row>
    <row r="348" spans="1:5" ht="15" customHeight="1" x14ac:dyDescent="0.2">
      <c r="A348" s="125"/>
      <c r="B348" s="125"/>
      <c r="C348" s="125"/>
      <c r="D348" s="125"/>
      <c r="E348" s="125"/>
    </row>
    <row r="349" spans="1:5" ht="15" customHeight="1" x14ac:dyDescent="0.2">
      <c r="A349" s="98"/>
      <c r="B349" s="98"/>
      <c r="C349" s="98"/>
      <c r="D349" s="98"/>
      <c r="E349" s="98"/>
    </row>
    <row r="350" spans="1:5" ht="15" customHeight="1" x14ac:dyDescent="0.25">
      <c r="A350" s="86" t="s">
        <v>1</v>
      </c>
      <c r="B350" s="69"/>
      <c r="C350" s="69"/>
      <c r="D350" s="69"/>
      <c r="E350" s="69"/>
    </row>
    <row r="351" spans="1:5" ht="15" customHeight="1" x14ac:dyDescent="0.2">
      <c r="A351" s="78" t="s">
        <v>57</v>
      </c>
      <c r="B351" s="69"/>
      <c r="C351" s="69"/>
      <c r="D351" s="69"/>
      <c r="E351" s="70" t="s">
        <v>58</v>
      </c>
    </row>
    <row r="352" spans="1:5" ht="15" customHeight="1" x14ac:dyDescent="0.25">
      <c r="B352" s="86"/>
      <c r="C352" s="69"/>
      <c r="D352" s="69"/>
      <c r="E352" s="87"/>
    </row>
    <row r="353" spans="1:5" ht="15" customHeight="1" x14ac:dyDescent="0.2">
      <c r="B353" s="113"/>
      <c r="C353" s="79" t="s">
        <v>41</v>
      </c>
      <c r="D353" s="88" t="s">
        <v>42</v>
      </c>
      <c r="E353" s="48" t="s">
        <v>43</v>
      </c>
    </row>
    <row r="354" spans="1:5" ht="15" customHeight="1" x14ac:dyDescent="0.2">
      <c r="B354" s="119"/>
      <c r="C354" s="80">
        <v>6172</v>
      </c>
      <c r="D354" s="126" t="s">
        <v>89</v>
      </c>
      <c r="E354" s="102">
        <v>10891</v>
      </c>
    </row>
    <row r="355" spans="1:5" ht="15" customHeight="1" x14ac:dyDescent="0.2">
      <c r="B355" s="119"/>
      <c r="C355" s="83" t="s">
        <v>45</v>
      </c>
      <c r="D355" s="92"/>
      <c r="E355" s="84">
        <f>SUM(E354:E354)</f>
        <v>10891</v>
      </c>
    </row>
    <row r="356" spans="1:5" ht="15" customHeight="1" x14ac:dyDescent="0.2">
      <c r="A356" s="77"/>
      <c r="B356" s="77"/>
      <c r="C356" s="77"/>
      <c r="D356" s="77"/>
      <c r="E356" s="77"/>
    </row>
    <row r="357" spans="1:5" ht="15" customHeight="1" x14ac:dyDescent="0.25">
      <c r="A357" s="86" t="s">
        <v>16</v>
      </c>
      <c r="B357" s="69"/>
      <c r="C357" s="69"/>
      <c r="D357" s="69"/>
      <c r="E357" s="77"/>
    </row>
    <row r="358" spans="1:5" ht="15" customHeight="1" x14ac:dyDescent="0.2">
      <c r="A358" s="78" t="s">
        <v>95</v>
      </c>
      <c r="B358" s="77"/>
      <c r="C358" s="77"/>
      <c r="D358" s="77"/>
      <c r="E358" s="77" t="s">
        <v>96</v>
      </c>
    </row>
    <row r="359" spans="1:5" ht="15" customHeight="1" x14ac:dyDescent="0.2">
      <c r="A359" s="77"/>
      <c r="B359" s="93"/>
      <c r="C359" s="69"/>
      <c r="E359" s="94"/>
    </row>
    <row r="360" spans="1:5" ht="15" customHeight="1" x14ac:dyDescent="0.2">
      <c r="B360" s="113"/>
      <c r="C360" s="79" t="s">
        <v>41</v>
      </c>
      <c r="D360" s="107" t="s">
        <v>46</v>
      </c>
      <c r="E360" s="48" t="s">
        <v>43</v>
      </c>
    </row>
    <row r="361" spans="1:5" ht="15" customHeight="1" x14ac:dyDescent="0.2">
      <c r="B361" s="114"/>
      <c r="C361" s="110">
        <v>3513</v>
      </c>
      <c r="D361" s="81" t="s">
        <v>73</v>
      </c>
      <c r="E361" s="102">
        <v>-1000</v>
      </c>
    </row>
    <row r="362" spans="1:5" ht="15" customHeight="1" x14ac:dyDescent="0.2">
      <c r="B362" s="114"/>
      <c r="C362" s="110">
        <v>3522</v>
      </c>
      <c r="D362" s="81" t="s">
        <v>73</v>
      </c>
      <c r="E362" s="102">
        <v>11891</v>
      </c>
    </row>
    <row r="363" spans="1:5" ht="15" customHeight="1" x14ac:dyDescent="0.2">
      <c r="B363" s="119"/>
      <c r="C363" s="83" t="s">
        <v>45</v>
      </c>
      <c r="D363" s="96"/>
      <c r="E363" s="97">
        <f>SUM(E361:E362)</f>
        <v>10891</v>
      </c>
    </row>
    <row r="364" spans="1:5" ht="15" customHeight="1" x14ac:dyDescent="0.2"/>
    <row r="365" spans="1:5" ht="15" customHeight="1" x14ac:dyDescent="0.2"/>
    <row r="366" spans="1:5" ht="15" customHeight="1" x14ac:dyDescent="0.25">
      <c r="A366" s="36" t="s">
        <v>97</v>
      </c>
    </row>
    <row r="367" spans="1:5" ht="15" customHeight="1" x14ac:dyDescent="0.2">
      <c r="A367" s="127" t="s">
        <v>98</v>
      </c>
      <c r="B367" s="127"/>
      <c r="C367" s="127"/>
      <c r="D367" s="127"/>
      <c r="E367" s="127"/>
    </row>
    <row r="368" spans="1:5" ht="15" customHeight="1" x14ac:dyDescent="0.2">
      <c r="A368" s="125" t="s">
        <v>99</v>
      </c>
      <c r="B368" s="125"/>
      <c r="C368" s="125"/>
      <c r="D368" s="125"/>
      <c r="E368" s="125"/>
    </row>
    <row r="369" spans="1:5" ht="15" customHeight="1" x14ac:dyDescent="0.2">
      <c r="A369" s="125"/>
      <c r="B369" s="125"/>
      <c r="C369" s="125"/>
      <c r="D369" s="125"/>
      <c r="E369" s="125"/>
    </row>
    <row r="370" spans="1:5" ht="15" customHeight="1" x14ac:dyDescent="0.2">
      <c r="A370" s="125"/>
      <c r="B370" s="125"/>
      <c r="C370" s="125"/>
      <c r="D370" s="125"/>
      <c r="E370" s="125"/>
    </row>
    <row r="371" spans="1:5" ht="15" customHeight="1" x14ac:dyDescent="0.2">
      <c r="A371" s="125"/>
      <c r="B371" s="125"/>
      <c r="C371" s="125"/>
      <c r="D371" s="125"/>
      <c r="E371" s="125"/>
    </row>
    <row r="372" spans="1:5" ht="15" customHeight="1" x14ac:dyDescent="0.2">
      <c r="A372" s="125"/>
      <c r="B372" s="125"/>
      <c r="C372" s="125"/>
      <c r="D372" s="125"/>
      <c r="E372" s="125"/>
    </row>
    <row r="373" spans="1:5" ht="15" customHeight="1" x14ac:dyDescent="0.2">
      <c r="A373" s="125"/>
      <c r="B373" s="125"/>
      <c r="C373" s="125"/>
      <c r="D373" s="125"/>
      <c r="E373" s="125"/>
    </row>
    <row r="374" spans="1:5" ht="15" customHeight="1" x14ac:dyDescent="0.2">
      <c r="A374" s="125"/>
      <c r="B374" s="125"/>
      <c r="C374" s="125"/>
      <c r="D374" s="125"/>
      <c r="E374" s="125"/>
    </row>
    <row r="375" spans="1:5" ht="15" customHeight="1" x14ac:dyDescent="0.2">
      <c r="A375" s="125"/>
      <c r="B375" s="125"/>
      <c r="C375" s="125"/>
      <c r="D375" s="125"/>
      <c r="E375" s="125"/>
    </row>
    <row r="376" spans="1:5" ht="15" customHeight="1" x14ac:dyDescent="0.2">
      <c r="A376" s="128"/>
      <c r="B376" s="128"/>
      <c r="C376" s="128"/>
      <c r="D376" s="128"/>
      <c r="E376" s="128"/>
    </row>
    <row r="377" spans="1:5" ht="15" customHeight="1" x14ac:dyDescent="0.25">
      <c r="A377" s="40" t="s">
        <v>1</v>
      </c>
      <c r="B377" s="69"/>
      <c r="C377" s="69"/>
      <c r="D377" s="69"/>
      <c r="E377" s="69"/>
    </row>
    <row r="378" spans="1:5" ht="15" customHeight="1" x14ac:dyDescent="0.2">
      <c r="A378" s="42" t="s">
        <v>38</v>
      </c>
      <c r="B378" s="69"/>
      <c r="C378" s="69"/>
      <c r="D378" s="69"/>
      <c r="E378" s="70" t="s">
        <v>39</v>
      </c>
    </row>
    <row r="379" spans="1:5" ht="15" customHeight="1" x14ac:dyDescent="0.25">
      <c r="A379" s="86"/>
      <c r="B379" s="77"/>
      <c r="C379" s="69"/>
      <c r="D379" s="69"/>
      <c r="E379" s="87"/>
    </row>
    <row r="380" spans="1:5" ht="15" customHeight="1" x14ac:dyDescent="0.2">
      <c r="A380" s="106"/>
      <c r="B380" s="113"/>
      <c r="C380" s="79" t="s">
        <v>41</v>
      </c>
      <c r="D380" s="88" t="s">
        <v>42</v>
      </c>
      <c r="E380" s="48" t="s">
        <v>43</v>
      </c>
    </row>
    <row r="381" spans="1:5" ht="15" customHeight="1" x14ac:dyDescent="0.2">
      <c r="A381" s="114"/>
      <c r="B381" s="129"/>
      <c r="C381" s="80">
        <v>6172</v>
      </c>
      <c r="D381" s="116" t="s">
        <v>100</v>
      </c>
      <c r="E381" s="82">
        <v>100</v>
      </c>
    </row>
    <row r="382" spans="1:5" ht="15" customHeight="1" x14ac:dyDescent="0.2">
      <c r="A382" s="114"/>
      <c r="B382" s="130"/>
      <c r="C382" s="83" t="s">
        <v>45</v>
      </c>
      <c r="D382" s="92"/>
      <c r="E382" s="84">
        <f>SUM(E381:E381)</f>
        <v>100</v>
      </c>
    </row>
    <row r="383" spans="1:5" ht="15" customHeight="1" x14ac:dyDescent="0.2">
      <c r="A383" s="131"/>
      <c r="B383" s="131"/>
      <c r="C383" s="131"/>
      <c r="D383" s="131"/>
      <c r="E383" s="131"/>
    </row>
    <row r="384" spans="1:5" ht="15" customHeight="1" x14ac:dyDescent="0.25">
      <c r="A384" s="86" t="s">
        <v>16</v>
      </c>
      <c r="B384" s="69"/>
      <c r="C384" s="69"/>
      <c r="D384" s="69"/>
      <c r="E384" s="69"/>
    </row>
    <row r="385" spans="1:5" ht="15" customHeight="1" x14ac:dyDescent="0.2">
      <c r="A385" s="42" t="s">
        <v>38</v>
      </c>
      <c r="B385" s="69"/>
      <c r="C385" s="69"/>
      <c r="D385" s="69"/>
      <c r="E385" s="70" t="s">
        <v>39</v>
      </c>
    </row>
    <row r="386" spans="1:5" ht="15" customHeight="1" x14ac:dyDescent="0.25">
      <c r="A386" s="86"/>
      <c r="B386" s="77"/>
      <c r="C386" s="69"/>
      <c r="D386" s="69"/>
      <c r="E386" s="87"/>
    </row>
    <row r="387" spans="1:5" ht="15" customHeight="1" x14ac:dyDescent="0.2">
      <c r="A387" s="113"/>
      <c r="B387" s="113"/>
      <c r="C387" s="79" t="s">
        <v>41</v>
      </c>
      <c r="D387" s="64" t="s">
        <v>46</v>
      </c>
      <c r="E387" s="48" t="s">
        <v>43</v>
      </c>
    </row>
    <row r="388" spans="1:5" ht="15" customHeight="1" x14ac:dyDescent="0.2">
      <c r="A388" s="119"/>
      <c r="B388" s="129"/>
      <c r="C388" s="89">
        <v>6409</v>
      </c>
      <c r="D388" s="81" t="s">
        <v>101</v>
      </c>
      <c r="E388" s="82">
        <v>100</v>
      </c>
    </row>
    <row r="389" spans="1:5" ht="15" customHeight="1" x14ac:dyDescent="0.2">
      <c r="A389" s="123"/>
      <c r="B389" s="132"/>
      <c r="C389" s="83" t="s">
        <v>45</v>
      </c>
      <c r="D389" s="92"/>
      <c r="E389" s="84">
        <f>E388</f>
        <v>100</v>
      </c>
    </row>
    <row r="390" spans="1:5" ht="15" customHeight="1" x14ac:dyDescent="0.2"/>
    <row r="391" spans="1:5" ht="15" customHeight="1" x14ac:dyDescent="0.2"/>
    <row r="392" spans="1:5" ht="15" customHeight="1" x14ac:dyDescent="0.25">
      <c r="A392" s="36" t="s">
        <v>102</v>
      </c>
    </row>
    <row r="393" spans="1:5" ht="15" customHeight="1" x14ac:dyDescent="0.2">
      <c r="A393" s="75" t="s">
        <v>35</v>
      </c>
      <c r="B393" s="75"/>
      <c r="C393" s="75"/>
      <c r="D393" s="75"/>
      <c r="E393" s="75"/>
    </row>
    <row r="394" spans="1:5" ht="15" customHeight="1" x14ac:dyDescent="0.2">
      <c r="A394" s="38" t="s">
        <v>103</v>
      </c>
      <c r="B394" s="38"/>
      <c r="C394" s="38"/>
      <c r="D394" s="38"/>
      <c r="E394" s="38"/>
    </row>
    <row r="395" spans="1:5" ht="15" customHeight="1" x14ac:dyDescent="0.2">
      <c r="A395" s="38"/>
      <c r="B395" s="38"/>
      <c r="C395" s="38"/>
      <c r="D395" s="38"/>
      <c r="E395" s="38"/>
    </row>
    <row r="396" spans="1:5" ht="15" customHeight="1" x14ac:dyDescent="0.2">
      <c r="A396" s="38"/>
      <c r="B396" s="38"/>
      <c r="C396" s="38"/>
      <c r="D396" s="38"/>
      <c r="E396" s="38"/>
    </row>
    <row r="397" spans="1:5" ht="15" customHeight="1" x14ac:dyDescent="0.2">
      <c r="A397" s="38"/>
      <c r="B397" s="38"/>
      <c r="C397" s="38"/>
      <c r="D397" s="38"/>
      <c r="E397" s="38"/>
    </row>
    <row r="398" spans="1:5" ht="15" customHeight="1" x14ac:dyDescent="0.2">
      <c r="A398" s="38"/>
      <c r="B398" s="38"/>
      <c r="C398" s="38"/>
      <c r="D398" s="38"/>
      <c r="E398" s="38"/>
    </row>
    <row r="399" spans="1:5" ht="15" customHeight="1" x14ac:dyDescent="0.2">
      <c r="A399" s="38"/>
      <c r="B399" s="38"/>
      <c r="C399" s="38"/>
      <c r="D399" s="38"/>
      <c r="E399" s="38"/>
    </row>
    <row r="400" spans="1:5" ht="15" customHeight="1" x14ac:dyDescent="0.2">
      <c r="A400" s="38"/>
      <c r="B400" s="38"/>
      <c r="C400" s="38"/>
      <c r="D400" s="38"/>
      <c r="E400" s="38"/>
    </row>
    <row r="401" spans="1:5" ht="15" customHeight="1" x14ac:dyDescent="0.2">
      <c r="A401" s="38"/>
      <c r="B401" s="38"/>
      <c r="C401" s="38"/>
      <c r="D401" s="38"/>
      <c r="E401" s="38"/>
    </row>
    <row r="402" spans="1:5" ht="15" customHeight="1" x14ac:dyDescent="0.2"/>
    <row r="403" spans="1:5" ht="15" customHeight="1" x14ac:dyDescent="0.25">
      <c r="A403" s="86" t="s">
        <v>1</v>
      </c>
      <c r="B403" s="133"/>
      <c r="C403" s="69"/>
      <c r="D403" s="69"/>
      <c r="E403" s="69"/>
    </row>
    <row r="404" spans="1:5" ht="15" customHeight="1" x14ac:dyDescent="0.2">
      <c r="A404" s="42" t="s">
        <v>104</v>
      </c>
      <c r="B404" s="41"/>
      <c r="C404" s="41"/>
      <c r="D404" s="41"/>
      <c r="E404" s="43" t="s">
        <v>105</v>
      </c>
    </row>
    <row r="405" spans="1:5" ht="15" customHeight="1" x14ac:dyDescent="0.2">
      <c r="A405" s="128"/>
      <c r="B405" s="128"/>
      <c r="C405" s="128"/>
      <c r="D405" s="128"/>
      <c r="E405" s="128"/>
    </row>
    <row r="406" spans="1:5" ht="15" customHeight="1" x14ac:dyDescent="0.2">
      <c r="A406" s="128"/>
      <c r="B406" s="128"/>
      <c r="C406" s="79" t="s">
        <v>41</v>
      </c>
      <c r="D406" s="88" t="s">
        <v>42</v>
      </c>
      <c r="E406" s="48" t="s">
        <v>106</v>
      </c>
    </row>
    <row r="407" spans="1:5" ht="15" customHeight="1" x14ac:dyDescent="0.2">
      <c r="A407" s="128"/>
      <c r="B407" s="128"/>
      <c r="C407" s="134">
        <v>6330</v>
      </c>
      <c r="D407" s="135" t="s">
        <v>107</v>
      </c>
      <c r="E407" s="136">
        <v>20000000</v>
      </c>
    </row>
    <row r="408" spans="1:5" ht="15" customHeight="1" x14ac:dyDescent="0.2">
      <c r="A408" s="128"/>
      <c r="B408" s="128"/>
      <c r="C408" s="83" t="s">
        <v>45</v>
      </c>
      <c r="D408" s="92"/>
      <c r="E408" s="84">
        <f>SUM(E407:E407)</f>
        <v>20000000</v>
      </c>
    </row>
    <row r="409" spans="1:5" ht="15" customHeight="1" x14ac:dyDescent="0.2">
      <c r="A409" s="39"/>
      <c r="B409" s="39"/>
      <c r="C409" s="39"/>
      <c r="D409" s="39"/>
      <c r="E409" s="39"/>
    </row>
    <row r="410" spans="1:5" ht="15" customHeight="1" x14ac:dyDescent="0.25">
      <c r="A410" s="40" t="s">
        <v>16</v>
      </c>
      <c r="B410" s="58"/>
      <c r="C410" s="58"/>
      <c r="D410" s="58"/>
      <c r="E410" s="58"/>
    </row>
    <row r="411" spans="1:5" ht="15" customHeight="1" x14ac:dyDescent="0.2">
      <c r="A411" s="78" t="s">
        <v>57</v>
      </c>
      <c r="B411" s="69"/>
      <c r="C411" s="69"/>
      <c r="D411" s="69"/>
      <c r="E411" s="70" t="s">
        <v>58</v>
      </c>
    </row>
    <row r="412" spans="1:5" ht="15" customHeight="1" x14ac:dyDescent="0.2">
      <c r="A412" s="114"/>
      <c r="B412" s="58"/>
      <c r="C412" s="58"/>
      <c r="D412" s="58"/>
      <c r="E412" s="58"/>
    </row>
    <row r="413" spans="1:5" ht="15" customHeight="1" x14ac:dyDescent="0.2">
      <c r="A413" s="114"/>
      <c r="B413" s="58"/>
      <c r="C413" s="46" t="s">
        <v>41</v>
      </c>
      <c r="D413" s="137" t="s">
        <v>46</v>
      </c>
      <c r="E413" s="46" t="s">
        <v>43</v>
      </c>
    </row>
    <row r="414" spans="1:5" ht="15" customHeight="1" x14ac:dyDescent="0.2">
      <c r="A414" s="114"/>
      <c r="B414" s="58"/>
      <c r="C414" s="138">
        <v>6330</v>
      </c>
      <c r="D414" s="61" t="s">
        <v>47</v>
      </c>
      <c r="E414" s="136">
        <v>20000000</v>
      </c>
    </row>
    <row r="415" spans="1:5" ht="15" customHeight="1" x14ac:dyDescent="0.2">
      <c r="A415" s="114"/>
      <c r="B415" s="58"/>
      <c r="C415" s="54" t="s">
        <v>45</v>
      </c>
      <c r="D415" s="55"/>
      <c r="E415" s="56">
        <f>SUM(E414:E414)</f>
        <v>20000000</v>
      </c>
    </row>
    <row r="416" spans="1:5" ht="15" customHeight="1" x14ac:dyDescent="0.2"/>
    <row r="417" spans="1:5" ht="15" customHeight="1" x14ac:dyDescent="0.25">
      <c r="A417" s="36" t="s">
        <v>108</v>
      </c>
    </row>
    <row r="418" spans="1:5" ht="15" customHeight="1" x14ac:dyDescent="0.2">
      <c r="A418" s="37" t="s">
        <v>35</v>
      </c>
      <c r="B418" s="37"/>
      <c r="C418" s="37"/>
      <c r="D418" s="37"/>
      <c r="E418" s="37"/>
    </row>
    <row r="419" spans="1:5" ht="15" customHeight="1" x14ac:dyDescent="0.2">
      <c r="A419" s="37" t="s">
        <v>68</v>
      </c>
      <c r="B419" s="37"/>
      <c r="C419" s="37"/>
      <c r="D419" s="37"/>
      <c r="E419" s="37"/>
    </row>
    <row r="420" spans="1:5" ht="15" customHeight="1" x14ac:dyDescent="0.2">
      <c r="A420" s="38" t="s">
        <v>109</v>
      </c>
      <c r="B420" s="38"/>
      <c r="C420" s="38"/>
      <c r="D420" s="38"/>
      <c r="E420" s="38"/>
    </row>
    <row r="421" spans="1:5" ht="15" customHeight="1" x14ac:dyDescent="0.2">
      <c r="A421" s="38"/>
      <c r="B421" s="38"/>
      <c r="C421" s="38"/>
      <c r="D421" s="38"/>
      <c r="E421" s="38"/>
    </row>
    <row r="422" spans="1:5" ht="15" customHeight="1" x14ac:dyDescent="0.2">
      <c r="A422" s="38"/>
      <c r="B422" s="38"/>
      <c r="C422" s="38"/>
      <c r="D422" s="38"/>
      <c r="E422" s="38"/>
    </row>
    <row r="423" spans="1:5" ht="15" customHeight="1" x14ac:dyDescent="0.2">
      <c r="A423" s="38"/>
      <c r="B423" s="38"/>
      <c r="C423" s="38"/>
      <c r="D423" s="38"/>
      <c r="E423" s="38"/>
    </row>
    <row r="424" spans="1:5" ht="15" customHeight="1" x14ac:dyDescent="0.2">
      <c r="A424" s="38"/>
      <c r="B424" s="38"/>
      <c r="C424" s="38"/>
      <c r="D424" s="38"/>
      <c r="E424" s="38"/>
    </row>
    <row r="425" spans="1:5" ht="15" customHeight="1" x14ac:dyDescent="0.2">
      <c r="A425" s="38"/>
      <c r="B425" s="38"/>
      <c r="C425" s="38"/>
      <c r="D425" s="38"/>
      <c r="E425" s="38"/>
    </row>
    <row r="426" spans="1:5" ht="15" customHeight="1" x14ac:dyDescent="0.2">
      <c r="A426" s="139"/>
      <c r="B426" s="139"/>
      <c r="C426" s="139"/>
      <c r="D426" s="139"/>
      <c r="E426" s="139"/>
    </row>
    <row r="427" spans="1:5" ht="15" customHeight="1" x14ac:dyDescent="0.25">
      <c r="A427" s="40" t="s">
        <v>1</v>
      </c>
      <c r="B427" s="41"/>
      <c r="C427" s="41"/>
      <c r="D427" s="41"/>
      <c r="E427" s="41"/>
    </row>
    <row r="428" spans="1:5" ht="15" customHeight="1" x14ac:dyDescent="0.2">
      <c r="A428" s="78" t="s">
        <v>57</v>
      </c>
      <c r="B428" s="41"/>
      <c r="C428" s="41"/>
      <c r="D428" s="41"/>
      <c r="E428" s="43" t="s">
        <v>58</v>
      </c>
    </row>
    <row r="429" spans="1:5" ht="15" customHeight="1" x14ac:dyDescent="0.25">
      <c r="A429" s="77"/>
      <c r="B429" s="86"/>
      <c r="C429" s="69"/>
      <c r="D429" s="69"/>
      <c r="E429" s="87"/>
    </row>
    <row r="430" spans="1:5" ht="15" customHeight="1" x14ac:dyDescent="0.2">
      <c r="B430" s="79" t="s">
        <v>40</v>
      </c>
      <c r="C430" s="79" t="s">
        <v>41</v>
      </c>
      <c r="D430" s="88" t="s">
        <v>42</v>
      </c>
      <c r="E430" s="48" t="s">
        <v>43</v>
      </c>
    </row>
    <row r="431" spans="1:5" ht="15" customHeight="1" x14ac:dyDescent="0.2">
      <c r="B431" s="122">
        <v>98278</v>
      </c>
      <c r="C431" s="50"/>
      <c r="D431" s="51" t="s">
        <v>110</v>
      </c>
      <c r="E431" s="52">
        <v>786360</v>
      </c>
    </row>
    <row r="432" spans="1:5" ht="15" customHeight="1" x14ac:dyDescent="0.2">
      <c r="B432" s="91"/>
      <c r="C432" s="83" t="s">
        <v>45</v>
      </c>
      <c r="D432" s="92"/>
      <c r="E432" s="84">
        <f>SUM(E431:E431)</f>
        <v>786360</v>
      </c>
    </row>
    <row r="433" spans="1:5" ht="15" customHeight="1" x14ac:dyDescent="0.25">
      <c r="A433" s="57"/>
      <c r="B433" s="58"/>
      <c r="C433" s="58"/>
      <c r="D433" s="58"/>
      <c r="E433" s="58"/>
    </row>
    <row r="434" spans="1:5" ht="15" customHeight="1" x14ac:dyDescent="0.25">
      <c r="A434" s="40" t="s">
        <v>16</v>
      </c>
      <c r="B434" s="41"/>
      <c r="C434" s="41"/>
    </row>
    <row r="435" spans="1:5" ht="15" customHeight="1" x14ac:dyDescent="0.2">
      <c r="A435" s="78" t="s">
        <v>111</v>
      </c>
      <c r="B435" s="69"/>
      <c r="C435" s="69"/>
      <c r="D435" s="69"/>
      <c r="E435" s="70" t="s">
        <v>112</v>
      </c>
    </row>
    <row r="436" spans="1:5" ht="15" customHeight="1" x14ac:dyDescent="0.2">
      <c r="A436" s="44"/>
      <c r="B436" s="104"/>
      <c r="C436" s="41"/>
      <c r="D436" s="58"/>
      <c r="E436" s="105"/>
    </row>
    <row r="437" spans="1:5" ht="15" customHeight="1" x14ac:dyDescent="0.2">
      <c r="C437" s="46" t="s">
        <v>41</v>
      </c>
      <c r="D437" s="107" t="s">
        <v>46</v>
      </c>
      <c r="E437" s="48" t="s">
        <v>43</v>
      </c>
    </row>
    <row r="438" spans="1:5" ht="15" customHeight="1" x14ac:dyDescent="0.2">
      <c r="C438" s="110">
        <v>3769</v>
      </c>
      <c r="D438" s="81" t="s">
        <v>113</v>
      </c>
      <c r="E438" s="52">
        <v>786360</v>
      </c>
    </row>
    <row r="439" spans="1:5" ht="15" customHeight="1" x14ac:dyDescent="0.2">
      <c r="C439" s="54" t="s">
        <v>45</v>
      </c>
      <c r="D439" s="62"/>
      <c r="E439" s="63">
        <f>SUM(E438:E438)</f>
        <v>786360</v>
      </c>
    </row>
    <row r="440" spans="1:5" ht="15" customHeight="1" x14ac:dyDescent="0.2"/>
    <row r="441" spans="1:5" ht="15" customHeight="1" x14ac:dyDescent="0.2"/>
    <row r="442" spans="1:5" ht="15" customHeight="1" x14ac:dyDescent="0.25">
      <c r="A442" s="36" t="s">
        <v>114</v>
      </c>
    </row>
    <row r="443" spans="1:5" ht="15" customHeight="1" x14ac:dyDescent="0.2">
      <c r="A443" s="127" t="s">
        <v>115</v>
      </c>
      <c r="B443" s="127"/>
      <c r="C443" s="127"/>
      <c r="D443" s="127"/>
      <c r="E443" s="127"/>
    </row>
    <row r="444" spans="1:5" ht="15" customHeight="1" x14ac:dyDescent="0.2">
      <c r="A444" s="127"/>
      <c r="B444" s="127"/>
      <c r="C444" s="127"/>
      <c r="D444" s="127"/>
      <c r="E444" s="127"/>
    </row>
    <row r="445" spans="1:5" ht="15" customHeight="1" x14ac:dyDescent="0.2">
      <c r="A445" s="38" t="s">
        <v>116</v>
      </c>
      <c r="B445" s="38"/>
      <c r="C445" s="38"/>
      <c r="D445" s="38"/>
      <c r="E445" s="38"/>
    </row>
    <row r="446" spans="1:5" ht="15" customHeight="1" x14ac:dyDescent="0.2">
      <c r="A446" s="38"/>
      <c r="B446" s="38"/>
      <c r="C446" s="38"/>
      <c r="D446" s="38"/>
      <c r="E446" s="38"/>
    </row>
    <row r="447" spans="1:5" ht="15" customHeight="1" x14ac:dyDescent="0.2">
      <c r="A447" s="38"/>
      <c r="B447" s="38"/>
      <c r="C447" s="38"/>
      <c r="D447" s="38"/>
      <c r="E447" s="38"/>
    </row>
    <row r="448" spans="1:5" ht="15" customHeight="1" x14ac:dyDescent="0.2">
      <c r="A448" s="38"/>
      <c r="B448" s="38"/>
      <c r="C448" s="38"/>
      <c r="D448" s="38"/>
      <c r="E448" s="38"/>
    </row>
    <row r="449" spans="1:5" ht="15" customHeight="1" x14ac:dyDescent="0.2">
      <c r="A449" s="38"/>
      <c r="B449" s="38"/>
      <c r="C449" s="38"/>
      <c r="D449" s="38"/>
      <c r="E449" s="38"/>
    </row>
    <row r="450" spans="1:5" ht="15" customHeight="1" x14ac:dyDescent="0.2">
      <c r="A450" s="38"/>
      <c r="B450" s="38"/>
      <c r="C450" s="38"/>
      <c r="D450" s="38"/>
      <c r="E450" s="38"/>
    </row>
    <row r="451" spans="1:5" ht="15" customHeight="1" x14ac:dyDescent="0.2">
      <c r="A451" s="38"/>
      <c r="B451" s="38"/>
      <c r="C451" s="38"/>
      <c r="D451" s="38"/>
      <c r="E451" s="38"/>
    </row>
    <row r="452" spans="1:5" ht="15" customHeight="1" x14ac:dyDescent="0.2">
      <c r="A452" s="38"/>
      <c r="B452" s="38"/>
      <c r="C452" s="38"/>
      <c r="D452" s="38"/>
      <c r="E452" s="38"/>
    </row>
    <row r="453" spans="1:5" ht="15" customHeight="1" x14ac:dyDescent="0.2">
      <c r="A453" s="38"/>
      <c r="B453" s="38"/>
      <c r="C453" s="38"/>
      <c r="D453" s="38"/>
      <c r="E453" s="38"/>
    </row>
    <row r="454" spans="1:5" ht="15" customHeight="1" x14ac:dyDescent="0.2">
      <c r="A454" s="76"/>
      <c r="B454" s="76"/>
      <c r="C454" s="76"/>
      <c r="D454" s="76"/>
      <c r="E454" s="76"/>
    </row>
    <row r="455" spans="1:5" ht="15" customHeight="1" x14ac:dyDescent="0.25">
      <c r="A455" s="86" t="s">
        <v>16</v>
      </c>
      <c r="B455" s="69"/>
      <c r="C455" s="69"/>
      <c r="D455" s="69"/>
      <c r="E455" s="69"/>
    </row>
    <row r="456" spans="1:5" ht="15" customHeight="1" x14ac:dyDescent="0.2">
      <c r="A456" s="78" t="s">
        <v>57</v>
      </c>
      <c r="B456" s="69"/>
      <c r="C456" s="69"/>
      <c r="D456" s="69"/>
      <c r="E456" s="70" t="s">
        <v>58</v>
      </c>
    </row>
    <row r="457" spans="1:5" ht="15" customHeight="1" x14ac:dyDescent="0.25">
      <c r="A457" s="86"/>
      <c r="B457" s="77"/>
      <c r="C457" s="69"/>
      <c r="D457" s="69"/>
      <c r="E457" s="87"/>
    </row>
    <row r="458" spans="1:5" ht="15" customHeight="1" x14ac:dyDescent="0.2">
      <c r="A458" s="113"/>
      <c r="B458" s="113"/>
      <c r="C458" s="79" t="s">
        <v>41</v>
      </c>
      <c r="D458" s="64" t="s">
        <v>46</v>
      </c>
      <c r="E458" s="48" t="s">
        <v>43</v>
      </c>
    </row>
    <row r="459" spans="1:5" ht="15" customHeight="1" x14ac:dyDescent="0.2">
      <c r="A459" s="119"/>
      <c r="B459" s="129"/>
      <c r="C459" s="89">
        <v>6409</v>
      </c>
      <c r="D459" s="81" t="s">
        <v>61</v>
      </c>
      <c r="E459" s="140">
        <v>-500000</v>
      </c>
    </row>
    <row r="460" spans="1:5" ht="15" customHeight="1" x14ac:dyDescent="0.2">
      <c r="A460" s="123"/>
      <c r="B460" s="132"/>
      <c r="C460" s="83" t="s">
        <v>45</v>
      </c>
      <c r="D460" s="92"/>
      <c r="E460" s="84">
        <f>E459</f>
        <v>-500000</v>
      </c>
    </row>
    <row r="461" spans="1:5" ht="15" customHeight="1" x14ac:dyDescent="0.2"/>
    <row r="462" spans="1:5" ht="15" customHeight="1" x14ac:dyDescent="0.25">
      <c r="A462" s="86" t="s">
        <v>16</v>
      </c>
      <c r="B462" s="69"/>
      <c r="C462" s="69"/>
      <c r="D462" s="69"/>
      <c r="E462" s="44"/>
    </row>
    <row r="463" spans="1:5" ht="15" customHeight="1" x14ac:dyDescent="0.2">
      <c r="A463" s="141" t="s">
        <v>117</v>
      </c>
      <c r="B463" s="41"/>
      <c r="C463" s="41"/>
      <c r="D463" s="41"/>
      <c r="E463" s="43" t="s">
        <v>118</v>
      </c>
    </row>
    <row r="464" spans="1:5" ht="15" customHeight="1" x14ac:dyDescent="0.2">
      <c r="A464" s="78"/>
      <c r="B464" s="77"/>
      <c r="C464" s="69"/>
      <c r="D464" s="69"/>
      <c r="E464" s="45"/>
    </row>
    <row r="465" spans="1:5" ht="15" customHeight="1" x14ac:dyDescent="0.2">
      <c r="A465" s="113"/>
      <c r="B465" s="113"/>
      <c r="C465" s="79" t="s">
        <v>41</v>
      </c>
      <c r="D465" s="64" t="s">
        <v>46</v>
      </c>
      <c r="E465" s="46" t="s">
        <v>43</v>
      </c>
    </row>
    <row r="466" spans="1:5" ht="15" customHeight="1" x14ac:dyDescent="0.2">
      <c r="A466" s="119"/>
      <c r="B466" s="129"/>
      <c r="C466" s="80">
        <v>5512</v>
      </c>
      <c r="D466" s="81" t="s">
        <v>119</v>
      </c>
      <c r="E466" s="142">
        <v>500000</v>
      </c>
    </row>
    <row r="467" spans="1:5" ht="15" customHeight="1" x14ac:dyDescent="0.2">
      <c r="A467" s="130"/>
      <c r="B467" s="130"/>
      <c r="C467" s="83" t="s">
        <v>45</v>
      </c>
      <c r="D467" s="61"/>
      <c r="E467" s="56">
        <f>SUM(E466:E466)</f>
        <v>500000</v>
      </c>
    </row>
    <row r="468" spans="1:5" ht="15" customHeight="1" x14ac:dyDescent="0.2"/>
    <row r="469" spans="1:5" ht="15" customHeight="1" x14ac:dyDescent="0.2"/>
    <row r="470" spans="1:5" ht="15" customHeight="1" x14ac:dyDescent="0.25">
      <c r="A470" s="36" t="s">
        <v>120</v>
      </c>
    </row>
    <row r="471" spans="1:5" ht="15" customHeight="1" x14ac:dyDescent="0.2">
      <c r="A471" s="127" t="s">
        <v>121</v>
      </c>
      <c r="B471" s="127"/>
      <c r="C471" s="127"/>
      <c r="D471" s="127"/>
      <c r="E471" s="127"/>
    </row>
    <row r="472" spans="1:5" ht="15" customHeight="1" x14ac:dyDescent="0.2">
      <c r="A472" s="127"/>
      <c r="B472" s="127"/>
      <c r="C472" s="127"/>
      <c r="D472" s="127"/>
      <c r="E472" s="127"/>
    </row>
    <row r="473" spans="1:5" ht="15" customHeight="1" x14ac:dyDescent="0.2">
      <c r="A473" s="38" t="s">
        <v>122</v>
      </c>
      <c r="B473" s="38"/>
      <c r="C473" s="38"/>
      <c r="D473" s="38"/>
      <c r="E473" s="38"/>
    </row>
    <row r="474" spans="1:5" ht="15" customHeight="1" x14ac:dyDescent="0.2">
      <c r="A474" s="38"/>
      <c r="B474" s="38"/>
      <c r="C474" s="38"/>
      <c r="D474" s="38"/>
      <c r="E474" s="38"/>
    </row>
    <row r="475" spans="1:5" ht="15" customHeight="1" x14ac:dyDescent="0.2">
      <c r="A475" s="38"/>
      <c r="B475" s="38"/>
      <c r="C475" s="38"/>
      <c r="D475" s="38"/>
      <c r="E475" s="38"/>
    </row>
    <row r="476" spans="1:5" ht="15" customHeight="1" x14ac:dyDescent="0.2">
      <c r="A476" s="38"/>
      <c r="B476" s="38"/>
      <c r="C476" s="38"/>
      <c r="D476" s="38"/>
      <c r="E476" s="38"/>
    </row>
    <row r="477" spans="1:5" ht="15" customHeight="1" x14ac:dyDescent="0.2">
      <c r="A477" s="38"/>
      <c r="B477" s="38"/>
      <c r="C477" s="38"/>
      <c r="D477" s="38"/>
      <c r="E477" s="38"/>
    </row>
    <row r="478" spans="1:5" ht="15" customHeight="1" x14ac:dyDescent="0.2">
      <c r="A478" s="38"/>
      <c r="B478" s="38"/>
      <c r="C478" s="38"/>
      <c r="D478" s="38"/>
      <c r="E478" s="38"/>
    </row>
    <row r="479" spans="1:5" ht="15" customHeight="1" x14ac:dyDescent="0.2">
      <c r="A479" s="38"/>
      <c r="B479" s="38"/>
      <c r="C479" s="38"/>
      <c r="D479" s="38"/>
      <c r="E479" s="38"/>
    </row>
    <row r="480" spans="1:5" ht="15" customHeight="1" x14ac:dyDescent="0.2">
      <c r="A480" s="38"/>
      <c r="B480" s="38"/>
      <c r="C480" s="38"/>
      <c r="D480" s="38"/>
      <c r="E480" s="38"/>
    </row>
    <row r="481" spans="1:5" ht="15" customHeight="1" x14ac:dyDescent="0.2">
      <c r="A481" s="38"/>
      <c r="B481" s="38"/>
      <c r="C481" s="38"/>
      <c r="D481" s="38"/>
      <c r="E481" s="38"/>
    </row>
    <row r="482" spans="1:5" ht="15" customHeight="1" x14ac:dyDescent="0.2">
      <c r="A482" s="76"/>
      <c r="B482" s="76"/>
      <c r="C482" s="76"/>
      <c r="D482" s="76"/>
      <c r="E482" s="76"/>
    </row>
    <row r="483" spans="1:5" ht="15" customHeight="1" x14ac:dyDescent="0.25">
      <c r="A483" s="86" t="s">
        <v>16</v>
      </c>
      <c r="B483" s="69"/>
      <c r="C483" s="69"/>
      <c r="D483" s="69"/>
      <c r="E483" s="69"/>
    </row>
    <row r="484" spans="1:5" ht="15" customHeight="1" x14ac:dyDescent="0.2">
      <c r="A484" s="78" t="s">
        <v>57</v>
      </c>
      <c r="B484" s="69"/>
      <c r="C484" s="69"/>
      <c r="D484" s="69"/>
      <c r="E484" s="70" t="s">
        <v>58</v>
      </c>
    </row>
    <row r="485" spans="1:5" ht="15" customHeight="1" x14ac:dyDescent="0.25">
      <c r="A485" s="86"/>
      <c r="B485" s="77"/>
      <c r="C485" s="69"/>
      <c r="D485" s="69"/>
      <c r="E485" s="87"/>
    </row>
    <row r="486" spans="1:5" ht="15" customHeight="1" x14ac:dyDescent="0.2">
      <c r="A486" s="113"/>
      <c r="B486" s="113"/>
      <c r="C486" s="79" t="s">
        <v>41</v>
      </c>
      <c r="D486" s="64" t="s">
        <v>46</v>
      </c>
      <c r="E486" s="48" t="s">
        <v>43</v>
      </c>
    </row>
    <row r="487" spans="1:5" ht="15" customHeight="1" x14ac:dyDescent="0.2">
      <c r="A487" s="119"/>
      <c r="B487" s="129"/>
      <c r="C487" s="89">
        <v>6409</v>
      </c>
      <c r="D487" s="81" t="s">
        <v>61</v>
      </c>
      <c r="E487" s="140">
        <v>-160000</v>
      </c>
    </row>
    <row r="488" spans="1:5" ht="15" customHeight="1" x14ac:dyDescent="0.2">
      <c r="A488" s="123"/>
      <c r="B488" s="132"/>
      <c r="C488" s="83" t="s">
        <v>45</v>
      </c>
      <c r="D488" s="92"/>
      <c r="E488" s="84">
        <f>E487</f>
        <v>-160000</v>
      </c>
    </row>
    <row r="489" spans="1:5" ht="15" customHeight="1" x14ac:dyDescent="0.2"/>
    <row r="490" spans="1:5" ht="15" customHeight="1" x14ac:dyDescent="0.25">
      <c r="A490" s="86" t="s">
        <v>16</v>
      </c>
      <c r="B490" s="69"/>
      <c r="C490" s="69"/>
      <c r="D490" s="69"/>
      <c r="E490" s="44"/>
    </row>
    <row r="491" spans="1:5" ht="15" customHeight="1" x14ac:dyDescent="0.2">
      <c r="A491" s="78" t="s">
        <v>59</v>
      </c>
      <c r="B491" s="121"/>
      <c r="C491" s="121"/>
      <c r="D491" s="121"/>
      <c r="E491" s="121" t="s">
        <v>60</v>
      </c>
    </row>
    <row r="492" spans="1:5" ht="15" customHeight="1" x14ac:dyDescent="0.2">
      <c r="A492" s="78"/>
      <c r="B492" s="77"/>
      <c r="C492" s="69"/>
      <c r="D492" s="69"/>
      <c r="E492" s="45"/>
    </row>
    <row r="493" spans="1:5" ht="15" customHeight="1" x14ac:dyDescent="0.2">
      <c r="A493" s="113"/>
      <c r="B493" s="113"/>
      <c r="C493" s="79" t="s">
        <v>41</v>
      </c>
      <c r="D493" s="64" t="s">
        <v>46</v>
      </c>
      <c r="E493" s="46" t="s">
        <v>43</v>
      </c>
    </row>
    <row r="494" spans="1:5" ht="15" customHeight="1" x14ac:dyDescent="0.2">
      <c r="A494" s="119"/>
      <c r="B494" s="129"/>
      <c r="C494" s="80">
        <v>4399</v>
      </c>
      <c r="D494" s="116" t="s">
        <v>61</v>
      </c>
      <c r="E494" s="142">
        <v>160000</v>
      </c>
    </row>
    <row r="495" spans="1:5" ht="15" customHeight="1" x14ac:dyDescent="0.2">
      <c r="A495" s="130"/>
      <c r="B495" s="130"/>
      <c r="C495" s="83" t="s">
        <v>45</v>
      </c>
      <c r="D495" s="61"/>
      <c r="E495" s="56">
        <f>SUM(E494:E494)</f>
        <v>160000</v>
      </c>
    </row>
    <row r="496" spans="1:5" ht="15" customHeight="1" x14ac:dyDescent="0.2"/>
    <row r="497" spans="1:5" ht="15" customHeight="1" x14ac:dyDescent="0.2"/>
    <row r="498" spans="1:5" ht="15" customHeight="1" x14ac:dyDescent="0.25">
      <c r="A498" s="36" t="s">
        <v>123</v>
      </c>
    </row>
    <row r="499" spans="1:5" ht="15" customHeight="1" x14ac:dyDescent="0.2">
      <c r="A499" s="127" t="s">
        <v>115</v>
      </c>
      <c r="B499" s="127"/>
      <c r="C499" s="127"/>
      <c r="D499" s="127"/>
      <c r="E499" s="127"/>
    </row>
    <row r="500" spans="1:5" ht="15" customHeight="1" x14ac:dyDescent="0.2">
      <c r="A500" s="127"/>
      <c r="B500" s="127"/>
      <c r="C500" s="127"/>
      <c r="D500" s="127"/>
      <c r="E500" s="127"/>
    </row>
    <row r="501" spans="1:5" ht="15" customHeight="1" x14ac:dyDescent="0.2">
      <c r="A501" s="38" t="s">
        <v>124</v>
      </c>
      <c r="B501" s="38"/>
      <c r="C501" s="38"/>
      <c r="D501" s="38"/>
      <c r="E501" s="38"/>
    </row>
    <row r="502" spans="1:5" ht="15" customHeight="1" x14ac:dyDescent="0.2">
      <c r="A502" s="38"/>
      <c r="B502" s="38"/>
      <c r="C502" s="38"/>
      <c r="D502" s="38"/>
      <c r="E502" s="38"/>
    </row>
    <row r="503" spans="1:5" ht="15" customHeight="1" x14ac:dyDescent="0.2">
      <c r="A503" s="38"/>
      <c r="B503" s="38"/>
      <c r="C503" s="38"/>
      <c r="D503" s="38"/>
      <c r="E503" s="38"/>
    </row>
    <row r="504" spans="1:5" ht="15" customHeight="1" x14ac:dyDescent="0.2">
      <c r="A504" s="38"/>
      <c r="B504" s="38"/>
      <c r="C504" s="38"/>
      <c r="D504" s="38"/>
      <c r="E504" s="38"/>
    </row>
    <row r="505" spans="1:5" ht="15" customHeight="1" x14ac:dyDescent="0.2">
      <c r="A505" s="38"/>
      <c r="B505" s="38"/>
      <c r="C505" s="38"/>
      <c r="D505" s="38"/>
      <c r="E505" s="38"/>
    </row>
    <row r="506" spans="1:5" ht="15" customHeight="1" x14ac:dyDescent="0.2">
      <c r="A506" s="38"/>
      <c r="B506" s="38"/>
      <c r="C506" s="38"/>
      <c r="D506" s="38"/>
      <c r="E506" s="38"/>
    </row>
    <row r="507" spans="1:5" ht="15" customHeight="1" x14ac:dyDescent="0.2">
      <c r="A507" s="38"/>
      <c r="B507" s="38"/>
      <c r="C507" s="38"/>
      <c r="D507" s="38"/>
      <c r="E507" s="38"/>
    </row>
    <row r="508" spans="1:5" ht="15" customHeight="1" x14ac:dyDescent="0.2">
      <c r="A508" s="38"/>
      <c r="B508" s="38"/>
      <c r="C508" s="38"/>
      <c r="D508" s="38"/>
      <c r="E508" s="38"/>
    </row>
    <row r="509" spans="1:5" ht="15" customHeight="1" x14ac:dyDescent="0.2">
      <c r="A509" s="38"/>
      <c r="B509" s="38"/>
      <c r="C509" s="38"/>
      <c r="D509" s="38"/>
      <c r="E509" s="38"/>
    </row>
    <row r="510" spans="1:5" ht="15" customHeight="1" x14ac:dyDescent="0.2">
      <c r="A510" s="38"/>
      <c r="B510" s="38"/>
      <c r="C510" s="38"/>
      <c r="D510" s="38"/>
      <c r="E510" s="38"/>
    </row>
    <row r="511" spans="1:5" ht="15" customHeight="1" x14ac:dyDescent="0.2">
      <c r="A511" s="38"/>
      <c r="B511" s="38"/>
      <c r="C511" s="38"/>
      <c r="D511" s="38"/>
      <c r="E511" s="38"/>
    </row>
    <row r="512" spans="1:5" ht="15" customHeight="1" x14ac:dyDescent="0.2">
      <c r="A512" s="76"/>
      <c r="B512" s="76"/>
      <c r="C512" s="76"/>
      <c r="D512" s="76"/>
      <c r="E512" s="76"/>
    </row>
    <row r="513" spans="1:5" ht="15" customHeight="1" x14ac:dyDescent="0.25">
      <c r="A513" s="86" t="s">
        <v>16</v>
      </c>
      <c r="B513" s="69"/>
      <c r="C513" s="69"/>
      <c r="D513" s="69"/>
      <c r="E513" s="69"/>
    </row>
    <row r="514" spans="1:5" ht="15" customHeight="1" x14ac:dyDescent="0.2">
      <c r="A514" s="78" t="s">
        <v>57</v>
      </c>
      <c r="B514" s="69"/>
      <c r="C514" s="69"/>
      <c r="D514" s="69"/>
      <c r="E514" s="70" t="s">
        <v>58</v>
      </c>
    </row>
    <row r="515" spans="1:5" ht="15" customHeight="1" x14ac:dyDescent="0.25">
      <c r="A515" s="86"/>
      <c r="B515" s="77"/>
      <c r="C515" s="69"/>
      <c r="D515" s="69"/>
      <c r="E515" s="87"/>
    </row>
    <row r="516" spans="1:5" ht="15" customHeight="1" x14ac:dyDescent="0.2">
      <c r="A516" s="113"/>
      <c r="B516" s="113"/>
      <c r="C516" s="79" t="s">
        <v>41</v>
      </c>
      <c r="D516" s="64" t="s">
        <v>46</v>
      </c>
      <c r="E516" s="48" t="s">
        <v>43</v>
      </c>
    </row>
    <row r="517" spans="1:5" ht="15" customHeight="1" x14ac:dyDescent="0.2">
      <c r="A517" s="119"/>
      <c r="B517" s="129"/>
      <c r="C517" s="89">
        <v>6409</v>
      </c>
      <c r="D517" s="81" t="s">
        <v>61</v>
      </c>
      <c r="E517" s="140">
        <f>5000000-115000</f>
        <v>4885000</v>
      </c>
    </row>
    <row r="518" spans="1:5" ht="15" customHeight="1" x14ac:dyDescent="0.2">
      <c r="A518" s="119"/>
      <c r="B518" s="129"/>
      <c r="C518" s="89">
        <v>6409</v>
      </c>
      <c r="D518" s="81" t="s">
        <v>101</v>
      </c>
      <c r="E518" s="140">
        <f>-5000000-40000-115000+40000+115000</f>
        <v>-5000000</v>
      </c>
    </row>
    <row r="519" spans="1:5" ht="15" customHeight="1" x14ac:dyDescent="0.2">
      <c r="A519" s="123"/>
      <c r="B519" s="132"/>
      <c r="C519" s="83" t="s">
        <v>45</v>
      </c>
      <c r="D519" s="92"/>
      <c r="E519" s="84">
        <f>SUM(E517:E518)</f>
        <v>-115000</v>
      </c>
    </row>
    <row r="520" spans="1:5" ht="15" customHeight="1" x14ac:dyDescent="0.2"/>
    <row r="521" spans="1:5" ht="15" customHeight="1" x14ac:dyDescent="0.2"/>
    <row r="522" spans="1:5" ht="15" customHeight="1" x14ac:dyDescent="0.25">
      <c r="A522" s="86" t="s">
        <v>16</v>
      </c>
      <c r="B522" s="69"/>
      <c r="C522" s="69"/>
      <c r="D522" s="69"/>
      <c r="E522" s="44"/>
    </row>
    <row r="523" spans="1:5" ht="15" customHeight="1" x14ac:dyDescent="0.2">
      <c r="A523" s="141" t="s">
        <v>117</v>
      </c>
      <c r="B523" s="41"/>
      <c r="C523" s="41"/>
      <c r="D523" s="41"/>
      <c r="E523" s="43" t="s">
        <v>118</v>
      </c>
    </row>
    <row r="524" spans="1:5" ht="15" customHeight="1" x14ac:dyDescent="0.2">
      <c r="A524" s="78"/>
      <c r="B524" s="77"/>
      <c r="C524" s="69"/>
      <c r="D524" s="69"/>
      <c r="E524" s="45"/>
    </row>
    <row r="525" spans="1:5" ht="15" customHeight="1" x14ac:dyDescent="0.2">
      <c r="A525" s="113"/>
      <c r="B525" s="113"/>
      <c r="C525" s="79" t="s">
        <v>41</v>
      </c>
      <c r="D525" s="64" t="s">
        <v>46</v>
      </c>
      <c r="E525" s="46" t="s">
        <v>43</v>
      </c>
    </row>
    <row r="526" spans="1:5" ht="15" customHeight="1" x14ac:dyDescent="0.2">
      <c r="A526" s="119"/>
      <c r="B526" s="129"/>
      <c r="C526" s="80">
        <v>3900</v>
      </c>
      <c r="D526" s="81" t="s">
        <v>61</v>
      </c>
      <c r="E526" s="142">
        <v>115000</v>
      </c>
    </row>
    <row r="527" spans="1:5" ht="15" customHeight="1" x14ac:dyDescent="0.2">
      <c r="A527" s="130"/>
      <c r="B527" s="130"/>
      <c r="C527" s="83" t="s">
        <v>45</v>
      </c>
      <c r="D527" s="61"/>
      <c r="E527" s="56">
        <f>SUM(E526:E526)</f>
        <v>115000</v>
      </c>
    </row>
    <row r="528" spans="1:5" ht="15" customHeight="1" x14ac:dyDescent="0.2"/>
    <row r="529" spans="1:5" ht="15" customHeight="1" x14ac:dyDescent="0.2"/>
    <row r="530" spans="1:5" ht="15" customHeight="1" x14ac:dyDescent="0.25">
      <c r="A530" s="36" t="s">
        <v>125</v>
      </c>
    </row>
    <row r="531" spans="1:5" ht="15" customHeight="1" x14ac:dyDescent="0.2">
      <c r="A531" s="127" t="s">
        <v>126</v>
      </c>
      <c r="B531" s="127"/>
      <c r="C531" s="127"/>
      <c r="D531" s="127"/>
      <c r="E531" s="127"/>
    </row>
    <row r="532" spans="1:5" ht="15" customHeight="1" x14ac:dyDescent="0.2">
      <c r="A532" s="127"/>
      <c r="B532" s="127"/>
      <c r="C532" s="127"/>
      <c r="D532" s="127"/>
      <c r="E532" s="127"/>
    </row>
    <row r="533" spans="1:5" ht="15" customHeight="1" x14ac:dyDescent="0.2">
      <c r="A533" s="38" t="s">
        <v>127</v>
      </c>
      <c r="B533" s="38"/>
      <c r="C533" s="38"/>
      <c r="D533" s="38"/>
      <c r="E533" s="38"/>
    </row>
    <row r="534" spans="1:5" ht="15" customHeight="1" x14ac:dyDescent="0.2">
      <c r="A534" s="38"/>
      <c r="B534" s="38"/>
      <c r="C534" s="38"/>
      <c r="D534" s="38"/>
      <c r="E534" s="38"/>
    </row>
    <row r="535" spans="1:5" ht="15" customHeight="1" x14ac:dyDescent="0.2">
      <c r="A535" s="38"/>
      <c r="B535" s="38"/>
      <c r="C535" s="38"/>
      <c r="D535" s="38"/>
      <c r="E535" s="38"/>
    </row>
    <row r="536" spans="1:5" ht="15" customHeight="1" x14ac:dyDescent="0.2">
      <c r="A536" s="38"/>
      <c r="B536" s="38"/>
      <c r="C536" s="38"/>
      <c r="D536" s="38"/>
      <c r="E536" s="38"/>
    </row>
    <row r="537" spans="1:5" ht="15" customHeight="1" x14ac:dyDescent="0.2">
      <c r="A537" s="38"/>
      <c r="B537" s="38"/>
      <c r="C537" s="38"/>
      <c r="D537" s="38"/>
      <c r="E537" s="38"/>
    </row>
    <row r="538" spans="1:5" ht="15" customHeight="1" x14ac:dyDescent="0.2">
      <c r="A538" s="38"/>
      <c r="B538" s="38"/>
      <c r="C538" s="38"/>
      <c r="D538" s="38"/>
      <c r="E538" s="38"/>
    </row>
    <row r="539" spans="1:5" ht="15" customHeight="1" x14ac:dyDescent="0.2">
      <c r="A539" s="128"/>
      <c r="B539" s="128"/>
      <c r="C539" s="128"/>
      <c r="D539" s="128"/>
      <c r="E539" s="128"/>
    </row>
    <row r="540" spans="1:5" ht="15" customHeight="1" x14ac:dyDescent="0.25">
      <c r="A540" s="40" t="s">
        <v>16</v>
      </c>
      <c r="B540" s="41"/>
      <c r="C540" s="41"/>
      <c r="D540" s="41"/>
      <c r="E540" s="41"/>
    </row>
    <row r="541" spans="1:5" ht="15" customHeight="1" x14ac:dyDescent="0.2">
      <c r="A541" s="42" t="s">
        <v>57</v>
      </c>
      <c r="B541" s="41"/>
      <c r="C541" s="41"/>
      <c r="D541" s="41"/>
      <c r="E541" s="43" t="s">
        <v>58</v>
      </c>
    </row>
    <row r="542" spans="1:5" ht="15" customHeight="1" x14ac:dyDescent="0.25">
      <c r="A542" s="44"/>
      <c r="B542" s="40"/>
      <c r="C542" s="41"/>
      <c r="D542" s="41"/>
      <c r="E542" s="45"/>
    </row>
    <row r="543" spans="1:5" ht="15" customHeight="1" x14ac:dyDescent="0.2">
      <c r="A543" s="106"/>
      <c r="B543" s="113"/>
      <c r="C543" s="46" t="s">
        <v>41</v>
      </c>
      <c r="D543" s="64" t="s">
        <v>46</v>
      </c>
      <c r="E543" s="46" t="s">
        <v>43</v>
      </c>
    </row>
    <row r="544" spans="1:5" ht="15" customHeight="1" x14ac:dyDescent="0.2">
      <c r="A544" s="114"/>
      <c r="B544" s="115"/>
      <c r="C544" s="110">
        <v>6409</v>
      </c>
      <c r="D544" s="81" t="s">
        <v>101</v>
      </c>
      <c r="E544" s="52">
        <v>-35000</v>
      </c>
    </row>
    <row r="545" spans="1:5" ht="15" customHeight="1" x14ac:dyDescent="0.2">
      <c r="A545" s="67"/>
      <c r="B545" s="143"/>
      <c r="C545" s="54" t="s">
        <v>45</v>
      </c>
      <c r="D545" s="62"/>
      <c r="E545" s="63">
        <f>SUM(E544:E544)</f>
        <v>-35000</v>
      </c>
    </row>
    <row r="546" spans="1:5" ht="15" customHeight="1" x14ac:dyDescent="0.2"/>
    <row r="547" spans="1:5" ht="15" customHeight="1" x14ac:dyDescent="0.25">
      <c r="A547" s="40" t="s">
        <v>16</v>
      </c>
      <c r="B547" s="128"/>
      <c r="C547" s="128"/>
      <c r="D547" s="128"/>
      <c r="E547" s="128"/>
    </row>
    <row r="548" spans="1:5" ht="15" customHeight="1" x14ac:dyDescent="0.2">
      <c r="A548" s="78" t="s">
        <v>71</v>
      </c>
      <c r="B548" s="69"/>
      <c r="C548" s="69"/>
      <c r="D548" s="69"/>
      <c r="E548" s="70" t="s">
        <v>72</v>
      </c>
    </row>
    <row r="549" spans="1:5" ht="15" customHeight="1" x14ac:dyDescent="0.2">
      <c r="A549" s="78"/>
      <c r="B549" s="121"/>
      <c r="C549" s="69"/>
      <c r="D549" s="69"/>
      <c r="E549" s="87"/>
    </row>
    <row r="550" spans="1:5" ht="15" customHeight="1" x14ac:dyDescent="0.2">
      <c r="A550" s="113"/>
      <c r="B550" s="113"/>
      <c r="C550" s="79" t="s">
        <v>41</v>
      </c>
      <c r="D550" s="64" t="s">
        <v>46</v>
      </c>
      <c r="E550" s="46" t="s">
        <v>43</v>
      </c>
    </row>
    <row r="551" spans="1:5" ht="15" customHeight="1" x14ac:dyDescent="0.2">
      <c r="A551" s="144"/>
      <c r="B551" s="145"/>
      <c r="C551" s="138">
        <v>6172</v>
      </c>
      <c r="D551" s="81" t="s">
        <v>73</v>
      </c>
      <c r="E551" s="82">
        <v>35000</v>
      </c>
    </row>
    <row r="552" spans="1:5" ht="15" customHeight="1" x14ac:dyDescent="0.2">
      <c r="A552" s="146"/>
      <c r="B552" s="146"/>
      <c r="C552" s="83" t="s">
        <v>45</v>
      </c>
      <c r="D552" s="61"/>
      <c r="E552" s="84">
        <f>SUM(E551:E551)</f>
        <v>35000</v>
      </c>
    </row>
    <row r="553" spans="1:5" ht="15" customHeight="1" x14ac:dyDescent="0.2"/>
    <row r="554" spans="1:5" ht="15" customHeight="1" x14ac:dyDescent="0.2"/>
    <row r="555" spans="1:5" ht="15" customHeight="1" x14ac:dyDescent="0.25">
      <c r="A555" s="36" t="s">
        <v>128</v>
      </c>
    </row>
    <row r="556" spans="1:5" ht="15" customHeight="1" x14ac:dyDescent="0.2">
      <c r="A556" s="127" t="s">
        <v>129</v>
      </c>
      <c r="B556" s="127"/>
      <c r="C556" s="127"/>
      <c r="D556" s="127"/>
      <c r="E556" s="127"/>
    </row>
    <row r="557" spans="1:5" ht="15" customHeight="1" x14ac:dyDescent="0.2">
      <c r="A557" s="127"/>
      <c r="B557" s="127"/>
      <c r="C557" s="127"/>
      <c r="D557" s="127"/>
      <c r="E557" s="127"/>
    </row>
    <row r="558" spans="1:5" ht="15" customHeight="1" x14ac:dyDescent="0.2">
      <c r="A558" s="38" t="s">
        <v>130</v>
      </c>
      <c r="B558" s="38"/>
      <c r="C558" s="38"/>
      <c r="D558" s="38"/>
      <c r="E558" s="38"/>
    </row>
    <row r="559" spans="1:5" ht="15" customHeight="1" x14ac:dyDescent="0.2">
      <c r="A559" s="38"/>
      <c r="B559" s="38"/>
      <c r="C559" s="38"/>
      <c r="D559" s="38"/>
      <c r="E559" s="38"/>
    </row>
    <row r="560" spans="1:5" ht="15" customHeight="1" x14ac:dyDescent="0.2">
      <c r="A560" s="38"/>
      <c r="B560" s="38"/>
      <c r="C560" s="38"/>
      <c r="D560" s="38"/>
      <c r="E560" s="38"/>
    </row>
    <row r="561" spans="1:5" ht="15" customHeight="1" x14ac:dyDescent="0.2">
      <c r="A561" s="38"/>
      <c r="B561" s="38"/>
      <c r="C561" s="38"/>
      <c r="D561" s="38"/>
      <c r="E561" s="38"/>
    </row>
    <row r="562" spans="1:5" ht="15" customHeight="1" x14ac:dyDescent="0.2">
      <c r="A562" s="38"/>
      <c r="B562" s="38"/>
      <c r="C562" s="38"/>
      <c r="D562" s="38"/>
      <c r="E562" s="38"/>
    </row>
    <row r="563" spans="1:5" ht="15" customHeight="1" x14ac:dyDescent="0.2">
      <c r="A563" s="38"/>
      <c r="B563" s="38"/>
      <c r="C563" s="38"/>
      <c r="D563" s="38"/>
      <c r="E563" s="38"/>
    </row>
    <row r="564" spans="1:5" ht="15" customHeight="1" x14ac:dyDescent="0.2">
      <c r="A564" s="38"/>
      <c r="B564" s="38"/>
      <c r="C564" s="38"/>
      <c r="D564" s="38"/>
      <c r="E564" s="38"/>
    </row>
    <row r="565" spans="1:5" ht="15" customHeight="1" x14ac:dyDescent="0.2">
      <c r="A565" s="38"/>
      <c r="B565" s="38"/>
      <c r="C565" s="38"/>
      <c r="D565" s="38"/>
      <c r="E565" s="38"/>
    </row>
    <row r="566" spans="1:5" ht="15" customHeight="1" x14ac:dyDescent="0.2">
      <c r="A566" s="38"/>
      <c r="B566" s="38"/>
      <c r="C566" s="38"/>
      <c r="D566" s="38"/>
      <c r="E566" s="38"/>
    </row>
    <row r="567" spans="1:5" ht="15" customHeight="1" x14ac:dyDescent="0.2"/>
    <row r="568" spans="1:5" ht="15" customHeight="1" x14ac:dyDescent="0.2"/>
    <row r="569" spans="1:5" ht="15" customHeight="1" x14ac:dyDescent="0.2"/>
    <row r="570" spans="1:5" ht="15" customHeight="1" x14ac:dyDescent="0.2"/>
    <row r="571" spans="1:5" ht="15" customHeight="1" x14ac:dyDescent="0.2"/>
    <row r="572" spans="1:5" ht="15" customHeight="1" x14ac:dyDescent="0.2"/>
    <row r="573" spans="1:5" ht="15" customHeight="1" x14ac:dyDescent="0.2"/>
    <row r="574" spans="1:5" ht="15" customHeight="1" x14ac:dyDescent="0.25">
      <c r="A574" s="86" t="s">
        <v>16</v>
      </c>
      <c r="B574" s="69"/>
      <c r="C574" s="69"/>
      <c r="D574" s="69"/>
      <c r="E574" s="69"/>
    </row>
    <row r="575" spans="1:5" ht="15" customHeight="1" x14ac:dyDescent="0.2">
      <c r="A575" s="78" t="s">
        <v>57</v>
      </c>
      <c r="B575" s="69"/>
      <c r="C575" s="69"/>
      <c r="D575" s="69"/>
      <c r="E575" s="70" t="s">
        <v>58</v>
      </c>
    </row>
    <row r="576" spans="1:5" ht="15" customHeight="1" x14ac:dyDescent="0.25">
      <c r="A576" s="86"/>
      <c r="B576" s="77"/>
      <c r="C576" s="69"/>
      <c r="D576" s="69"/>
      <c r="E576" s="87"/>
    </row>
    <row r="577" spans="1:5" ht="15" customHeight="1" x14ac:dyDescent="0.2">
      <c r="A577" s="113"/>
      <c r="B577" s="113"/>
      <c r="C577" s="79" t="s">
        <v>41</v>
      </c>
      <c r="D577" s="64" t="s">
        <v>46</v>
      </c>
      <c r="E577" s="48" t="s">
        <v>43</v>
      </c>
    </row>
    <row r="578" spans="1:5" ht="15" customHeight="1" x14ac:dyDescent="0.2">
      <c r="A578" s="119"/>
      <c r="B578" s="129"/>
      <c r="C578" s="80">
        <v>6409</v>
      </c>
      <c r="D578" s="81" t="s">
        <v>101</v>
      </c>
      <c r="E578" s="140">
        <v>-2000000</v>
      </c>
    </row>
    <row r="579" spans="1:5" ht="15" customHeight="1" x14ac:dyDescent="0.2">
      <c r="A579" s="123"/>
      <c r="B579" s="132"/>
      <c r="C579" s="83" t="s">
        <v>45</v>
      </c>
      <c r="D579" s="92"/>
      <c r="E579" s="84">
        <f>SUM(E578:E578)</f>
        <v>-2000000</v>
      </c>
    </row>
    <row r="580" spans="1:5" ht="15" customHeight="1" x14ac:dyDescent="0.2"/>
    <row r="581" spans="1:5" ht="15" customHeight="1" x14ac:dyDescent="0.25">
      <c r="A581" s="86" t="s">
        <v>16</v>
      </c>
      <c r="B581" s="69"/>
      <c r="C581" s="69"/>
      <c r="D581" s="69"/>
      <c r="E581" s="77"/>
    </row>
    <row r="582" spans="1:5" ht="15" customHeight="1" x14ac:dyDescent="0.2">
      <c r="A582" s="42" t="s">
        <v>131</v>
      </c>
      <c r="B582" s="69"/>
      <c r="C582" s="69"/>
      <c r="D582" s="69"/>
      <c r="E582" s="43" t="s">
        <v>132</v>
      </c>
    </row>
    <row r="583" spans="1:5" ht="15" customHeight="1" x14ac:dyDescent="0.2">
      <c r="A583" s="78"/>
      <c r="B583" s="77"/>
      <c r="C583" s="69"/>
      <c r="D583" s="69"/>
      <c r="E583" s="87"/>
    </row>
    <row r="584" spans="1:5" ht="15" customHeight="1" x14ac:dyDescent="0.2">
      <c r="A584" s="113"/>
      <c r="B584" s="113"/>
      <c r="C584" s="79" t="s">
        <v>41</v>
      </c>
      <c r="D584" s="64" t="s">
        <v>46</v>
      </c>
      <c r="E584" s="48" t="s">
        <v>43</v>
      </c>
    </row>
    <row r="585" spans="1:5" ht="15" customHeight="1" x14ac:dyDescent="0.2">
      <c r="A585" s="113"/>
      <c r="B585" s="113"/>
      <c r="C585" s="110">
        <v>3319</v>
      </c>
      <c r="D585" s="81" t="s">
        <v>61</v>
      </c>
      <c r="E585" s="142">
        <v>2000000</v>
      </c>
    </row>
    <row r="586" spans="1:5" ht="15" customHeight="1" x14ac:dyDescent="0.2">
      <c r="A586" s="130"/>
      <c r="B586" s="130"/>
      <c r="C586" s="83" t="s">
        <v>45</v>
      </c>
      <c r="D586" s="92"/>
      <c r="E586" s="84">
        <f>SUM(E585:E585)</f>
        <v>2000000</v>
      </c>
    </row>
    <row r="587" spans="1:5" ht="15" customHeight="1" x14ac:dyDescent="0.2"/>
    <row r="588" spans="1:5" ht="15" customHeight="1" x14ac:dyDescent="0.2"/>
    <row r="589" spans="1:5" ht="15" customHeight="1" x14ac:dyDescent="0.25">
      <c r="A589" s="36" t="s">
        <v>133</v>
      </c>
    </row>
    <row r="590" spans="1:5" ht="15" customHeight="1" x14ac:dyDescent="0.2">
      <c r="A590" s="127" t="s">
        <v>134</v>
      </c>
      <c r="B590" s="127"/>
      <c r="C590" s="127"/>
      <c r="D590" s="127"/>
      <c r="E590" s="127"/>
    </row>
    <row r="591" spans="1:5" ht="15" customHeight="1" x14ac:dyDescent="0.2">
      <c r="A591" s="127"/>
      <c r="B591" s="127"/>
      <c r="C591" s="127"/>
      <c r="D591" s="127"/>
      <c r="E591" s="127"/>
    </row>
    <row r="592" spans="1:5" ht="15" customHeight="1" x14ac:dyDescent="0.2">
      <c r="A592" s="38" t="s">
        <v>135</v>
      </c>
      <c r="B592" s="38"/>
      <c r="C592" s="38"/>
      <c r="D592" s="38"/>
      <c r="E592" s="38"/>
    </row>
    <row r="593" spans="1:5" ht="15" customHeight="1" x14ac:dyDescent="0.2">
      <c r="A593" s="38"/>
      <c r="B593" s="38"/>
      <c r="C593" s="38"/>
      <c r="D593" s="38"/>
      <c r="E593" s="38"/>
    </row>
    <row r="594" spans="1:5" ht="15" customHeight="1" x14ac:dyDescent="0.2">
      <c r="A594" s="38"/>
      <c r="B594" s="38"/>
      <c r="C594" s="38"/>
      <c r="D594" s="38"/>
      <c r="E594" s="38"/>
    </row>
    <row r="595" spans="1:5" ht="15" customHeight="1" x14ac:dyDescent="0.2">
      <c r="A595" s="38"/>
      <c r="B595" s="38"/>
      <c r="C595" s="38"/>
      <c r="D595" s="38"/>
      <c r="E595" s="38"/>
    </row>
    <row r="596" spans="1:5" ht="15" customHeight="1" x14ac:dyDescent="0.2">
      <c r="A596" s="38"/>
      <c r="B596" s="38"/>
      <c r="C596" s="38"/>
      <c r="D596" s="38"/>
      <c r="E596" s="38"/>
    </row>
    <row r="597" spans="1:5" ht="15" customHeight="1" x14ac:dyDescent="0.2">
      <c r="A597" s="38"/>
      <c r="B597" s="38"/>
      <c r="C597" s="38"/>
      <c r="D597" s="38"/>
      <c r="E597" s="38"/>
    </row>
    <row r="598" spans="1:5" ht="15" customHeight="1" x14ac:dyDescent="0.2">
      <c r="A598" s="38"/>
      <c r="B598" s="38"/>
      <c r="C598" s="38"/>
      <c r="D598" s="38"/>
      <c r="E598" s="38"/>
    </row>
    <row r="599" spans="1:5" ht="15" customHeight="1" x14ac:dyDescent="0.2">
      <c r="A599" s="38"/>
      <c r="B599" s="38"/>
      <c r="C599" s="38"/>
      <c r="D599" s="38"/>
      <c r="E599" s="38"/>
    </row>
    <row r="600" spans="1:5" ht="15" customHeight="1" x14ac:dyDescent="0.2">
      <c r="A600" s="38"/>
      <c r="B600" s="38"/>
      <c r="C600" s="38"/>
      <c r="D600" s="38"/>
      <c r="E600" s="38"/>
    </row>
    <row r="601" spans="1:5" ht="15" customHeight="1" x14ac:dyDescent="0.2">
      <c r="A601" s="38"/>
      <c r="B601" s="38"/>
      <c r="C601" s="38"/>
      <c r="D601" s="38"/>
      <c r="E601" s="38"/>
    </row>
    <row r="602" spans="1:5" ht="15" customHeight="1" x14ac:dyDescent="0.2">
      <c r="A602" s="77"/>
      <c r="B602" s="147"/>
      <c r="C602" s="77"/>
      <c r="D602" s="77"/>
      <c r="E602" s="77"/>
    </row>
    <row r="603" spans="1:5" ht="15" customHeight="1" x14ac:dyDescent="0.25">
      <c r="A603" s="40" t="s">
        <v>16</v>
      </c>
      <c r="B603" s="41"/>
      <c r="C603" s="41"/>
      <c r="D603" s="77"/>
      <c r="E603" s="77"/>
    </row>
    <row r="604" spans="1:5" ht="15" customHeight="1" x14ac:dyDescent="0.2">
      <c r="A604" s="42" t="s">
        <v>77</v>
      </c>
      <c r="B604" s="41"/>
      <c r="C604" s="41"/>
      <c r="D604" s="41"/>
      <c r="E604" s="43" t="s">
        <v>136</v>
      </c>
    </row>
    <row r="605" spans="1:5" ht="15" customHeight="1" x14ac:dyDescent="0.25">
      <c r="A605" s="148"/>
      <c r="B605" s="149"/>
      <c r="C605" s="41"/>
      <c r="D605" s="44"/>
      <c r="E605" s="105"/>
    </row>
    <row r="606" spans="1:5" ht="15" customHeight="1" x14ac:dyDescent="0.25">
      <c r="A606" s="36"/>
      <c r="B606" s="79" t="s">
        <v>137</v>
      </c>
      <c r="C606" s="79" t="s">
        <v>41</v>
      </c>
      <c r="D606" s="88" t="s">
        <v>46</v>
      </c>
      <c r="E606" s="46" t="s">
        <v>43</v>
      </c>
    </row>
    <row r="607" spans="1:5" ht="15" customHeight="1" x14ac:dyDescent="0.25">
      <c r="A607" s="36"/>
      <c r="B607" s="49">
        <v>12</v>
      </c>
      <c r="C607" s="110"/>
      <c r="D607" s="81" t="s">
        <v>79</v>
      </c>
      <c r="E607" s="52">
        <v>-15000000</v>
      </c>
    </row>
    <row r="608" spans="1:5" ht="15" customHeight="1" x14ac:dyDescent="0.25">
      <c r="A608" s="36"/>
      <c r="B608" s="150"/>
      <c r="C608" s="83" t="s">
        <v>45</v>
      </c>
      <c r="D608" s="92"/>
      <c r="E608" s="84">
        <f>SUM(E607:E607)</f>
        <v>-15000000</v>
      </c>
    </row>
    <row r="609" spans="1:5" ht="15" customHeight="1" x14ac:dyDescent="0.25">
      <c r="A609" s="36"/>
      <c r="B609" s="117"/>
      <c r="C609" s="151"/>
      <c r="D609" s="69"/>
      <c r="E609" s="152"/>
    </row>
    <row r="610" spans="1:5" ht="15" customHeight="1" x14ac:dyDescent="0.25">
      <c r="A610" s="40" t="s">
        <v>16</v>
      </c>
      <c r="B610" s="41"/>
      <c r="C610" s="41"/>
      <c r="D610" s="41"/>
      <c r="E610" s="41"/>
    </row>
    <row r="611" spans="1:5" ht="15" customHeight="1" x14ac:dyDescent="0.2">
      <c r="A611" s="42" t="s">
        <v>57</v>
      </c>
      <c r="B611" s="41"/>
      <c r="C611" s="41"/>
      <c r="D611" s="41"/>
      <c r="E611" s="43" t="s">
        <v>58</v>
      </c>
    </row>
    <row r="612" spans="1:5" ht="15" customHeight="1" x14ac:dyDescent="0.25">
      <c r="A612" s="44"/>
      <c r="B612" s="40"/>
      <c r="C612" s="41"/>
      <c r="D612" s="41"/>
      <c r="E612" s="45"/>
    </row>
    <row r="613" spans="1:5" ht="15" customHeight="1" x14ac:dyDescent="0.2">
      <c r="A613" s="106"/>
      <c r="B613" s="113"/>
      <c r="C613" s="46" t="s">
        <v>41</v>
      </c>
      <c r="D613" s="64" t="s">
        <v>46</v>
      </c>
      <c r="E613" s="46" t="s">
        <v>43</v>
      </c>
    </row>
    <row r="614" spans="1:5" ht="15" customHeight="1" x14ac:dyDescent="0.2">
      <c r="A614" s="114"/>
      <c r="B614" s="115"/>
      <c r="C614" s="110">
        <v>6409</v>
      </c>
      <c r="D614" s="81" t="s">
        <v>101</v>
      </c>
      <c r="E614" s="52">
        <v>-3000000</v>
      </c>
    </row>
    <row r="615" spans="1:5" ht="15" customHeight="1" x14ac:dyDescent="0.2">
      <c r="A615" s="67"/>
      <c r="B615" s="143"/>
      <c r="C615" s="54" t="s">
        <v>45</v>
      </c>
      <c r="D615" s="62"/>
      <c r="E615" s="63">
        <f>SUM(E614:E614)</f>
        <v>-3000000</v>
      </c>
    </row>
    <row r="616" spans="1:5" ht="15" customHeight="1" x14ac:dyDescent="0.2">
      <c r="A616" s="67"/>
      <c r="B616" s="143"/>
      <c r="C616" s="153"/>
      <c r="D616" s="154"/>
      <c r="E616" s="155"/>
    </row>
    <row r="617" spans="1:5" ht="15" customHeight="1" x14ac:dyDescent="0.25">
      <c r="A617" s="86" t="s">
        <v>16</v>
      </c>
      <c r="B617" s="133"/>
      <c r="C617" s="69"/>
      <c r="D617" s="69"/>
      <c r="E617" s="69"/>
    </row>
    <row r="618" spans="1:5" ht="15" customHeight="1" x14ac:dyDescent="0.2">
      <c r="A618" s="42" t="s">
        <v>138</v>
      </c>
      <c r="B618" s="41"/>
      <c r="C618" s="41"/>
      <c r="D618" s="41"/>
      <c r="E618" s="43" t="s">
        <v>139</v>
      </c>
    </row>
    <row r="619" spans="1:5" ht="15" customHeight="1" x14ac:dyDescent="0.2">
      <c r="A619" s="77"/>
      <c r="B619" s="156"/>
      <c r="C619" s="69"/>
      <c r="D619" s="77"/>
      <c r="E619" s="94"/>
    </row>
    <row r="620" spans="1:5" ht="15" customHeight="1" x14ac:dyDescent="0.2">
      <c r="B620" s="46" t="s">
        <v>40</v>
      </c>
      <c r="C620" s="79" t="s">
        <v>41</v>
      </c>
      <c r="D620" s="95" t="s">
        <v>42</v>
      </c>
      <c r="E620" s="48" t="s">
        <v>43</v>
      </c>
    </row>
    <row r="621" spans="1:5" ht="15" customHeight="1" x14ac:dyDescent="0.2">
      <c r="B621" s="122">
        <v>12</v>
      </c>
      <c r="C621" s="110"/>
      <c r="D621" s="65" t="s">
        <v>90</v>
      </c>
      <c r="E621" s="82">
        <v>1500000</v>
      </c>
    </row>
    <row r="622" spans="1:5" ht="15" customHeight="1" x14ac:dyDescent="0.2">
      <c r="B622" s="122">
        <v>12</v>
      </c>
      <c r="C622" s="110"/>
      <c r="D622" s="81" t="s">
        <v>140</v>
      </c>
      <c r="E622" s="82">
        <v>16500000</v>
      </c>
    </row>
    <row r="623" spans="1:5" ht="15" customHeight="1" x14ac:dyDescent="0.2">
      <c r="B623" s="124"/>
      <c r="C623" s="83" t="s">
        <v>45</v>
      </c>
      <c r="D623" s="96"/>
      <c r="E623" s="97">
        <f>SUM(E621:E622)</f>
        <v>18000000</v>
      </c>
    </row>
    <row r="624" spans="1:5" ht="15" customHeight="1" x14ac:dyDescent="0.2"/>
    <row r="625" spans="1:5" ht="15" customHeight="1" x14ac:dyDescent="0.2"/>
    <row r="626" spans="1:5" ht="15" customHeight="1" x14ac:dyDescent="0.25">
      <c r="A626" s="36" t="s">
        <v>141</v>
      </c>
    </row>
    <row r="627" spans="1:5" ht="15" customHeight="1" x14ac:dyDescent="0.2">
      <c r="A627" s="127" t="s">
        <v>142</v>
      </c>
      <c r="B627" s="127"/>
      <c r="C627" s="127"/>
      <c r="D627" s="127"/>
      <c r="E627" s="127"/>
    </row>
    <row r="628" spans="1:5" ht="15" customHeight="1" x14ac:dyDescent="0.2">
      <c r="A628" s="127"/>
      <c r="B628" s="127"/>
      <c r="C628" s="127"/>
      <c r="D628" s="127"/>
      <c r="E628" s="127"/>
    </row>
    <row r="629" spans="1:5" ht="15" customHeight="1" x14ac:dyDescent="0.2">
      <c r="A629" s="38" t="s">
        <v>143</v>
      </c>
      <c r="B629" s="38"/>
      <c r="C629" s="38"/>
      <c r="D629" s="38"/>
      <c r="E629" s="38"/>
    </row>
    <row r="630" spans="1:5" ht="15" customHeight="1" x14ac:dyDescent="0.2">
      <c r="A630" s="38"/>
      <c r="B630" s="38"/>
      <c r="C630" s="38"/>
      <c r="D630" s="38"/>
      <c r="E630" s="38"/>
    </row>
    <row r="631" spans="1:5" ht="15" customHeight="1" x14ac:dyDescent="0.2">
      <c r="A631" s="38"/>
      <c r="B631" s="38"/>
      <c r="C631" s="38"/>
      <c r="D631" s="38"/>
      <c r="E631" s="38"/>
    </row>
    <row r="632" spans="1:5" ht="15" customHeight="1" x14ac:dyDescent="0.2">
      <c r="A632" s="38"/>
      <c r="B632" s="38"/>
      <c r="C632" s="38"/>
      <c r="D632" s="38"/>
      <c r="E632" s="38"/>
    </row>
    <row r="633" spans="1:5" ht="15" customHeight="1" x14ac:dyDescent="0.2">
      <c r="A633" s="38"/>
      <c r="B633" s="38"/>
      <c r="C633" s="38"/>
      <c r="D633" s="38"/>
      <c r="E633" s="38"/>
    </row>
    <row r="634" spans="1:5" ht="15" customHeight="1" x14ac:dyDescent="0.2">
      <c r="A634" s="38"/>
      <c r="B634" s="38"/>
      <c r="C634" s="38"/>
      <c r="D634" s="38"/>
      <c r="E634" s="38"/>
    </row>
    <row r="635" spans="1:5" ht="15" customHeight="1" x14ac:dyDescent="0.2">
      <c r="A635" s="38"/>
      <c r="B635" s="38"/>
      <c r="C635" s="38"/>
      <c r="D635" s="38"/>
      <c r="E635" s="38"/>
    </row>
    <row r="636" spans="1:5" ht="15" customHeight="1" x14ac:dyDescent="0.2">
      <c r="A636" s="38"/>
      <c r="B636" s="38"/>
      <c r="C636" s="38"/>
      <c r="D636" s="38"/>
      <c r="E636" s="38"/>
    </row>
    <row r="637" spans="1:5" ht="15" customHeight="1" x14ac:dyDescent="0.2">
      <c r="A637" s="38"/>
      <c r="B637" s="38"/>
      <c r="C637" s="38"/>
      <c r="D637" s="38"/>
      <c r="E637" s="38"/>
    </row>
    <row r="638" spans="1:5" ht="15" customHeight="1" x14ac:dyDescent="0.2"/>
    <row r="639" spans="1:5" ht="15" customHeight="1" x14ac:dyDescent="0.25">
      <c r="A639" s="86" t="s">
        <v>16</v>
      </c>
      <c r="B639" s="69"/>
      <c r="C639" s="69"/>
      <c r="D639" s="69"/>
      <c r="E639" s="77"/>
    </row>
    <row r="640" spans="1:5" ht="15" customHeight="1" x14ac:dyDescent="0.2">
      <c r="A640" s="42" t="s">
        <v>131</v>
      </c>
      <c r="B640" s="69"/>
      <c r="C640" s="69"/>
      <c r="D640" s="69"/>
      <c r="E640" s="70" t="s">
        <v>132</v>
      </c>
    </row>
    <row r="641" spans="1:5" ht="15" customHeight="1" x14ac:dyDescent="0.2">
      <c r="A641" s="78"/>
      <c r="B641" s="77"/>
      <c r="C641" s="69"/>
      <c r="D641" s="69"/>
      <c r="E641" s="87"/>
    </row>
    <row r="642" spans="1:5" ht="15" customHeight="1" x14ac:dyDescent="0.2">
      <c r="A642" s="113"/>
      <c r="B642" s="113"/>
      <c r="C642" s="79" t="s">
        <v>41</v>
      </c>
      <c r="D642" s="64" t="s">
        <v>46</v>
      </c>
      <c r="E642" s="48" t="s">
        <v>43</v>
      </c>
    </row>
    <row r="643" spans="1:5" ht="15" customHeight="1" x14ac:dyDescent="0.2">
      <c r="A643" s="113"/>
      <c r="B643" s="113"/>
      <c r="C643" s="110">
        <v>3311</v>
      </c>
      <c r="D643" s="116" t="s">
        <v>61</v>
      </c>
      <c r="E643" s="52">
        <v>-500000</v>
      </c>
    </row>
    <row r="644" spans="1:5" ht="15" customHeight="1" x14ac:dyDescent="0.2">
      <c r="A644" s="113"/>
      <c r="B644" s="113"/>
      <c r="C644" s="110">
        <v>3319</v>
      </c>
      <c r="D644" s="157" t="s">
        <v>119</v>
      </c>
      <c r="E644" s="52">
        <v>500000</v>
      </c>
    </row>
    <row r="645" spans="1:5" ht="15" customHeight="1" x14ac:dyDescent="0.2">
      <c r="A645" s="130"/>
      <c r="B645" s="130"/>
      <c r="C645" s="83" t="s">
        <v>45</v>
      </c>
      <c r="D645" s="92"/>
      <c r="E645" s="84">
        <f>SUM(E643:E644)</f>
        <v>0</v>
      </c>
    </row>
    <row r="646" spans="1:5" ht="15" customHeight="1" x14ac:dyDescent="0.2"/>
    <row r="647" spans="1:5" ht="15" customHeight="1" x14ac:dyDescent="0.2"/>
    <row r="648" spans="1:5" ht="15" customHeight="1" x14ac:dyDescent="0.25">
      <c r="A648" s="36" t="s">
        <v>144</v>
      </c>
    </row>
    <row r="649" spans="1:5" ht="15" customHeight="1" x14ac:dyDescent="0.2">
      <c r="A649" s="127" t="s">
        <v>142</v>
      </c>
      <c r="B649" s="127"/>
      <c r="C649" s="127"/>
      <c r="D649" s="127"/>
      <c r="E649" s="127"/>
    </row>
    <row r="650" spans="1:5" ht="15" customHeight="1" x14ac:dyDescent="0.2">
      <c r="A650" s="127"/>
      <c r="B650" s="127"/>
      <c r="C650" s="127"/>
      <c r="D650" s="127"/>
      <c r="E650" s="127"/>
    </row>
    <row r="651" spans="1:5" ht="15" customHeight="1" x14ac:dyDescent="0.2">
      <c r="A651" s="38" t="s">
        <v>145</v>
      </c>
      <c r="B651" s="38"/>
      <c r="C651" s="38"/>
      <c r="D651" s="38"/>
      <c r="E651" s="38"/>
    </row>
    <row r="652" spans="1:5" ht="15" customHeight="1" x14ac:dyDescent="0.2">
      <c r="A652" s="38"/>
      <c r="B652" s="38"/>
      <c r="C652" s="38"/>
      <c r="D652" s="38"/>
      <c r="E652" s="38"/>
    </row>
    <row r="653" spans="1:5" ht="15" customHeight="1" x14ac:dyDescent="0.2">
      <c r="A653" s="38"/>
      <c r="B653" s="38"/>
      <c r="C653" s="38"/>
      <c r="D653" s="38"/>
      <c r="E653" s="38"/>
    </row>
    <row r="654" spans="1:5" ht="15" customHeight="1" x14ac:dyDescent="0.2">
      <c r="A654" s="38"/>
      <c r="B654" s="38"/>
      <c r="C654" s="38"/>
      <c r="D654" s="38"/>
      <c r="E654" s="38"/>
    </row>
    <row r="655" spans="1:5" ht="15" customHeight="1" x14ac:dyDescent="0.2">
      <c r="A655" s="38"/>
      <c r="B655" s="38"/>
      <c r="C655" s="38"/>
      <c r="D655" s="38"/>
      <c r="E655" s="38"/>
    </row>
    <row r="656" spans="1:5" ht="15" customHeight="1" x14ac:dyDescent="0.2">
      <c r="A656" s="38"/>
      <c r="B656" s="38"/>
      <c r="C656" s="38"/>
      <c r="D656" s="38"/>
      <c r="E656" s="38"/>
    </row>
    <row r="657" spans="1:5" ht="15" customHeight="1" x14ac:dyDescent="0.2">
      <c r="A657" s="38"/>
      <c r="B657" s="38"/>
      <c r="C657" s="38"/>
      <c r="D657" s="38"/>
      <c r="E657" s="38"/>
    </row>
    <row r="658" spans="1:5" ht="15" customHeight="1" x14ac:dyDescent="0.2">
      <c r="A658" s="38"/>
      <c r="B658" s="38"/>
      <c r="C658" s="38"/>
      <c r="D658" s="38"/>
      <c r="E658" s="38"/>
    </row>
    <row r="659" spans="1:5" ht="15" customHeight="1" x14ac:dyDescent="0.2"/>
    <row r="660" spans="1:5" ht="15" customHeight="1" x14ac:dyDescent="0.25">
      <c r="A660" s="86" t="s">
        <v>16</v>
      </c>
      <c r="B660" s="69"/>
      <c r="C660" s="69"/>
      <c r="D660" s="69"/>
      <c r="E660" s="77"/>
    </row>
    <row r="661" spans="1:5" ht="15" customHeight="1" x14ac:dyDescent="0.2">
      <c r="A661" s="42" t="s">
        <v>131</v>
      </c>
      <c r="B661" s="69"/>
      <c r="C661" s="69"/>
      <c r="D661" s="69"/>
      <c r="E661" s="70" t="s">
        <v>132</v>
      </c>
    </row>
    <row r="662" spans="1:5" ht="15" customHeight="1" x14ac:dyDescent="0.2">
      <c r="A662" s="78"/>
      <c r="B662" s="77"/>
      <c r="C662" s="69"/>
      <c r="D662" s="69"/>
      <c r="E662" s="87"/>
    </row>
    <row r="663" spans="1:5" ht="15" customHeight="1" x14ac:dyDescent="0.2">
      <c r="A663" s="113"/>
      <c r="B663" s="113"/>
      <c r="C663" s="79" t="s">
        <v>41</v>
      </c>
      <c r="D663" s="64" t="s">
        <v>46</v>
      </c>
      <c r="E663" s="48" t="s">
        <v>43</v>
      </c>
    </row>
    <row r="664" spans="1:5" ht="15" customHeight="1" x14ac:dyDescent="0.2">
      <c r="A664" s="113"/>
      <c r="B664" s="113"/>
      <c r="C664" s="110">
        <v>3319</v>
      </c>
      <c r="D664" s="116" t="s">
        <v>61</v>
      </c>
      <c r="E664" s="52">
        <v>-820000</v>
      </c>
    </row>
    <row r="665" spans="1:5" ht="15" customHeight="1" x14ac:dyDescent="0.2">
      <c r="A665" s="113"/>
      <c r="B665" s="113"/>
      <c r="C665" s="110">
        <v>3319</v>
      </c>
      <c r="D665" s="116" t="s">
        <v>61</v>
      </c>
      <c r="E665" s="52">
        <v>80000</v>
      </c>
    </row>
    <row r="666" spans="1:5" ht="15" customHeight="1" x14ac:dyDescent="0.2">
      <c r="A666" s="113"/>
      <c r="B666" s="113"/>
      <c r="C666" s="110">
        <v>3319</v>
      </c>
      <c r="D666" s="61" t="s">
        <v>47</v>
      </c>
      <c r="E666" s="52">
        <v>740000</v>
      </c>
    </row>
    <row r="667" spans="1:5" ht="15" customHeight="1" x14ac:dyDescent="0.2">
      <c r="A667" s="130"/>
      <c r="B667" s="130"/>
      <c r="C667" s="83" t="s">
        <v>45</v>
      </c>
      <c r="D667" s="92"/>
      <c r="E667" s="84">
        <f>SUM(E664:E666)</f>
        <v>0</v>
      </c>
    </row>
    <row r="668" spans="1:5" ht="15" customHeight="1" x14ac:dyDescent="0.2"/>
    <row r="669" spans="1:5" ht="15" customHeight="1" x14ac:dyDescent="0.2"/>
    <row r="670" spans="1:5" ht="15" customHeight="1" x14ac:dyDescent="0.2"/>
    <row r="671" spans="1:5" ht="15" customHeight="1" x14ac:dyDescent="0.2"/>
    <row r="672" spans="1:5" ht="15" customHeight="1" x14ac:dyDescent="0.2"/>
    <row r="673" spans="1:5" ht="15" customHeight="1" x14ac:dyDescent="0.2"/>
    <row r="674" spans="1:5" ht="15" customHeight="1" x14ac:dyDescent="0.2"/>
    <row r="675" spans="1:5" ht="15" customHeight="1" x14ac:dyDescent="0.2"/>
    <row r="676" spans="1:5" ht="15" customHeight="1" x14ac:dyDescent="0.2"/>
    <row r="677" spans="1:5" ht="15" customHeight="1" x14ac:dyDescent="0.2"/>
    <row r="678" spans="1:5" ht="15" customHeight="1" x14ac:dyDescent="0.25">
      <c r="A678" s="36" t="s">
        <v>146</v>
      </c>
    </row>
    <row r="679" spans="1:5" ht="15" customHeight="1" x14ac:dyDescent="0.2">
      <c r="A679" s="127" t="s">
        <v>142</v>
      </c>
      <c r="B679" s="127"/>
      <c r="C679" s="127"/>
      <c r="D679" s="127"/>
      <c r="E679" s="127"/>
    </row>
    <row r="680" spans="1:5" ht="15" customHeight="1" x14ac:dyDescent="0.2">
      <c r="A680" s="127"/>
      <c r="B680" s="127"/>
      <c r="C680" s="127"/>
      <c r="D680" s="127"/>
      <c r="E680" s="127"/>
    </row>
    <row r="681" spans="1:5" ht="15" customHeight="1" x14ac:dyDescent="0.2">
      <c r="A681" s="38" t="s">
        <v>147</v>
      </c>
      <c r="B681" s="38"/>
      <c r="C681" s="38"/>
      <c r="D681" s="38"/>
      <c r="E681" s="38"/>
    </row>
    <row r="682" spans="1:5" ht="15" customHeight="1" x14ac:dyDescent="0.2">
      <c r="A682" s="38"/>
      <c r="B682" s="38"/>
      <c r="C682" s="38"/>
      <c r="D682" s="38"/>
      <c r="E682" s="38"/>
    </row>
    <row r="683" spans="1:5" ht="15" customHeight="1" x14ac:dyDescent="0.2">
      <c r="A683" s="38"/>
      <c r="B683" s="38"/>
      <c r="C683" s="38"/>
      <c r="D683" s="38"/>
      <c r="E683" s="38"/>
    </row>
    <row r="684" spans="1:5" ht="15" customHeight="1" x14ac:dyDescent="0.2">
      <c r="A684" s="38"/>
      <c r="B684" s="38"/>
      <c r="C684" s="38"/>
      <c r="D684" s="38"/>
      <c r="E684" s="38"/>
    </row>
    <row r="685" spans="1:5" ht="15" customHeight="1" x14ac:dyDescent="0.2">
      <c r="A685" s="38"/>
      <c r="B685" s="38"/>
      <c r="C685" s="38"/>
      <c r="D685" s="38"/>
      <c r="E685" s="38"/>
    </row>
    <row r="686" spans="1:5" ht="15" customHeight="1" x14ac:dyDescent="0.2">
      <c r="A686" s="38"/>
      <c r="B686" s="38"/>
      <c r="C686" s="38"/>
      <c r="D686" s="38"/>
      <c r="E686" s="38"/>
    </row>
    <row r="687" spans="1:5" ht="15" customHeight="1" x14ac:dyDescent="0.2">
      <c r="A687" s="38"/>
      <c r="B687" s="38"/>
      <c r="C687" s="38"/>
      <c r="D687" s="38"/>
      <c r="E687" s="38"/>
    </row>
    <row r="688" spans="1:5" ht="15" customHeight="1" x14ac:dyDescent="0.2">
      <c r="A688" s="38"/>
      <c r="B688" s="38"/>
      <c r="C688" s="38"/>
      <c r="D688" s="38"/>
      <c r="E688" s="38"/>
    </row>
    <row r="689" spans="1:5" ht="15" customHeight="1" x14ac:dyDescent="0.2"/>
    <row r="690" spans="1:5" ht="15" customHeight="1" x14ac:dyDescent="0.25">
      <c r="A690" s="86" t="s">
        <v>16</v>
      </c>
      <c r="B690" s="69"/>
      <c r="C690" s="69"/>
      <c r="D690" s="69"/>
      <c r="E690" s="77"/>
    </row>
    <row r="691" spans="1:5" ht="15" customHeight="1" x14ac:dyDescent="0.2">
      <c r="A691" s="42" t="s">
        <v>131</v>
      </c>
      <c r="B691" s="69"/>
      <c r="C691" s="69"/>
      <c r="D691" s="69"/>
      <c r="E691" s="70" t="s">
        <v>132</v>
      </c>
    </row>
    <row r="692" spans="1:5" ht="15" customHeight="1" x14ac:dyDescent="0.2">
      <c r="A692" s="78"/>
      <c r="B692" s="77"/>
      <c r="C692" s="69"/>
      <c r="D692" s="69"/>
      <c r="E692" s="87"/>
    </row>
    <row r="693" spans="1:5" ht="15" customHeight="1" x14ac:dyDescent="0.2">
      <c r="A693" s="113"/>
      <c r="B693" s="113"/>
      <c r="C693" s="79" t="s">
        <v>41</v>
      </c>
      <c r="D693" s="64" t="s">
        <v>46</v>
      </c>
      <c r="E693" s="48" t="s">
        <v>43</v>
      </c>
    </row>
    <row r="694" spans="1:5" ht="15" customHeight="1" x14ac:dyDescent="0.2">
      <c r="A694" s="113"/>
      <c r="B694" s="113"/>
      <c r="C694" s="110">
        <v>3319</v>
      </c>
      <c r="D694" s="116" t="s">
        <v>61</v>
      </c>
      <c r="E694" s="52">
        <v>-4410000</v>
      </c>
    </row>
    <row r="695" spans="1:5" ht="15" customHeight="1" x14ac:dyDescent="0.2">
      <c r="A695" s="113"/>
      <c r="B695" s="113"/>
      <c r="C695" s="110">
        <v>3311</v>
      </c>
      <c r="D695" s="116" t="s">
        <v>61</v>
      </c>
      <c r="E695" s="52">
        <v>515000</v>
      </c>
    </row>
    <row r="696" spans="1:5" ht="15" customHeight="1" x14ac:dyDescent="0.2">
      <c r="A696" s="113"/>
      <c r="B696" s="113"/>
      <c r="C696" s="110">
        <v>3312</v>
      </c>
      <c r="D696" s="116" t="s">
        <v>61</v>
      </c>
      <c r="E696" s="52">
        <v>1025000</v>
      </c>
    </row>
    <row r="697" spans="1:5" ht="15" customHeight="1" x14ac:dyDescent="0.2">
      <c r="A697" s="113"/>
      <c r="B697" s="113"/>
      <c r="C697" s="110">
        <v>3313</v>
      </c>
      <c r="D697" s="116" t="s">
        <v>61</v>
      </c>
      <c r="E697" s="52">
        <v>150000</v>
      </c>
    </row>
    <row r="698" spans="1:5" ht="15" customHeight="1" x14ac:dyDescent="0.2">
      <c r="A698" s="113"/>
      <c r="B698" s="113"/>
      <c r="C698" s="110">
        <v>3315</v>
      </c>
      <c r="D698" s="116" t="s">
        <v>61</v>
      </c>
      <c r="E698" s="52">
        <v>50000</v>
      </c>
    </row>
    <row r="699" spans="1:5" ht="15" customHeight="1" x14ac:dyDescent="0.2">
      <c r="A699" s="113"/>
      <c r="B699" s="113"/>
      <c r="C699" s="110">
        <v>3316</v>
      </c>
      <c r="D699" s="116" t="s">
        <v>61</v>
      </c>
      <c r="E699" s="52">
        <v>120000</v>
      </c>
    </row>
    <row r="700" spans="1:5" ht="15" customHeight="1" x14ac:dyDescent="0.2">
      <c r="A700" s="113"/>
      <c r="B700" s="113"/>
      <c r="C700" s="110">
        <v>3317</v>
      </c>
      <c r="D700" s="116" t="s">
        <v>61</v>
      </c>
      <c r="E700" s="52">
        <v>15000</v>
      </c>
    </row>
    <row r="701" spans="1:5" ht="15" customHeight="1" x14ac:dyDescent="0.2">
      <c r="A701" s="113"/>
      <c r="B701" s="113"/>
      <c r="C701" s="110">
        <v>3319</v>
      </c>
      <c r="D701" s="157" t="s">
        <v>61</v>
      </c>
      <c r="E701" s="52">
        <v>600000</v>
      </c>
    </row>
    <row r="702" spans="1:5" ht="15" customHeight="1" x14ac:dyDescent="0.2">
      <c r="A702" s="113"/>
      <c r="B702" s="113"/>
      <c r="C702" s="110">
        <v>3311</v>
      </c>
      <c r="D702" s="61" t="s">
        <v>47</v>
      </c>
      <c r="E702" s="52">
        <v>100000</v>
      </c>
    </row>
    <row r="703" spans="1:5" ht="15" customHeight="1" x14ac:dyDescent="0.2">
      <c r="A703" s="113"/>
      <c r="B703" s="113"/>
      <c r="C703" s="110">
        <v>3312</v>
      </c>
      <c r="D703" s="61" t="s">
        <v>47</v>
      </c>
      <c r="E703" s="52">
        <v>25000</v>
      </c>
    </row>
    <row r="704" spans="1:5" ht="15" customHeight="1" x14ac:dyDescent="0.2">
      <c r="A704" s="113"/>
      <c r="B704" s="113"/>
      <c r="C704" s="110">
        <v>3313</v>
      </c>
      <c r="D704" s="61" t="s">
        <v>47</v>
      </c>
      <c r="E704" s="52">
        <v>40000</v>
      </c>
    </row>
    <row r="705" spans="1:5" ht="15" customHeight="1" x14ac:dyDescent="0.2">
      <c r="A705" s="113"/>
      <c r="B705" s="113"/>
      <c r="C705" s="110">
        <v>3316</v>
      </c>
      <c r="D705" s="61" t="s">
        <v>47</v>
      </c>
      <c r="E705" s="52">
        <v>290000</v>
      </c>
    </row>
    <row r="706" spans="1:5" ht="15" customHeight="1" x14ac:dyDescent="0.2">
      <c r="A706" s="113"/>
      <c r="B706" s="113"/>
      <c r="C706" s="110">
        <v>3319</v>
      </c>
      <c r="D706" s="61" t="s">
        <v>47</v>
      </c>
      <c r="E706" s="52">
        <v>1182000</v>
      </c>
    </row>
    <row r="707" spans="1:5" ht="15" customHeight="1" x14ac:dyDescent="0.2">
      <c r="A707" s="113"/>
      <c r="B707" s="113"/>
      <c r="C707" s="110">
        <v>3312</v>
      </c>
      <c r="D707" s="81" t="s">
        <v>148</v>
      </c>
      <c r="E707" s="52">
        <v>10000</v>
      </c>
    </row>
    <row r="708" spans="1:5" ht="15" customHeight="1" x14ac:dyDescent="0.2">
      <c r="A708" s="113"/>
      <c r="B708" s="113"/>
      <c r="C708" s="110">
        <v>3316</v>
      </c>
      <c r="D708" s="81" t="s">
        <v>148</v>
      </c>
      <c r="E708" s="52">
        <v>28000</v>
      </c>
    </row>
    <row r="709" spans="1:5" ht="15" customHeight="1" x14ac:dyDescent="0.2">
      <c r="A709" s="113"/>
      <c r="B709" s="113"/>
      <c r="C709" s="110">
        <v>3319</v>
      </c>
      <c r="D709" s="81" t="s">
        <v>148</v>
      </c>
      <c r="E709" s="52">
        <v>70000</v>
      </c>
    </row>
    <row r="710" spans="1:5" ht="15" customHeight="1" x14ac:dyDescent="0.2">
      <c r="A710" s="130"/>
      <c r="B710" s="130"/>
      <c r="C710" s="83" t="s">
        <v>45</v>
      </c>
      <c r="D710" s="92"/>
      <c r="E710" s="84">
        <f>SUM(E694:E709)</f>
        <v>-190000</v>
      </c>
    </row>
    <row r="711" spans="1:5" ht="15" customHeight="1" x14ac:dyDescent="0.2">
      <c r="A711" s="130"/>
      <c r="B711" s="130"/>
      <c r="C711" s="151"/>
      <c r="D711" s="69"/>
      <c r="E711" s="152"/>
    </row>
    <row r="712" spans="1:5" ht="15" customHeight="1" x14ac:dyDescent="0.2">
      <c r="B712" s="46" t="s">
        <v>40</v>
      </c>
      <c r="C712" s="79" t="s">
        <v>41</v>
      </c>
      <c r="D712" s="95" t="s">
        <v>42</v>
      </c>
      <c r="E712" s="48" t="s">
        <v>43</v>
      </c>
    </row>
    <row r="713" spans="1:5" ht="15" customHeight="1" x14ac:dyDescent="0.2">
      <c r="B713" s="122">
        <v>555</v>
      </c>
      <c r="C713" s="110"/>
      <c r="D713" s="65" t="s">
        <v>90</v>
      </c>
      <c r="E713" s="82">
        <v>190000</v>
      </c>
    </row>
    <row r="714" spans="1:5" ht="15" customHeight="1" x14ac:dyDescent="0.2">
      <c r="B714" s="124"/>
      <c r="C714" s="83" t="s">
        <v>45</v>
      </c>
      <c r="D714" s="96"/>
      <c r="E714" s="97">
        <f>SUM(E713:E713)</f>
        <v>190000</v>
      </c>
    </row>
    <row r="715" spans="1:5" ht="15" customHeight="1" x14ac:dyDescent="0.2"/>
    <row r="716" spans="1:5" ht="15" customHeight="1" x14ac:dyDescent="0.2"/>
    <row r="717" spans="1:5" ht="15" customHeight="1" x14ac:dyDescent="0.2"/>
    <row r="718" spans="1:5" ht="15" customHeight="1" x14ac:dyDescent="0.2"/>
    <row r="719" spans="1:5" ht="15" customHeight="1" x14ac:dyDescent="0.2"/>
    <row r="720" spans="1:5" ht="15" customHeight="1" x14ac:dyDescent="0.2"/>
    <row r="721" spans="1:5" ht="15" customHeight="1" x14ac:dyDescent="0.2"/>
    <row r="722" spans="1:5" ht="15" customHeight="1" x14ac:dyDescent="0.2"/>
    <row r="723" spans="1:5" ht="15" customHeight="1" x14ac:dyDescent="0.2"/>
    <row r="724" spans="1:5" ht="15" customHeight="1" x14ac:dyDescent="0.2"/>
    <row r="725" spans="1:5" ht="15" customHeight="1" x14ac:dyDescent="0.2"/>
    <row r="726" spans="1:5" ht="15" customHeight="1" x14ac:dyDescent="0.2"/>
    <row r="727" spans="1:5" ht="15" customHeight="1" x14ac:dyDescent="0.2"/>
    <row r="728" spans="1:5" ht="15" customHeight="1" x14ac:dyDescent="0.2"/>
    <row r="729" spans="1:5" ht="15" customHeight="1" x14ac:dyDescent="0.2"/>
    <row r="730" spans="1:5" ht="15" customHeight="1" x14ac:dyDescent="0.25">
      <c r="A730" s="36" t="s">
        <v>149</v>
      </c>
    </row>
    <row r="731" spans="1:5" ht="15" customHeight="1" x14ac:dyDescent="0.2">
      <c r="A731" s="127" t="s">
        <v>150</v>
      </c>
      <c r="B731" s="127"/>
      <c r="C731" s="127"/>
      <c r="D731" s="127"/>
      <c r="E731" s="127"/>
    </row>
    <row r="732" spans="1:5" ht="15" customHeight="1" x14ac:dyDescent="0.2">
      <c r="A732" s="127"/>
      <c r="B732" s="127"/>
      <c r="C732" s="127"/>
      <c r="D732" s="127"/>
      <c r="E732" s="127"/>
    </row>
    <row r="733" spans="1:5" ht="15" customHeight="1" x14ac:dyDescent="0.2">
      <c r="A733" s="38" t="s">
        <v>151</v>
      </c>
      <c r="B733" s="38"/>
      <c r="C733" s="38"/>
      <c r="D733" s="38"/>
      <c r="E733" s="38"/>
    </row>
    <row r="734" spans="1:5" ht="15" customHeight="1" x14ac:dyDescent="0.2">
      <c r="A734" s="38"/>
      <c r="B734" s="38"/>
      <c r="C734" s="38"/>
      <c r="D734" s="38"/>
      <c r="E734" s="38"/>
    </row>
    <row r="735" spans="1:5" ht="15" customHeight="1" x14ac:dyDescent="0.2">
      <c r="A735" s="38"/>
      <c r="B735" s="38"/>
      <c r="C735" s="38"/>
      <c r="D735" s="38"/>
      <c r="E735" s="38"/>
    </row>
    <row r="736" spans="1:5" ht="15" customHeight="1" x14ac:dyDescent="0.2">
      <c r="A736" s="38"/>
      <c r="B736" s="38"/>
      <c r="C736" s="38"/>
      <c r="D736" s="38"/>
      <c r="E736" s="38"/>
    </row>
    <row r="737" spans="1:5" ht="15" customHeight="1" x14ac:dyDescent="0.2">
      <c r="A737" s="38"/>
      <c r="B737" s="38"/>
      <c r="C737" s="38"/>
      <c r="D737" s="38"/>
      <c r="E737" s="38"/>
    </row>
    <row r="738" spans="1:5" ht="15" customHeight="1" x14ac:dyDescent="0.2">
      <c r="A738" s="38"/>
      <c r="B738" s="38"/>
      <c r="C738" s="38"/>
      <c r="D738" s="38"/>
      <c r="E738" s="38"/>
    </row>
    <row r="739" spans="1:5" ht="15" customHeight="1" x14ac:dyDescent="0.2">
      <c r="A739" s="38"/>
      <c r="B739" s="38"/>
      <c r="C739" s="38"/>
      <c r="D739" s="38"/>
      <c r="E739" s="38"/>
    </row>
    <row r="740" spans="1:5" ht="15" customHeight="1" x14ac:dyDescent="0.2">
      <c r="A740" s="38"/>
      <c r="B740" s="38"/>
      <c r="C740" s="38"/>
      <c r="D740" s="38"/>
      <c r="E740" s="38"/>
    </row>
    <row r="741" spans="1:5" ht="15" customHeight="1" x14ac:dyDescent="0.2">
      <c r="A741" s="38"/>
      <c r="B741" s="38"/>
      <c r="C741" s="38"/>
      <c r="D741" s="38"/>
      <c r="E741" s="38"/>
    </row>
    <row r="742" spans="1:5" ht="15" customHeight="1" x14ac:dyDescent="0.2"/>
    <row r="743" spans="1:5" ht="15" customHeight="1" x14ac:dyDescent="0.25">
      <c r="A743" s="86" t="s">
        <v>16</v>
      </c>
      <c r="B743" s="69"/>
      <c r="C743" s="69"/>
      <c r="D743" s="69"/>
      <c r="E743" s="77"/>
    </row>
    <row r="744" spans="1:5" ht="15" customHeight="1" x14ac:dyDescent="0.2">
      <c r="A744" s="78" t="s">
        <v>65</v>
      </c>
      <c r="B744" s="121"/>
      <c r="C744" s="121"/>
      <c r="D744" s="121"/>
      <c r="E744" s="77" t="s">
        <v>66</v>
      </c>
    </row>
    <row r="745" spans="1:5" ht="15" customHeight="1" x14ac:dyDescent="0.2"/>
    <row r="746" spans="1:5" ht="15" customHeight="1" x14ac:dyDescent="0.2">
      <c r="B746" s="46" t="s">
        <v>40</v>
      </c>
      <c r="C746" s="79" t="s">
        <v>41</v>
      </c>
      <c r="D746" s="95" t="s">
        <v>42</v>
      </c>
      <c r="E746" s="48" t="s">
        <v>43</v>
      </c>
    </row>
    <row r="747" spans="1:5" ht="15" customHeight="1" x14ac:dyDescent="0.2">
      <c r="B747" s="49">
        <v>130</v>
      </c>
      <c r="C747" s="110"/>
      <c r="D747" s="65" t="s">
        <v>90</v>
      </c>
      <c r="E747" s="52">
        <v>-55200000</v>
      </c>
    </row>
    <row r="748" spans="1:5" ht="15" customHeight="1" x14ac:dyDescent="0.2">
      <c r="B748" s="49">
        <v>135</v>
      </c>
      <c r="C748" s="110"/>
      <c r="D748" s="65" t="s">
        <v>90</v>
      </c>
      <c r="E748" s="52">
        <v>24000000</v>
      </c>
    </row>
    <row r="749" spans="1:5" ht="15" customHeight="1" x14ac:dyDescent="0.2">
      <c r="B749" s="49">
        <v>136</v>
      </c>
      <c r="C749" s="110"/>
      <c r="D749" s="65" t="s">
        <v>90</v>
      </c>
      <c r="E749" s="52">
        <v>31200000</v>
      </c>
    </row>
    <row r="750" spans="1:5" ht="15" customHeight="1" x14ac:dyDescent="0.2">
      <c r="B750" s="124"/>
      <c r="C750" s="83" t="s">
        <v>45</v>
      </c>
      <c r="D750" s="96"/>
      <c r="E750" s="97">
        <f>SUM(E747:E749)</f>
        <v>0</v>
      </c>
    </row>
    <row r="751" spans="1:5" ht="15" customHeight="1" x14ac:dyDescent="0.2"/>
    <row r="752" spans="1:5" ht="15" customHeight="1" x14ac:dyDescent="0.2"/>
    <row r="753" spans="1:5" ht="15" customHeight="1" x14ac:dyDescent="0.25">
      <c r="A753" s="36" t="s">
        <v>152</v>
      </c>
    </row>
    <row r="754" spans="1:5" ht="15" customHeight="1" x14ac:dyDescent="0.2">
      <c r="A754" s="127" t="s">
        <v>150</v>
      </c>
      <c r="B754" s="127"/>
      <c r="C754" s="127"/>
      <c r="D754" s="127"/>
      <c r="E754" s="127"/>
    </row>
    <row r="755" spans="1:5" ht="15" customHeight="1" x14ac:dyDescent="0.2">
      <c r="A755" s="127"/>
      <c r="B755" s="127"/>
      <c r="C755" s="127"/>
      <c r="D755" s="127"/>
      <c r="E755" s="127"/>
    </row>
    <row r="756" spans="1:5" ht="15" customHeight="1" x14ac:dyDescent="0.2">
      <c r="A756" s="38" t="s">
        <v>153</v>
      </c>
      <c r="B756" s="38"/>
      <c r="C756" s="38"/>
      <c r="D756" s="38"/>
      <c r="E756" s="38"/>
    </row>
    <row r="757" spans="1:5" ht="15" customHeight="1" x14ac:dyDescent="0.2">
      <c r="A757" s="38"/>
      <c r="B757" s="38"/>
      <c r="C757" s="38"/>
      <c r="D757" s="38"/>
      <c r="E757" s="38"/>
    </row>
    <row r="758" spans="1:5" ht="15" customHeight="1" x14ac:dyDescent="0.2">
      <c r="A758" s="38"/>
      <c r="B758" s="38"/>
      <c r="C758" s="38"/>
      <c r="D758" s="38"/>
      <c r="E758" s="38"/>
    </row>
    <row r="759" spans="1:5" ht="15" customHeight="1" x14ac:dyDescent="0.2">
      <c r="A759" s="38"/>
      <c r="B759" s="38"/>
      <c r="C759" s="38"/>
      <c r="D759" s="38"/>
      <c r="E759" s="38"/>
    </row>
    <row r="760" spans="1:5" ht="15" customHeight="1" x14ac:dyDescent="0.2">
      <c r="A760" s="38"/>
      <c r="B760" s="38"/>
      <c r="C760" s="38"/>
      <c r="D760" s="38"/>
      <c r="E760" s="38"/>
    </row>
    <row r="761" spans="1:5" ht="15" customHeight="1" x14ac:dyDescent="0.2">
      <c r="A761" s="38"/>
      <c r="B761" s="38"/>
      <c r="C761" s="38"/>
      <c r="D761" s="38"/>
      <c r="E761" s="38"/>
    </row>
    <row r="762" spans="1:5" ht="15" customHeight="1" x14ac:dyDescent="0.2">
      <c r="A762" s="38"/>
      <c r="B762" s="38"/>
      <c r="C762" s="38"/>
      <c r="D762" s="38"/>
      <c r="E762" s="38"/>
    </row>
    <row r="763" spans="1:5" ht="15" customHeight="1" x14ac:dyDescent="0.2">
      <c r="A763" s="38"/>
      <c r="B763" s="38"/>
      <c r="C763" s="38"/>
      <c r="D763" s="38"/>
      <c r="E763" s="38"/>
    </row>
    <row r="764" spans="1:5" ht="15" customHeight="1" x14ac:dyDescent="0.2"/>
    <row r="765" spans="1:5" ht="15" customHeight="1" x14ac:dyDescent="0.25">
      <c r="A765" s="86" t="s">
        <v>16</v>
      </c>
      <c r="B765" s="69"/>
      <c r="C765" s="69"/>
      <c r="D765" s="69"/>
      <c r="E765" s="77"/>
    </row>
    <row r="766" spans="1:5" ht="15" customHeight="1" x14ac:dyDescent="0.2">
      <c r="A766" s="78" t="s">
        <v>65</v>
      </c>
      <c r="B766" s="121"/>
      <c r="C766" s="121"/>
      <c r="D766" s="121"/>
      <c r="E766" s="77" t="s">
        <v>66</v>
      </c>
    </row>
    <row r="767" spans="1:5" ht="15" customHeight="1" x14ac:dyDescent="0.2"/>
    <row r="768" spans="1:5" ht="15" customHeight="1" x14ac:dyDescent="0.2">
      <c r="B768" s="46" t="s">
        <v>40</v>
      </c>
      <c r="C768" s="79" t="s">
        <v>41</v>
      </c>
      <c r="D768" s="95" t="s">
        <v>42</v>
      </c>
      <c r="E768" s="48" t="s">
        <v>43</v>
      </c>
    </row>
    <row r="769" spans="1:5" ht="15" customHeight="1" x14ac:dyDescent="0.2">
      <c r="B769" s="49">
        <v>307</v>
      </c>
      <c r="C769" s="110"/>
      <c r="D769" s="65" t="s">
        <v>90</v>
      </c>
      <c r="E769" s="52">
        <v>-7165000</v>
      </c>
    </row>
    <row r="770" spans="1:5" ht="15" customHeight="1" x14ac:dyDescent="0.2">
      <c r="B770" s="49">
        <v>300</v>
      </c>
      <c r="C770" s="110"/>
      <c r="D770" s="65" t="s">
        <v>90</v>
      </c>
      <c r="E770" s="52">
        <v>7165000</v>
      </c>
    </row>
    <row r="771" spans="1:5" ht="15" customHeight="1" x14ac:dyDescent="0.2">
      <c r="B771" s="124"/>
      <c r="C771" s="83" t="s">
        <v>45</v>
      </c>
      <c r="D771" s="96"/>
      <c r="E771" s="97">
        <f>SUM(E769:E770)</f>
        <v>0</v>
      </c>
    </row>
    <row r="772" spans="1:5" ht="15" customHeight="1" x14ac:dyDescent="0.2"/>
    <row r="773" spans="1:5" ht="15" customHeight="1" x14ac:dyDescent="0.2"/>
    <row r="774" spans="1:5" ht="15" customHeight="1" x14ac:dyDescent="0.2"/>
    <row r="775" spans="1:5" ht="15" customHeight="1" x14ac:dyDescent="0.2"/>
    <row r="776" spans="1:5" ht="15" customHeight="1" x14ac:dyDescent="0.2"/>
    <row r="777" spans="1:5" ht="15" customHeight="1" x14ac:dyDescent="0.2"/>
    <row r="778" spans="1:5" ht="15" customHeight="1" x14ac:dyDescent="0.2"/>
    <row r="779" spans="1:5" ht="15" customHeight="1" x14ac:dyDescent="0.2"/>
    <row r="780" spans="1:5" ht="15" customHeight="1" x14ac:dyDescent="0.2"/>
    <row r="781" spans="1:5" ht="15" customHeight="1" x14ac:dyDescent="0.2"/>
    <row r="782" spans="1:5" ht="15" customHeight="1" x14ac:dyDescent="0.25">
      <c r="A782" s="36" t="s">
        <v>154</v>
      </c>
    </row>
    <row r="783" spans="1:5" ht="15" customHeight="1" x14ac:dyDescent="0.2">
      <c r="A783" s="127" t="s">
        <v>150</v>
      </c>
      <c r="B783" s="127"/>
      <c r="C783" s="127"/>
      <c r="D783" s="127"/>
      <c r="E783" s="127"/>
    </row>
    <row r="784" spans="1:5" ht="15" customHeight="1" x14ac:dyDescent="0.2">
      <c r="A784" s="127"/>
      <c r="B784" s="127"/>
      <c r="C784" s="127"/>
      <c r="D784" s="127"/>
      <c r="E784" s="127"/>
    </row>
    <row r="785" spans="1:5" ht="15" customHeight="1" x14ac:dyDescent="0.2">
      <c r="A785" s="38" t="s">
        <v>155</v>
      </c>
      <c r="B785" s="38"/>
      <c r="C785" s="38"/>
      <c r="D785" s="38"/>
      <c r="E785" s="38"/>
    </row>
    <row r="786" spans="1:5" ht="15" customHeight="1" x14ac:dyDescent="0.2">
      <c r="A786" s="38"/>
      <c r="B786" s="38"/>
      <c r="C786" s="38"/>
      <c r="D786" s="38"/>
      <c r="E786" s="38"/>
    </row>
    <row r="787" spans="1:5" ht="15" customHeight="1" x14ac:dyDescent="0.2">
      <c r="A787" s="38"/>
      <c r="B787" s="38"/>
      <c r="C787" s="38"/>
      <c r="D787" s="38"/>
      <c r="E787" s="38"/>
    </row>
    <row r="788" spans="1:5" ht="15" customHeight="1" x14ac:dyDescent="0.2">
      <c r="A788" s="38"/>
      <c r="B788" s="38"/>
      <c r="C788" s="38"/>
      <c r="D788" s="38"/>
      <c r="E788" s="38"/>
    </row>
    <row r="789" spans="1:5" ht="15" customHeight="1" x14ac:dyDescent="0.2">
      <c r="A789" s="38"/>
      <c r="B789" s="38"/>
      <c r="C789" s="38"/>
      <c r="D789" s="38"/>
      <c r="E789" s="38"/>
    </row>
    <row r="790" spans="1:5" ht="15" customHeight="1" x14ac:dyDescent="0.2">
      <c r="A790" s="38"/>
      <c r="B790" s="38"/>
      <c r="C790" s="38"/>
      <c r="D790" s="38"/>
      <c r="E790" s="38"/>
    </row>
    <row r="791" spans="1:5" ht="15" customHeight="1" x14ac:dyDescent="0.2">
      <c r="A791" s="38"/>
      <c r="B791" s="38"/>
      <c r="C791" s="38"/>
      <c r="D791" s="38"/>
      <c r="E791" s="38"/>
    </row>
    <row r="792" spans="1:5" ht="15" customHeight="1" x14ac:dyDescent="0.2">
      <c r="A792" s="38"/>
      <c r="B792" s="38"/>
      <c r="C792" s="38"/>
      <c r="D792" s="38"/>
      <c r="E792" s="38"/>
    </row>
    <row r="793" spans="1:5" ht="15" customHeight="1" x14ac:dyDescent="0.2"/>
    <row r="794" spans="1:5" ht="15" customHeight="1" x14ac:dyDescent="0.25">
      <c r="A794" s="86" t="s">
        <v>16</v>
      </c>
      <c r="B794" s="69"/>
      <c r="C794" s="69"/>
      <c r="D794" s="69"/>
      <c r="E794" s="77"/>
    </row>
    <row r="795" spans="1:5" ht="15" customHeight="1" x14ac:dyDescent="0.2">
      <c r="A795" s="78" t="s">
        <v>65</v>
      </c>
      <c r="B795" s="121"/>
      <c r="C795" s="121"/>
      <c r="D795" s="121"/>
      <c r="E795" s="77" t="s">
        <v>66</v>
      </c>
    </row>
    <row r="796" spans="1:5" ht="15" customHeight="1" x14ac:dyDescent="0.2"/>
    <row r="797" spans="1:5" ht="15" customHeight="1" x14ac:dyDescent="0.2">
      <c r="B797" s="46" t="s">
        <v>40</v>
      </c>
      <c r="C797" s="79" t="s">
        <v>41</v>
      </c>
      <c r="D797" s="95" t="s">
        <v>42</v>
      </c>
      <c r="E797" s="48" t="s">
        <v>43</v>
      </c>
    </row>
    <row r="798" spans="1:5" ht="15" customHeight="1" x14ac:dyDescent="0.2">
      <c r="B798" s="49">
        <v>307</v>
      </c>
      <c r="C798" s="110"/>
      <c r="D798" s="65" t="s">
        <v>90</v>
      </c>
      <c r="E798" s="52">
        <v>-320000</v>
      </c>
    </row>
    <row r="799" spans="1:5" ht="15" customHeight="1" x14ac:dyDescent="0.2">
      <c r="B799" s="49">
        <v>300</v>
      </c>
      <c r="C799" s="110"/>
      <c r="D799" s="65" t="s">
        <v>90</v>
      </c>
      <c r="E799" s="52">
        <f>40000+180000+100000</f>
        <v>320000</v>
      </c>
    </row>
    <row r="800" spans="1:5" ht="15" customHeight="1" x14ac:dyDescent="0.2">
      <c r="B800" s="124"/>
      <c r="C800" s="83" t="s">
        <v>45</v>
      </c>
      <c r="D800" s="96"/>
      <c r="E800" s="97">
        <f>SUM(E798:E799)</f>
        <v>0</v>
      </c>
    </row>
    <row r="801" spans="1:5" ht="15" customHeight="1" x14ac:dyDescent="0.2"/>
    <row r="802" spans="1:5" ht="15" customHeight="1" x14ac:dyDescent="0.2"/>
    <row r="803" spans="1:5" ht="15" customHeight="1" x14ac:dyDescent="0.25">
      <c r="A803" s="36" t="s">
        <v>156</v>
      </c>
    </row>
    <row r="804" spans="1:5" ht="15" customHeight="1" x14ac:dyDescent="0.2">
      <c r="A804" s="127" t="s">
        <v>150</v>
      </c>
      <c r="B804" s="127"/>
      <c r="C804" s="127"/>
      <c r="D804" s="127"/>
      <c r="E804" s="127"/>
    </row>
    <row r="805" spans="1:5" ht="15" customHeight="1" x14ac:dyDescent="0.2">
      <c r="A805" s="127"/>
      <c r="B805" s="127"/>
      <c r="C805" s="127"/>
      <c r="D805" s="127"/>
      <c r="E805" s="127"/>
    </row>
    <row r="806" spans="1:5" ht="15" customHeight="1" x14ac:dyDescent="0.2">
      <c r="A806" s="38" t="s">
        <v>157</v>
      </c>
      <c r="B806" s="38"/>
      <c r="C806" s="38"/>
      <c r="D806" s="38"/>
      <c r="E806" s="38"/>
    </row>
    <row r="807" spans="1:5" ht="15" customHeight="1" x14ac:dyDescent="0.2">
      <c r="A807" s="38"/>
      <c r="B807" s="38"/>
      <c r="C807" s="38"/>
      <c r="D807" s="38"/>
      <c r="E807" s="38"/>
    </row>
    <row r="808" spans="1:5" ht="15" customHeight="1" x14ac:dyDescent="0.2">
      <c r="A808" s="38"/>
      <c r="B808" s="38"/>
      <c r="C808" s="38"/>
      <c r="D808" s="38"/>
      <c r="E808" s="38"/>
    </row>
    <row r="809" spans="1:5" ht="15" customHeight="1" x14ac:dyDescent="0.2">
      <c r="A809" s="38"/>
      <c r="B809" s="38"/>
      <c r="C809" s="38"/>
      <c r="D809" s="38"/>
      <c r="E809" s="38"/>
    </row>
    <row r="810" spans="1:5" ht="15" customHeight="1" x14ac:dyDescent="0.2">
      <c r="A810" s="38"/>
      <c r="B810" s="38"/>
      <c r="C810" s="38"/>
      <c r="D810" s="38"/>
      <c r="E810" s="38"/>
    </row>
    <row r="811" spans="1:5" ht="15" customHeight="1" x14ac:dyDescent="0.2">
      <c r="A811" s="38"/>
      <c r="B811" s="38"/>
      <c r="C811" s="38"/>
      <c r="D811" s="38"/>
      <c r="E811" s="38"/>
    </row>
    <row r="812" spans="1:5" ht="15" customHeight="1" x14ac:dyDescent="0.2">
      <c r="A812" s="38"/>
      <c r="B812" s="38"/>
      <c r="C812" s="38"/>
      <c r="D812" s="38"/>
      <c r="E812" s="38"/>
    </row>
    <row r="813" spans="1:5" ht="15" customHeight="1" x14ac:dyDescent="0.2">
      <c r="A813" s="38"/>
      <c r="B813" s="38"/>
      <c r="C813" s="38"/>
      <c r="D813" s="38"/>
      <c r="E813" s="38"/>
    </row>
    <row r="814" spans="1:5" ht="15" customHeight="1" x14ac:dyDescent="0.2">
      <c r="A814" s="38"/>
      <c r="B814" s="38"/>
      <c r="C814" s="38"/>
      <c r="D814" s="38"/>
      <c r="E814" s="38"/>
    </row>
    <row r="815" spans="1:5" ht="15" customHeight="1" x14ac:dyDescent="0.2"/>
    <row r="816" spans="1:5" ht="15" customHeight="1" x14ac:dyDescent="0.25">
      <c r="A816" s="86" t="s">
        <v>16</v>
      </c>
      <c r="B816" s="69"/>
      <c r="C816" s="69"/>
      <c r="D816" s="69"/>
      <c r="E816" s="77"/>
    </row>
    <row r="817" spans="1:5" ht="15" customHeight="1" x14ac:dyDescent="0.2">
      <c r="A817" s="78" t="s">
        <v>65</v>
      </c>
      <c r="B817" s="121"/>
      <c r="C817" s="121"/>
      <c r="D817" s="121"/>
      <c r="E817" s="77" t="s">
        <v>66</v>
      </c>
    </row>
    <row r="818" spans="1:5" ht="15" customHeight="1" x14ac:dyDescent="0.2"/>
    <row r="819" spans="1:5" ht="15" customHeight="1" x14ac:dyDescent="0.2">
      <c r="B819" s="46" t="s">
        <v>40</v>
      </c>
      <c r="C819" s="79" t="s">
        <v>41</v>
      </c>
      <c r="D819" s="95" t="s">
        <v>42</v>
      </c>
      <c r="E819" s="48" t="s">
        <v>43</v>
      </c>
    </row>
    <row r="820" spans="1:5" ht="15" customHeight="1" x14ac:dyDescent="0.2">
      <c r="B820" s="49">
        <v>307</v>
      </c>
      <c r="C820" s="110"/>
      <c r="D820" s="81" t="s">
        <v>140</v>
      </c>
      <c r="E820" s="52">
        <v>-569602</v>
      </c>
    </row>
    <row r="821" spans="1:5" ht="15" customHeight="1" x14ac:dyDescent="0.2">
      <c r="B821" s="49">
        <v>10</v>
      </c>
      <c r="C821" s="110"/>
      <c r="D821" s="81" t="s">
        <v>140</v>
      </c>
      <c r="E821" s="52">
        <v>569602</v>
      </c>
    </row>
    <row r="822" spans="1:5" ht="15" customHeight="1" x14ac:dyDescent="0.2">
      <c r="B822" s="124"/>
      <c r="C822" s="83" t="s">
        <v>45</v>
      </c>
      <c r="D822" s="96"/>
      <c r="E822" s="97">
        <f>SUM(E820:E821)</f>
        <v>0</v>
      </c>
    </row>
    <row r="823" spans="1:5" ht="15" customHeight="1" x14ac:dyDescent="0.2"/>
    <row r="824" spans="1:5" ht="15" customHeight="1" x14ac:dyDescent="0.2"/>
    <row r="825" spans="1:5" ht="15" customHeight="1" x14ac:dyDescent="0.2"/>
    <row r="826" spans="1:5" ht="15" customHeight="1" x14ac:dyDescent="0.2"/>
    <row r="827" spans="1:5" ht="15" customHeight="1" x14ac:dyDescent="0.2"/>
    <row r="828" spans="1:5" ht="15" customHeight="1" x14ac:dyDescent="0.2"/>
    <row r="829" spans="1:5" ht="15" customHeight="1" x14ac:dyDescent="0.2"/>
    <row r="830" spans="1:5" ht="15" customHeight="1" x14ac:dyDescent="0.2"/>
    <row r="831" spans="1:5" ht="15" customHeight="1" x14ac:dyDescent="0.2"/>
    <row r="832" spans="1:5" ht="15" customHeight="1" x14ac:dyDescent="0.2"/>
    <row r="833" spans="1:5" ht="15" customHeight="1" x14ac:dyDescent="0.2"/>
    <row r="834" spans="1:5" ht="15" customHeight="1" x14ac:dyDescent="0.25">
      <c r="A834" s="36" t="s">
        <v>158</v>
      </c>
    </row>
    <row r="835" spans="1:5" ht="15" customHeight="1" x14ac:dyDescent="0.2">
      <c r="A835" s="127" t="s">
        <v>150</v>
      </c>
      <c r="B835" s="127"/>
      <c r="C835" s="127"/>
      <c r="D835" s="127"/>
      <c r="E835" s="127"/>
    </row>
    <row r="836" spans="1:5" ht="15" customHeight="1" x14ac:dyDescent="0.2">
      <c r="A836" s="127"/>
      <c r="B836" s="127"/>
      <c r="C836" s="127"/>
      <c r="D836" s="127"/>
      <c r="E836" s="127"/>
    </row>
    <row r="837" spans="1:5" ht="15" customHeight="1" x14ac:dyDescent="0.2">
      <c r="A837" s="38" t="s">
        <v>159</v>
      </c>
      <c r="B837" s="38"/>
      <c r="C837" s="38"/>
      <c r="D837" s="38"/>
      <c r="E837" s="38"/>
    </row>
    <row r="838" spans="1:5" ht="15" customHeight="1" x14ac:dyDescent="0.2">
      <c r="A838" s="38"/>
      <c r="B838" s="38"/>
      <c r="C838" s="38"/>
      <c r="D838" s="38"/>
      <c r="E838" s="38"/>
    </row>
    <row r="839" spans="1:5" ht="15" customHeight="1" x14ac:dyDescent="0.2">
      <c r="A839" s="38"/>
      <c r="B839" s="38"/>
      <c r="C839" s="38"/>
      <c r="D839" s="38"/>
      <c r="E839" s="38"/>
    </row>
    <row r="840" spans="1:5" ht="15" customHeight="1" x14ac:dyDescent="0.2">
      <c r="A840" s="38"/>
      <c r="B840" s="38"/>
      <c r="C840" s="38"/>
      <c r="D840" s="38"/>
      <c r="E840" s="38"/>
    </row>
    <row r="841" spans="1:5" ht="15" customHeight="1" x14ac:dyDescent="0.2">
      <c r="A841" s="38"/>
      <c r="B841" s="38"/>
      <c r="C841" s="38"/>
      <c r="D841" s="38"/>
      <c r="E841" s="38"/>
    </row>
    <row r="842" spans="1:5" ht="15" customHeight="1" x14ac:dyDescent="0.2">
      <c r="A842" s="38"/>
      <c r="B842" s="38"/>
      <c r="C842" s="38"/>
      <c r="D842" s="38"/>
      <c r="E842" s="38"/>
    </row>
    <row r="843" spans="1:5" ht="15" customHeight="1" x14ac:dyDescent="0.2">
      <c r="A843" s="38"/>
      <c r="B843" s="38"/>
      <c r="C843" s="38"/>
      <c r="D843" s="38"/>
      <c r="E843" s="38"/>
    </row>
    <row r="844" spans="1:5" ht="15" customHeight="1" x14ac:dyDescent="0.2">
      <c r="A844" s="38"/>
      <c r="B844" s="38"/>
      <c r="C844" s="38"/>
      <c r="D844" s="38"/>
      <c r="E844" s="38"/>
    </row>
    <row r="845" spans="1:5" ht="15" customHeight="1" x14ac:dyDescent="0.2"/>
    <row r="846" spans="1:5" ht="15" customHeight="1" x14ac:dyDescent="0.25">
      <c r="A846" s="86" t="s">
        <v>16</v>
      </c>
      <c r="B846" s="69"/>
      <c r="C846" s="69"/>
      <c r="D846" s="69"/>
      <c r="E846" s="77"/>
    </row>
    <row r="847" spans="1:5" ht="15" customHeight="1" x14ac:dyDescent="0.2">
      <c r="A847" s="78" t="s">
        <v>65</v>
      </c>
      <c r="B847" s="121"/>
      <c r="C847" s="121"/>
      <c r="D847" s="121"/>
      <c r="E847" s="77" t="s">
        <v>66</v>
      </c>
    </row>
    <row r="848" spans="1:5" ht="15" customHeight="1" x14ac:dyDescent="0.2"/>
    <row r="849" spans="1:5" ht="15" customHeight="1" x14ac:dyDescent="0.2">
      <c r="B849" s="46" t="s">
        <v>40</v>
      </c>
      <c r="C849" s="79" t="s">
        <v>41</v>
      </c>
      <c r="D849" s="95" t="s">
        <v>42</v>
      </c>
      <c r="E849" s="48" t="s">
        <v>43</v>
      </c>
    </row>
    <row r="850" spans="1:5" ht="15" customHeight="1" x14ac:dyDescent="0.2">
      <c r="B850" s="49">
        <v>300</v>
      </c>
      <c r="C850" s="110"/>
      <c r="D850" s="65" t="s">
        <v>90</v>
      </c>
      <c r="E850" s="52">
        <v>-772000</v>
      </c>
    </row>
    <row r="851" spans="1:5" ht="15" customHeight="1" x14ac:dyDescent="0.2">
      <c r="B851" s="49">
        <v>14</v>
      </c>
      <c r="C851" s="110"/>
      <c r="D851" s="65" t="s">
        <v>90</v>
      </c>
      <c r="E851" s="52">
        <v>772000</v>
      </c>
    </row>
    <row r="852" spans="1:5" ht="15" customHeight="1" x14ac:dyDescent="0.2">
      <c r="B852" s="124"/>
      <c r="C852" s="83" t="s">
        <v>45</v>
      </c>
      <c r="D852" s="96"/>
      <c r="E852" s="97">
        <f>SUM(E850:E851)</f>
        <v>0</v>
      </c>
    </row>
    <row r="853" spans="1:5" ht="15" customHeight="1" x14ac:dyDescent="0.2"/>
    <row r="854" spans="1:5" ht="15" customHeight="1" x14ac:dyDescent="0.2"/>
    <row r="855" spans="1:5" ht="15" customHeight="1" x14ac:dyDescent="0.25">
      <c r="A855" s="36" t="s">
        <v>160</v>
      </c>
    </row>
    <row r="856" spans="1:5" ht="15" customHeight="1" x14ac:dyDescent="0.2">
      <c r="A856" s="127" t="s">
        <v>161</v>
      </c>
      <c r="B856" s="127"/>
      <c r="C856" s="127"/>
      <c r="D856" s="127"/>
      <c r="E856" s="127"/>
    </row>
    <row r="857" spans="1:5" ht="15" customHeight="1" x14ac:dyDescent="0.2">
      <c r="A857" s="127"/>
      <c r="B857" s="127"/>
      <c r="C857" s="127"/>
      <c r="D857" s="127"/>
      <c r="E857" s="127"/>
    </row>
    <row r="858" spans="1:5" ht="15" customHeight="1" x14ac:dyDescent="0.2">
      <c r="A858" s="38" t="s">
        <v>162</v>
      </c>
      <c r="B858" s="38"/>
      <c r="C858" s="38"/>
      <c r="D858" s="38"/>
      <c r="E858" s="38"/>
    </row>
    <row r="859" spans="1:5" ht="15" customHeight="1" x14ac:dyDescent="0.2">
      <c r="A859" s="38"/>
      <c r="B859" s="38"/>
      <c r="C859" s="38"/>
      <c r="D859" s="38"/>
      <c r="E859" s="38"/>
    </row>
    <row r="860" spans="1:5" ht="15" customHeight="1" x14ac:dyDescent="0.2">
      <c r="A860" s="38"/>
      <c r="B860" s="38"/>
      <c r="C860" s="38"/>
      <c r="D860" s="38"/>
      <c r="E860" s="38"/>
    </row>
    <row r="861" spans="1:5" ht="15" customHeight="1" x14ac:dyDescent="0.2">
      <c r="A861" s="38"/>
      <c r="B861" s="38"/>
      <c r="C861" s="38"/>
      <c r="D861" s="38"/>
      <c r="E861" s="38"/>
    </row>
    <row r="862" spans="1:5" ht="15" customHeight="1" x14ac:dyDescent="0.2">
      <c r="A862" s="38"/>
      <c r="B862" s="38"/>
      <c r="C862" s="38"/>
      <c r="D862" s="38"/>
      <c r="E862" s="38"/>
    </row>
    <row r="863" spans="1:5" ht="15" customHeight="1" x14ac:dyDescent="0.2">
      <c r="A863" s="38"/>
      <c r="B863" s="38"/>
      <c r="C863" s="38"/>
      <c r="D863" s="38"/>
      <c r="E863" s="38"/>
    </row>
    <row r="864" spans="1:5" ht="15" customHeight="1" x14ac:dyDescent="0.2">
      <c r="A864" s="69"/>
      <c r="B864" s="158"/>
      <c r="C864" s="151"/>
      <c r="D864" s="69"/>
      <c r="E864" s="159"/>
    </row>
    <row r="865" spans="1:5" ht="15" customHeight="1" x14ac:dyDescent="0.25">
      <c r="A865" s="40" t="s">
        <v>16</v>
      </c>
      <c r="B865" s="41"/>
      <c r="C865" s="41"/>
      <c r="D865" s="77"/>
      <c r="E865" s="77"/>
    </row>
    <row r="866" spans="1:5" ht="15" customHeight="1" x14ac:dyDescent="0.2">
      <c r="A866" s="42" t="s">
        <v>77</v>
      </c>
      <c r="B866" s="41"/>
      <c r="C866" s="41"/>
      <c r="D866" s="41"/>
      <c r="E866" s="43" t="s">
        <v>136</v>
      </c>
    </row>
    <row r="867" spans="1:5" ht="15" customHeight="1" x14ac:dyDescent="0.25">
      <c r="A867" s="148"/>
      <c r="B867" s="149"/>
      <c r="C867" s="41"/>
      <c r="D867" s="44"/>
      <c r="E867" s="105"/>
    </row>
    <row r="868" spans="1:5" ht="15" customHeight="1" x14ac:dyDescent="0.2">
      <c r="A868" s="106"/>
      <c r="B868" s="113"/>
      <c r="C868" s="46" t="s">
        <v>41</v>
      </c>
      <c r="D868" s="64" t="s">
        <v>46</v>
      </c>
      <c r="E868" s="48" t="s">
        <v>43</v>
      </c>
    </row>
    <row r="869" spans="1:5" ht="15" customHeight="1" x14ac:dyDescent="0.2">
      <c r="A869" s="114"/>
      <c r="B869" s="114"/>
      <c r="C869" s="110">
        <v>3522</v>
      </c>
      <c r="D869" s="81" t="s">
        <v>79</v>
      </c>
      <c r="E869" s="52">
        <v>-43536</v>
      </c>
    </row>
    <row r="870" spans="1:5" ht="15" customHeight="1" x14ac:dyDescent="0.2">
      <c r="A870" s="114"/>
      <c r="B870" s="114"/>
      <c r="C870" s="110">
        <v>3522</v>
      </c>
      <c r="D870" s="81" t="s">
        <v>73</v>
      </c>
      <c r="E870" s="52">
        <f>-25084-4380</f>
        <v>-29464</v>
      </c>
    </row>
    <row r="871" spans="1:5" ht="15" customHeight="1" x14ac:dyDescent="0.2">
      <c r="A871" s="67"/>
      <c r="B871" s="143"/>
      <c r="C871" s="54" t="s">
        <v>45</v>
      </c>
      <c r="D871" s="62"/>
      <c r="E871" s="63">
        <f>SUM(E869:E870)</f>
        <v>-73000</v>
      </c>
    </row>
    <row r="872" spans="1:5" ht="15" customHeight="1" x14ac:dyDescent="0.2">
      <c r="A872" s="69"/>
      <c r="B872" s="158"/>
      <c r="C872" s="151"/>
      <c r="D872" s="69"/>
      <c r="E872" s="159"/>
    </row>
    <row r="873" spans="1:5" ht="15" customHeight="1" x14ac:dyDescent="0.25">
      <c r="A873" s="40" t="s">
        <v>16</v>
      </c>
      <c r="B873" s="41"/>
      <c r="C873" s="41"/>
      <c r="D873" s="77"/>
      <c r="E873" s="77"/>
    </row>
    <row r="874" spans="1:5" ht="15" customHeight="1" x14ac:dyDescent="0.2">
      <c r="A874" s="42" t="s">
        <v>77</v>
      </c>
      <c r="B874" s="41"/>
      <c r="C874" s="41"/>
      <c r="D874" s="41"/>
      <c r="E874" s="43" t="s">
        <v>84</v>
      </c>
    </row>
    <row r="875" spans="1:5" ht="15" customHeight="1" x14ac:dyDescent="0.25">
      <c r="A875" s="148"/>
      <c r="B875" s="149"/>
      <c r="C875" s="41"/>
      <c r="D875" s="44"/>
      <c r="E875" s="105"/>
    </row>
    <row r="876" spans="1:5" ht="15" customHeight="1" x14ac:dyDescent="0.2">
      <c r="A876" s="106"/>
      <c r="B876" s="113"/>
      <c r="C876" s="46" t="s">
        <v>41</v>
      </c>
      <c r="D876" s="64" t="s">
        <v>46</v>
      </c>
      <c r="E876" s="48" t="s">
        <v>43</v>
      </c>
    </row>
    <row r="877" spans="1:5" ht="15" customHeight="1" x14ac:dyDescent="0.2">
      <c r="A877" s="114"/>
      <c r="B877" s="114"/>
      <c r="C877" s="110">
        <v>3113</v>
      </c>
      <c r="D877" s="81" t="s">
        <v>79</v>
      </c>
      <c r="E877" s="52">
        <v>73000</v>
      </c>
    </row>
    <row r="878" spans="1:5" ht="15" customHeight="1" x14ac:dyDescent="0.2">
      <c r="A878" s="67"/>
      <c r="B878" s="143"/>
      <c r="C878" s="54" t="s">
        <v>45</v>
      </c>
      <c r="D878" s="62"/>
      <c r="E878" s="63">
        <f>SUM(E877:E877)</f>
        <v>73000</v>
      </c>
    </row>
    <row r="879" spans="1:5" ht="15" customHeight="1" x14ac:dyDescent="0.2"/>
    <row r="880" spans="1:5" ht="15" customHeight="1" x14ac:dyDescent="0.2"/>
    <row r="881" spans="1:5" ht="15" customHeight="1" x14ac:dyDescent="0.2"/>
    <row r="882" spans="1:5" ht="15" customHeight="1" x14ac:dyDescent="0.2"/>
    <row r="883" spans="1:5" ht="15" customHeight="1" x14ac:dyDescent="0.2"/>
    <row r="884" spans="1:5" ht="15" customHeight="1" x14ac:dyDescent="0.2"/>
    <row r="885" spans="1:5" ht="15" customHeight="1" x14ac:dyDescent="0.2"/>
    <row r="886" spans="1:5" ht="15" customHeight="1" x14ac:dyDescent="0.25">
      <c r="A886" s="36" t="s">
        <v>163</v>
      </c>
    </row>
    <row r="887" spans="1:5" ht="15" customHeight="1" x14ac:dyDescent="0.2">
      <c r="A887" s="127" t="s">
        <v>161</v>
      </c>
      <c r="B887" s="127"/>
      <c r="C887" s="127"/>
      <c r="D887" s="127"/>
      <c r="E887" s="127"/>
    </row>
    <row r="888" spans="1:5" ht="15" customHeight="1" x14ac:dyDescent="0.2">
      <c r="A888" s="127"/>
      <c r="B888" s="127"/>
      <c r="C888" s="127"/>
      <c r="D888" s="127"/>
      <c r="E888" s="127"/>
    </row>
    <row r="889" spans="1:5" ht="15" customHeight="1" x14ac:dyDescent="0.2">
      <c r="A889" s="38" t="s">
        <v>164</v>
      </c>
      <c r="B889" s="38"/>
      <c r="C889" s="38"/>
      <c r="D889" s="38"/>
      <c r="E889" s="38"/>
    </row>
    <row r="890" spans="1:5" ht="15" customHeight="1" x14ac:dyDescent="0.2">
      <c r="A890" s="38"/>
      <c r="B890" s="38"/>
      <c r="C890" s="38"/>
      <c r="D890" s="38"/>
      <c r="E890" s="38"/>
    </row>
    <row r="891" spans="1:5" ht="15" customHeight="1" x14ac:dyDescent="0.2">
      <c r="A891" s="38"/>
      <c r="B891" s="38"/>
      <c r="C891" s="38"/>
      <c r="D891" s="38"/>
      <c r="E891" s="38"/>
    </row>
    <row r="892" spans="1:5" ht="15" customHeight="1" x14ac:dyDescent="0.2">
      <c r="A892" s="38"/>
      <c r="B892" s="38"/>
      <c r="C892" s="38"/>
      <c r="D892" s="38"/>
      <c r="E892" s="38"/>
    </row>
    <row r="893" spans="1:5" ht="15" customHeight="1" x14ac:dyDescent="0.2">
      <c r="A893" s="38"/>
      <c r="B893" s="38"/>
      <c r="C893" s="38"/>
      <c r="D893" s="38"/>
      <c r="E893" s="38"/>
    </row>
    <row r="894" spans="1:5" ht="15" customHeight="1" x14ac:dyDescent="0.2">
      <c r="A894" s="69"/>
      <c r="B894" s="158"/>
      <c r="C894" s="151"/>
      <c r="D894" s="69"/>
      <c r="E894" s="159"/>
    </row>
    <row r="895" spans="1:5" ht="15" customHeight="1" x14ac:dyDescent="0.25">
      <c r="A895" s="40" t="s">
        <v>16</v>
      </c>
      <c r="B895" s="41"/>
      <c r="C895" s="41"/>
      <c r="D895" s="77"/>
      <c r="E895" s="77"/>
    </row>
    <row r="896" spans="1:5" ht="15" customHeight="1" x14ac:dyDescent="0.2">
      <c r="A896" s="42" t="s">
        <v>77</v>
      </c>
      <c r="B896" s="41"/>
      <c r="C896" s="41"/>
      <c r="D896" s="41"/>
      <c r="E896" s="43" t="s">
        <v>78</v>
      </c>
    </row>
    <row r="897" spans="1:5" ht="15" customHeight="1" x14ac:dyDescent="0.25">
      <c r="A897" s="148"/>
      <c r="B897" s="149"/>
      <c r="C897" s="41"/>
      <c r="D897" s="44"/>
      <c r="E897" s="105"/>
    </row>
    <row r="898" spans="1:5" ht="15" customHeight="1" x14ac:dyDescent="0.2">
      <c r="A898" s="106"/>
      <c r="B898" s="113"/>
      <c r="C898" s="46" t="s">
        <v>41</v>
      </c>
      <c r="D898" s="64" t="s">
        <v>46</v>
      </c>
      <c r="E898" s="48" t="s">
        <v>43</v>
      </c>
    </row>
    <row r="899" spans="1:5" ht="15" customHeight="1" x14ac:dyDescent="0.2">
      <c r="A899" s="114"/>
      <c r="B899" s="114"/>
      <c r="C899" s="110">
        <v>2212</v>
      </c>
      <c r="D899" s="81" t="s">
        <v>79</v>
      </c>
      <c r="E899" s="52">
        <v>-250</v>
      </c>
    </row>
    <row r="900" spans="1:5" ht="15" customHeight="1" x14ac:dyDescent="0.2">
      <c r="A900" s="114"/>
      <c r="B900" s="114"/>
      <c r="C900" s="110">
        <v>2212</v>
      </c>
      <c r="D900" s="160" t="s">
        <v>73</v>
      </c>
      <c r="E900" s="52">
        <v>250</v>
      </c>
    </row>
    <row r="901" spans="1:5" ht="15" customHeight="1" x14ac:dyDescent="0.2">
      <c r="A901" s="67"/>
      <c r="B901" s="143"/>
      <c r="C901" s="54" t="s">
        <v>45</v>
      </c>
      <c r="D901" s="62"/>
      <c r="E901" s="63">
        <f>SUM(E899:E900)</f>
        <v>0</v>
      </c>
    </row>
    <row r="902" spans="1:5" ht="15" customHeight="1" x14ac:dyDescent="0.2"/>
    <row r="903" spans="1:5" ht="15" customHeight="1" x14ac:dyDescent="0.2"/>
    <row r="904" spans="1:5" ht="15" customHeight="1" x14ac:dyDescent="0.25">
      <c r="A904" s="36" t="s">
        <v>165</v>
      </c>
    </row>
    <row r="905" spans="1:5" ht="15" customHeight="1" x14ac:dyDescent="0.2">
      <c r="A905" s="127" t="s">
        <v>161</v>
      </c>
      <c r="B905" s="127"/>
      <c r="C905" s="127"/>
      <c r="D905" s="127"/>
      <c r="E905" s="127"/>
    </row>
    <row r="906" spans="1:5" ht="15" customHeight="1" x14ac:dyDescent="0.2">
      <c r="A906" s="127"/>
      <c r="B906" s="127"/>
      <c r="C906" s="127"/>
      <c r="D906" s="127"/>
      <c r="E906" s="127"/>
    </row>
    <row r="907" spans="1:5" ht="15" customHeight="1" x14ac:dyDescent="0.2">
      <c r="A907" s="38" t="s">
        <v>166</v>
      </c>
      <c r="B907" s="38"/>
      <c r="C907" s="38"/>
      <c r="D907" s="38"/>
      <c r="E907" s="38"/>
    </row>
    <row r="908" spans="1:5" ht="15" customHeight="1" x14ac:dyDescent="0.2">
      <c r="A908" s="38"/>
      <c r="B908" s="38"/>
      <c r="C908" s="38"/>
      <c r="D908" s="38"/>
      <c r="E908" s="38"/>
    </row>
    <row r="909" spans="1:5" ht="15" customHeight="1" x14ac:dyDescent="0.2">
      <c r="A909" s="38"/>
      <c r="B909" s="38"/>
      <c r="C909" s="38"/>
      <c r="D909" s="38"/>
      <c r="E909" s="38"/>
    </row>
    <row r="910" spans="1:5" ht="15" customHeight="1" x14ac:dyDescent="0.2">
      <c r="A910" s="38"/>
      <c r="B910" s="38"/>
      <c r="C910" s="38"/>
      <c r="D910" s="38"/>
      <c r="E910" s="38"/>
    </row>
    <row r="911" spans="1:5" ht="15" customHeight="1" x14ac:dyDescent="0.2">
      <c r="A911" s="38"/>
      <c r="B911" s="38"/>
      <c r="C911" s="38"/>
      <c r="D911" s="38"/>
      <c r="E911" s="38"/>
    </row>
    <row r="912" spans="1:5" ht="15" customHeight="1" x14ac:dyDescent="0.2">
      <c r="A912" s="38"/>
      <c r="B912" s="38"/>
      <c r="C912" s="38"/>
      <c r="D912" s="38"/>
      <c r="E912" s="38"/>
    </row>
    <row r="913" spans="1:5" ht="15" customHeight="1" x14ac:dyDescent="0.2">
      <c r="A913" s="69"/>
      <c r="B913" s="158"/>
      <c r="C913" s="151"/>
      <c r="D913" s="69"/>
      <c r="E913" s="159"/>
    </row>
    <row r="914" spans="1:5" ht="15" customHeight="1" x14ac:dyDescent="0.25">
      <c r="A914" s="40" t="s">
        <v>16</v>
      </c>
      <c r="B914" s="41"/>
      <c r="C914" s="41"/>
      <c r="D914" s="77"/>
      <c r="E914" s="77"/>
    </row>
    <row r="915" spans="1:5" ht="15" customHeight="1" x14ac:dyDescent="0.2">
      <c r="A915" s="42" t="s">
        <v>77</v>
      </c>
      <c r="B915" s="41"/>
      <c r="C915" s="41"/>
      <c r="D915" s="41"/>
      <c r="E915" s="43" t="s">
        <v>84</v>
      </c>
    </row>
    <row r="916" spans="1:5" ht="15" customHeight="1" x14ac:dyDescent="0.25">
      <c r="A916" s="148"/>
      <c r="B916" s="149"/>
      <c r="C916" s="41"/>
      <c r="D916" s="44"/>
      <c r="E916" s="105"/>
    </row>
    <row r="917" spans="1:5" ht="15" customHeight="1" x14ac:dyDescent="0.2">
      <c r="A917" s="106"/>
      <c r="B917" s="113"/>
      <c r="C917" s="46" t="s">
        <v>41</v>
      </c>
      <c r="D917" s="64" t="s">
        <v>46</v>
      </c>
      <c r="E917" s="48" t="s">
        <v>43</v>
      </c>
    </row>
    <row r="918" spans="1:5" ht="15" customHeight="1" x14ac:dyDescent="0.2">
      <c r="A918" s="114"/>
      <c r="B918" s="114"/>
      <c r="C918" s="110">
        <v>3121</v>
      </c>
      <c r="D918" s="81" t="s">
        <v>79</v>
      </c>
      <c r="E918" s="52">
        <v>-729834.38</v>
      </c>
    </row>
    <row r="919" spans="1:5" ht="15" customHeight="1" x14ac:dyDescent="0.2">
      <c r="A919" s="114"/>
      <c r="B919" s="114"/>
      <c r="C919" s="110">
        <v>3122</v>
      </c>
      <c r="D919" s="81" t="s">
        <v>79</v>
      </c>
      <c r="E919" s="52">
        <f>-0.01-159760.46-68.91</f>
        <v>-159829.38</v>
      </c>
    </row>
    <row r="920" spans="1:5" ht="15" customHeight="1" x14ac:dyDescent="0.2">
      <c r="A920" s="114"/>
      <c r="B920" s="114"/>
      <c r="C920" s="110">
        <v>3122</v>
      </c>
      <c r="D920" s="81" t="s">
        <v>79</v>
      </c>
      <c r="E920" s="52">
        <v>832162.76</v>
      </c>
    </row>
    <row r="921" spans="1:5" ht="15" customHeight="1" x14ac:dyDescent="0.2">
      <c r="A921" s="114"/>
      <c r="B921" s="114"/>
      <c r="C921" s="110">
        <v>3122</v>
      </c>
      <c r="D921" s="81" t="s">
        <v>73</v>
      </c>
      <c r="E921" s="52">
        <v>57501</v>
      </c>
    </row>
    <row r="922" spans="1:5" ht="15" customHeight="1" x14ac:dyDescent="0.2">
      <c r="A922" s="67"/>
      <c r="B922" s="143"/>
      <c r="C922" s="54" t="s">
        <v>45</v>
      </c>
      <c r="D922" s="62"/>
      <c r="E922" s="63">
        <f>SUM(E918:E921)</f>
        <v>0</v>
      </c>
    </row>
    <row r="923" spans="1:5" ht="15" customHeight="1" x14ac:dyDescent="0.2"/>
    <row r="924" spans="1:5" ht="15" customHeight="1" x14ac:dyDescent="0.2"/>
    <row r="925" spans="1:5" ht="15" customHeight="1" x14ac:dyDescent="0.25">
      <c r="A925" s="36" t="s">
        <v>167</v>
      </c>
    </row>
    <row r="926" spans="1:5" ht="15" customHeight="1" x14ac:dyDescent="0.2">
      <c r="A926" s="127" t="s">
        <v>161</v>
      </c>
      <c r="B926" s="127"/>
      <c r="C926" s="127"/>
      <c r="D926" s="127"/>
      <c r="E926" s="127"/>
    </row>
    <row r="927" spans="1:5" ht="15" customHeight="1" x14ac:dyDescent="0.2">
      <c r="A927" s="127"/>
      <c r="B927" s="127"/>
      <c r="C927" s="127"/>
      <c r="D927" s="127"/>
      <c r="E927" s="127"/>
    </row>
    <row r="928" spans="1:5" ht="15" customHeight="1" x14ac:dyDescent="0.2">
      <c r="A928" s="38" t="s">
        <v>168</v>
      </c>
      <c r="B928" s="38"/>
      <c r="C928" s="38"/>
      <c r="D928" s="38"/>
      <c r="E928" s="38"/>
    </row>
    <row r="929" spans="1:5" ht="15" customHeight="1" x14ac:dyDescent="0.2">
      <c r="A929" s="38"/>
      <c r="B929" s="38"/>
      <c r="C929" s="38"/>
      <c r="D929" s="38"/>
      <c r="E929" s="38"/>
    </row>
    <row r="930" spans="1:5" ht="15" customHeight="1" x14ac:dyDescent="0.2">
      <c r="A930" s="38"/>
      <c r="B930" s="38"/>
      <c r="C930" s="38"/>
      <c r="D930" s="38"/>
      <c r="E930" s="38"/>
    </row>
    <row r="931" spans="1:5" ht="15" customHeight="1" x14ac:dyDescent="0.2">
      <c r="A931" s="38"/>
      <c r="B931" s="38"/>
      <c r="C931" s="38"/>
      <c r="D931" s="38"/>
      <c r="E931" s="38"/>
    </row>
    <row r="932" spans="1:5" ht="15" customHeight="1" x14ac:dyDescent="0.2">
      <c r="A932" s="38"/>
      <c r="B932" s="38"/>
      <c r="C932" s="38"/>
      <c r="D932" s="38"/>
      <c r="E932" s="38"/>
    </row>
    <row r="933" spans="1:5" ht="15" customHeight="1" x14ac:dyDescent="0.2">
      <c r="A933" s="69"/>
      <c r="B933" s="158"/>
      <c r="C933" s="151"/>
      <c r="D933" s="69"/>
      <c r="E933" s="159"/>
    </row>
    <row r="934" spans="1:5" ht="15" customHeight="1" x14ac:dyDescent="0.2">
      <c r="A934" s="69"/>
      <c r="B934" s="158"/>
      <c r="C934" s="151"/>
      <c r="D934" s="69"/>
      <c r="E934" s="159"/>
    </row>
    <row r="935" spans="1:5" ht="15" customHeight="1" x14ac:dyDescent="0.2">
      <c r="A935" s="69"/>
      <c r="B935" s="158"/>
      <c r="C935" s="151"/>
      <c r="D935" s="69"/>
      <c r="E935" s="159"/>
    </row>
    <row r="936" spans="1:5" ht="15" customHeight="1" x14ac:dyDescent="0.2">
      <c r="A936" s="69"/>
      <c r="B936" s="158"/>
      <c r="C936" s="151"/>
      <c r="D936" s="69"/>
      <c r="E936" s="159"/>
    </row>
    <row r="937" spans="1:5" ht="15" customHeight="1" x14ac:dyDescent="0.2">
      <c r="A937" s="69"/>
      <c r="B937" s="158"/>
      <c r="C937" s="151"/>
      <c r="D937" s="69"/>
      <c r="E937" s="159"/>
    </row>
    <row r="938" spans="1:5" ht="15" customHeight="1" x14ac:dyDescent="0.25">
      <c r="A938" s="40" t="s">
        <v>16</v>
      </c>
      <c r="B938" s="41"/>
      <c r="C938" s="41"/>
      <c r="D938" s="77"/>
      <c r="E938" s="77"/>
    </row>
    <row r="939" spans="1:5" ht="15" customHeight="1" x14ac:dyDescent="0.2">
      <c r="A939" s="42" t="s">
        <v>77</v>
      </c>
      <c r="B939" s="41"/>
      <c r="C939" s="41"/>
      <c r="D939" s="41"/>
      <c r="E939" s="43" t="s">
        <v>84</v>
      </c>
    </row>
    <row r="940" spans="1:5" ht="15" customHeight="1" x14ac:dyDescent="0.25">
      <c r="A940" s="148"/>
      <c r="B940" s="149"/>
      <c r="C940" s="41"/>
      <c r="D940" s="44"/>
      <c r="E940" s="105"/>
    </row>
    <row r="941" spans="1:5" ht="15" customHeight="1" x14ac:dyDescent="0.2">
      <c r="A941" s="106"/>
      <c r="B941" s="113"/>
      <c r="C941" s="46" t="s">
        <v>41</v>
      </c>
      <c r="D941" s="64" t="s">
        <v>46</v>
      </c>
      <c r="E941" s="48" t="s">
        <v>43</v>
      </c>
    </row>
    <row r="942" spans="1:5" ht="15" customHeight="1" x14ac:dyDescent="0.2">
      <c r="A942" s="114"/>
      <c r="B942" s="114"/>
      <c r="C942" s="110">
        <v>3122</v>
      </c>
      <c r="D942" s="81" t="s">
        <v>73</v>
      </c>
      <c r="E942" s="52">
        <v>-76.900000000000006</v>
      </c>
    </row>
    <row r="943" spans="1:5" ht="15" customHeight="1" x14ac:dyDescent="0.2">
      <c r="A943" s="114"/>
      <c r="B943" s="114"/>
      <c r="C943" s="110">
        <v>3114</v>
      </c>
      <c r="D943" s="81" t="s">
        <v>79</v>
      </c>
      <c r="E943" s="52">
        <v>-217070</v>
      </c>
    </row>
    <row r="944" spans="1:5" ht="15" customHeight="1" x14ac:dyDescent="0.2">
      <c r="A944" s="114"/>
      <c r="B944" s="114"/>
      <c r="C944" s="110">
        <v>3122</v>
      </c>
      <c r="D944" s="81" t="s">
        <v>79</v>
      </c>
      <c r="E944" s="52">
        <f>-268418-74.57</f>
        <v>-268492.57</v>
      </c>
    </row>
    <row r="945" spans="1:5" ht="15" customHeight="1" x14ac:dyDescent="0.2">
      <c r="A945" s="114"/>
      <c r="B945" s="114"/>
      <c r="C945" s="110">
        <v>3114</v>
      </c>
      <c r="D945" s="81" t="s">
        <v>79</v>
      </c>
      <c r="E945" s="52">
        <f>180000+88569.47+217070</f>
        <v>485639.47</v>
      </c>
    </row>
    <row r="946" spans="1:5" ht="15" customHeight="1" x14ac:dyDescent="0.2">
      <c r="A946" s="67"/>
      <c r="B946" s="143"/>
      <c r="C946" s="54" t="s">
        <v>45</v>
      </c>
      <c r="D946" s="62"/>
      <c r="E946" s="63">
        <f>SUM(E942:E945)</f>
        <v>0</v>
      </c>
    </row>
    <row r="947" spans="1:5" ht="15" customHeight="1" x14ac:dyDescent="0.2"/>
    <row r="948" spans="1:5" ht="15" customHeight="1" x14ac:dyDescent="0.2"/>
    <row r="949" spans="1:5" ht="15" customHeight="1" x14ac:dyDescent="0.25">
      <c r="A949" s="36" t="s">
        <v>169</v>
      </c>
    </row>
    <row r="950" spans="1:5" ht="15" customHeight="1" x14ac:dyDescent="0.2">
      <c r="A950" s="127" t="s">
        <v>161</v>
      </c>
      <c r="B950" s="127"/>
      <c r="C950" s="127"/>
      <c r="D950" s="127"/>
      <c r="E950" s="127"/>
    </row>
    <row r="951" spans="1:5" ht="15" customHeight="1" x14ac:dyDescent="0.2">
      <c r="A951" s="127"/>
      <c r="B951" s="127"/>
      <c r="C951" s="127"/>
      <c r="D951" s="127"/>
      <c r="E951" s="127"/>
    </row>
    <row r="952" spans="1:5" ht="15" customHeight="1" x14ac:dyDescent="0.2">
      <c r="A952" s="38" t="s">
        <v>170</v>
      </c>
      <c r="B952" s="38"/>
      <c r="C952" s="38"/>
      <c r="D952" s="38"/>
      <c r="E952" s="38"/>
    </row>
    <row r="953" spans="1:5" ht="15" customHeight="1" x14ac:dyDescent="0.2">
      <c r="A953" s="38"/>
      <c r="B953" s="38"/>
      <c r="C953" s="38"/>
      <c r="D953" s="38"/>
      <c r="E953" s="38"/>
    </row>
    <row r="954" spans="1:5" ht="15" customHeight="1" x14ac:dyDescent="0.2">
      <c r="A954" s="38"/>
      <c r="B954" s="38"/>
      <c r="C954" s="38"/>
      <c r="D954" s="38"/>
      <c r="E954" s="38"/>
    </row>
    <row r="955" spans="1:5" ht="15" customHeight="1" x14ac:dyDescent="0.2">
      <c r="A955" s="38"/>
      <c r="B955" s="38"/>
      <c r="C955" s="38"/>
      <c r="D955" s="38"/>
      <c r="E955" s="38"/>
    </row>
    <row r="956" spans="1:5" ht="15" customHeight="1" x14ac:dyDescent="0.2">
      <c r="A956" s="38"/>
      <c r="B956" s="38"/>
      <c r="C956" s="38"/>
      <c r="D956" s="38"/>
      <c r="E956" s="38"/>
    </row>
    <row r="957" spans="1:5" ht="15" customHeight="1" x14ac:dyDescent="0.2">
      <c r="A957" s="38"/>
      <c r="B957" s="38"/>
      <c r="C957" s="38"/>
      <c r="D957" s="38"/>
      <c r="E957" s="38"/>
    </row>
    <row r="958" spans="1:5" ht="15" customHeight="1" x14ac:dyDescent="0.2">
      <c r="A958" s="69"/>
      <c r="B958" s="158"/>
      <c r="C958" s="151"/>
      <c r="D958" s="69"/>
      <c r="E958" s="159"/>
    </row>
    <row r="959" spans="1:5" ht="15" customHeight="1" x14ac:dyDescent="0.25">
      <c r="A959" s="40" t="s">
        <v>16</v>
      </c>
      <c r="B959" s="41"/>
      <c r="C959" s="41"/>
      <c r="D959" s="77"/>
      <c r="E959" s="77"/>
    </row>
    <row r="960" spans="1:5" ht="15" customHeight="1" x14ac:dyDescent="0.2">
      <c r="A960" s="42" t="s">
        <v>77</v>
      </c>
      <c r="B960" s="41"/>
      <c r="C960" s="41"/>
      <c r="D960" s="41"/>
      <c r="E960" s="43" t="s">
        <v>84</v>
      </c>
    </row>
    <row r="961" spans="1:5" ht="15" customHeight="1" x14ac:dyDescent="0.25">
      <c r="A961" s="148"/>
      <c r="B961" s="149"/>
      <c r="C961" s="41"/>
      <c r="D961" s="44"/>
      <c r="E961" s="105"/>
    </row>
    <row r="962" spans="1:5" ht="15" customHeight="1" x14ac:dyDescent="0.2">
      <c r="A962" s="106"/>
      <c r="B962" s="113"/>
      <c r="C962" s="46" t="s">
        <v>41</v>
      </c>
      <c r="D962" s="64" t="s">
        <v>46</v>
      </c>
      <c r="E962" s="48" t="s">
        <v>43</v>
      </c>
    </row>
    <row r="963" spans="1:5" ht="15" customHeight="1" x14ac:dyDescent="0.2">
      <c r="A963" s="114"/>
      <c r="B963" s="114"/>
      <c r="C963" s="110">
        <v>3114</v>
      </c>
      <c r="D963" s="81" t="s">
        <v>79</v>
      </c>
      <c r="E963" s="52">
        <v>-390665.4</v>
      </c>
    </row>
    <row r="964" spans="1:5" ht="15" customHeight="1" x14ac:dyDescent="0.2">
      <c r="A964" s="114"/>
      <c r="B964" s="114"/>
      <c r="C964" s="110">
        <v>3122</v>
      </c>
      <c r="D964" s="81" t="s">
        <v>79</v>
      </c>
      <c r="E964" s="52">
        <v>390665.4</v>
      </c>
    </row>
    <row r="965" spans="1:5" ht="15" customHeight="1" x14ac:dyDescent="0.2">
      <c r="A965" s="67"/>
      <c r="B965" s="143"/>
      <c r="C965" s="54" t="s">
        <v>45</v>
      </c>
      <c r="D965" s="62"/>
      <c r="E965" s="63">
        <f>SUM(E963:E964)</f>
        <v>0</v>
      </c>
    </row>
    <row r="966" spans="1:5" ht="15" customHeight="1" x14ac:dyDescent="0.2"/>
    <row r="967" spans="1:5" ht="15" customHeight="1" x14ac:dyDescent="0.2"/>
    <row r="968" spans="1:5" ht="15" customHeight="1" x14ac:dyDescent="0.25">
      <c r="A968" s="36" t="s">
        <v>171</v>
      </c>
    </row>
    <row r="969" spans="1:5" ht="15" customHeight="1" x14ac:dyDescent="0.2">
      <c r="A969" s="37" t="s">
        <v>35</v>
      </c>
      <c r="B969" s="37"/>
      <c r="C969" s="37"/>
      <c r="D969" s="37"/>
      <c r="E969" s="37"/>
    </row>
    <row r="970" spans="1:5" ht="15" customHeight="1" x14ac:dyDescent="0.2">
      <c r="A970" s="38" t="s">
        <v>172</v>
      </c>
      <c r="B970" s="38"/>
      <c r="C970" s="38"/>
      <c r="D970" s="38"/>
      <c r="E970" s="38"/>
    </row>
    <row r="971" spans="1:5" ht="15" customHeight="1" x14ac:dyDescent="0.2">
      <c r="A971" s="38"/>
      <c r="B971" s="38"/>
      <c r="C971" s="38"/>
      <c r="D971" s="38"/>
      <c r="E971" s="38"/>
    </row>
    <row r="972" spans="1:5" ht="15" customHeight="1" x14ac:dyDescent="0.2">
      <c r="A972" s="38"/>
      <c r="B972" s="38"/>
      <c r="C972" s="38"/>
      <c r="D972" s="38"/>
      <c r="E972" s="38"/>
    </row>
    <row r="973" spans="1:5" ht="15" customHeight="1" x14ac:dyDescent="0.2">
      <c r="A973" s="38"/>
      <c r="B973" s="38"/>
      <c r="C973" s="38"/>
      <c r="D973" s="38"/>
      <c r="E973" s="38"/>
    </row>
    <row r="974" spans="1:5" ht="15" customHeight="1" x14ac:dyDescent="0.2">
      <c r="A974" s="38"/>
      <c r="B974" s="38"/>
      <c r="C974" s="38"/>
      <c r="D974" s="38"/>
      <c r="E974" s="38"/>
    </row>
    <row r="975" spans="1:5" ht="15" customHeight="1" x14ac:dyDescent="0.2">
      <c r="A975" s="38"/>
      <c r="B975" s="38"/>
      <c r="C975" s="38"/>
      <c r="D975" s="38"/>
      <c r="E975" s="38"/>
    </row>
    <row r="976" spans="1:5" ht="15" customHeight="1" x14ac:dyDescent="0.2">
      <c r="A976" s="38"/>
      <c r="B976" s="38"/>
      <c r="C976" s="38"/>
      <c r="D976" s="38"/>
      <c r="E976" s="38"/>
    </row>
    <row r="977" spans="1:5" ht="15" customHeight="1" x14ac:dyDescent="0.2">
      <c r="A977" s="38"/>
      <c r="B977" s="38"/>
      <c r="C977" s="38"/>
      <c r="D977" s="38"/>
      <c r="E977" s="38"/>
    </row>
    <row r="978" spans="1:5" ht="15" customHeight="1" x14ac:dyDescent="0.2">
      <c r="A978" s="76"/>
      <c r="B978" s="76"/>
      <c r="C978" s="76"/>
      <c r="D978" s="76"/>
      <c r="E978" s="76"/>
    </row>
    <row r="979" spans="1:5" ht="15" customHeight="1" x14ac:dyDescent="0.25">
      <c r="A979" s="86" t="s">
        <v>1</v>
      </c>
      <c r="B979" s="69"/>
      <c r="C979" s="69"/>
      <c r="D979" s="69"/>
      <c r="E979" s="69"/>
    </row>
    <row r="980" spans="1:5" ht="15" customHeight="1" x14ac:dyDescent="0.2">
      <c r="A980" s="78" t="s">
        <v>57</v>
      </c>
      <c r="E980" t="s">
        <v>58</v>
      </c>
    </row>
    <row r="981" spans="1:5" ht="15" customHeight="1" x14ac:dyDescent="0.25">
      <c r="B981" s="86"/>
      <c r="C981" s="69"/>
      <c r="D981" s="69"/>
      <c r="E981" s="87"/>
    </row>
    <row r="982" spans="1:5" ht="15" customHeight="1" x14ac:dyDescent="0.2">
      <c r="A982" s="113"/>
      <c r="B982" s="113"/>
      <c r="C982" s="79" t="s">
        <v>41</v>
      </c>
      <c r="D982" s="88" t="s">
        <v>42</v>
      </c>
      <c r="E982" s="46" t="s">
        <v>43</v>
      </c>
    </row>
    <row r="983" spans="1:5" ht="15" customHeight="1" x14ac:dyDescent="0.2">
      <c r="A983" s="114"/>
      <c r="B983" s="115"/>
      <c r="C983" s="110"/>
      <c r="D983" s="116" t="s">
        <v>76</v>
      </c>
      <c r="E983" s="52">
        <v>10890</v>
      </c>
    </row>
    <row r="984" spans="1:5" ht="15" customHeight="1" x14ac:dyDescent="0.2">
      <c r="A984" s="114"/>
      <c r="B984" s="115"/>
      <c r="C984" s="54" t="s">
        <v>45</v>
      </c>
      <c r="D984" s="55"/>
      <c r="E984" s="56">
        <f>SUM(E983:E983)</f>
        <v>10890</v>
      </c>
    </row>
    <row r="985" spans="1:5" ht="15" customHeight="1" x14ac:dyDescent="0.2"/>
    <row r="986" spans="1:5" ht="15" customHeight="1" x14ac:dyDescent="0.2"/>
    <row r="987" spans="1:5" ht="15" customHeight="1" x14ac:dyDescent="0.2"/>
    <row r="988" spans="1:5" ht="15" customHeight="1" x14ac:dyDescent="0.2"/>
    <row r="989" spans="1:5" ht="15" customHeight="1" x14ac:dyDescent="0.2"/>
    <row r="990" spans="1:5" ht="15" customHeight="1" x14ac:dyDescent="0.25">
      <c r="A990" s="40" t="s">
        <v>16</v>
      </c>
      <c r="B990" s="41"/>
      <c r="C990" s="41"/>
      <c r="D990" s="77"/>
      <c r="E990" s="77"/>
    </row>
    <row r="991" spans="1:5" ht="15" customHeight="1" x14ac:dyDescent="0.2">
      <c r="A991" s="42" t="s">
        <v>77</v>
      </c>
      <c r="B991" s="69"/>
      <c r="C991" s="69"/>
      <c r="D991" s="69"/>
      <c r="E991" s="70" t="s">
        <v>84</v>
      </c>
    </row>
    <row r="992" spans="1:5" ht="15" customHeight="1" x14ac:dyDescent="0.2">
      <c r="A992" s="44"/>
      <c r="B992" s="104"/>
      <c r="C992" s="41"/>
      <c r="D992" s="44"/>
      <c r="E992" s="105"/>
    </row>
    <row r="993" spans="1:5" ht="15" customHeight="1" x14ac:dyDescent="0.2">
      <c r="B993" s="113"/>
      <c r="C993" s="46" t="s">
        <v>41</v>
      </c>
      <c r="D993" s="64" t="s">
        <v>46</v>
      </c>
      <c r="E993" s="46" t="s">
        <v>43</v>
      </c>
    </row>
    <row r="994" spans="1:5" ht="15" customHeight="1" x14ac:dyDescent="0.2">
      <c r="B994" s="117"/>
      <c r="C994" s="110">
        <v>3122</v>
      </c>
      <c r="D994" s="81" t="s">
        <v>79</v>
      </c>
      <c r="E994" s="52">
        <v>10890</v>
      </c>
    </row>
    <row r="995" spans="1:5" ht="15" customHeight="1" x14ac:dyDescent="0.2">
      <c r="B995" s="118"/>
      <c r="C995" s="54" t="s">
        <v>45</v>
      </c>
      <c r="D995" s="62"/>
      <c r="E995" s="63">
        <f>SUM(E994:E994)</f>
        <v>10890</v>
      </c>
    </row>
    <row r="996" spans="1:5" ht="15" customHeight="1" x14ac:dyDescent="0.2"/>
    <row r="997" spans="1:5" ht="15" customHeight="1" x14ac:dyDescent="0.2"/>
    <row r="998" spans="1:5" ht="15" customHeight="1" x14ac:dyDescent="0.25">
      <c r="A998" s="36" t="s">
        <v>173</v>
      </c>
    </row>
    <row r="999" spans="1:5" ht="15" customHeight="1" x14ac:dyDescent="0.2">
      <c r="A999" s="127" t="s">
        <v>174</v>
      </c>
      <c r="B999" s="127"/>
      <c r="C999" s="127"/>
      <c r="D999" s="127"/>
      <c r="E999" s="127"/>
    </row>
    <row r="1000" spans="1:5" ht="15" customHeight="1" x14ac:dyDescent="0.2">
      <c r="A1000" s="127"/>
      <c r="B1000" s="127"/>
      <c r="C1000" s="127"/>
      <c r="D1000" s="127"/>
      <c r="E1000" s="127"/>
    </row>
    <row r="1001" spans="1:5" ht="15" customHeight="1" x14ac:dyDescent="0.2">
      <c r="A1001" s="38" t="s">
        <v>175</v>
      </c>
      <c r="B1001" s="38"/>
      <c r="C1001" s="38"/>
      <c r="D1001" s="38"/>
      <c r="E1001" s="38"/>
    </row>
    <row r="1002" spans="1:5" ht="15" customHeight="1" x14ac:dyDescent="0.2">
      <c r="A1002" s="38"/>
      <c r="B1002" s="38"/>
      <c r="C1002" s="38"/>
      <c r="D1002" s="38"/>
      <c r="E1002" s="38"/>
    </row>
    <row r="1003" spans="1:5" ht="15" customHeight="1" x14ac:dyDescent="0.2">
      <c r="A1003" s="38"/>
      <c r="B1003" s="38"/>
      <c r="C1003" s="38"/>
      <c r="D1003" s="38"/>
      <c r="E1003" s="38"/>
    </row>
    <row r="1004" spans="1:5" ht="15" customHeight="1" x14ac:dyDescent="0.2">
      <c r="A1004" s="38"/>
      <c r="B1004" s="38"/>
      <c r="C1004" s="38"/>
      <c r="D1004" s="38"/>
      <c r="E1004" s="38"/>
    </row>
    <row r="1005" spans="1:5" ht="15" customHeight="1" x14ac:dyDescent="0.2">
      <c r="A1005" s="38"/>
      <c r="B1005" s="38"/>
      <c r="C1005" s="38"/>
      <c r="D1005" s="38"/>
      <c r="E1005" s="38"/>
    </row>
    <row r="1006" spans="1:5" ht="15" customHeight="1" x14ac:dyDescent="0.2">
      <c r="A1006" s="38"/>
      <c r="B1006" s="38"/>
      <c r="C1006" s="38"/>
      <c r="D1006" s="38"/>
      <c r="E1006" s="38"/>
    </row>
    <row r="1007" spans="1:5" ht="15" customHeight="1" x14ac:dyDescent="0.2">
      <c r="A1007" s="69"/>
      <c r="B1007" s="158"/>
      <c r="C1007" s="151"/>
      <c r="D1007" s="69"/>
      <c r="E1007" s="159"/>
    </row>
    <row r="1008" spans="1:5" ht="15" customHeight="1" x14ac:dyDescent="0.25">
      <c r="A1008" s="86" t="s">
        <v>16</v>
      </c>
      <c r="B1008" s="69"/>
      <c r="C1008" s="69"/>
      <c r="D1008" s="69"/>
      <c r="E1008" s="77"/>
    </row>
    <row r="1009" spans="1:5" ht="15" customHeight="1" x14ac:dyDescent="0.2">
      <c r="A1009" s="161" t="s">
        <v>176</v>
      </c>
      <c r="B1009" s="41"/>
      <c r="C1009" s="41"/>
      <c r="D1009" s="41"/>
      <c r="E1009" s="43" t="s">
        <v>177</v>
      </c>
    </row>
    <row r="1010" spans="1:5" ht="15" customHeight="1" x14ac:dyDescent="0.2">
      <c r="A1010" s="78"/>
      <c r="B1010" s="77"/>
      <c r="C1010" s="69"/>
      <c r="D1010" s="69"/>
      <c r="E1010" s="87"/>
    </row>
    <row r="1011" spans="1:5" ht="15" customHeight="1" x14ac:dyDescent="0.2">
      <c r="A1011" s="113"/>
      <c r="B1011" s="113"/>
      <c r="C1011" s="79" t="s">
        <v>41</v>
      </c>
      <c r="D1011" s="64" t="s">
        <v>46</v>
      </c>
      <c r="E1011" s="46" t="s">
        <v>43</v>
      </c>
    </row>
    <row r="1012" spans="1:5" ht="15" customHeight="1" x14ac:dyDescent="0.2">
      <c r="A1012" s="119"/>
      <c r="B1012" s="129"/>
      <c r="C1012" s="80">
        <v>6113</v>
      </c>
      <c r="D1012" s="81" t="s">
        <v>73</v>
      </c>
      <c r="E1012" s="82">
        <v>-8000</v>
      </c>
    </row>
    <row r="1013" spans="1:5" ht="15" customHeight="1" x14ac:dyDescent="0.2">
      <c r="A1013" s="119"/>
      <c r="B1013" s="129"/>
      <c r="C1013" s="80">
        <v>6113</v>
      </c>
      <c r="D1013" s="116" t="s">
        <v>47</v>
      </c>
      <c r="E1013" s="82">
        <v>8000</v>
      </c>
    </row>
    <row r="1014" spans="1:5" ht="15" customHeight="1" x14ac:dyDescent="0.2">
      <c r="A1014" s="130"/>
      <c r="B1014" s="130"/>
      <c r="C1014" s="83" t="s">
        <v>45</v>
      </c>
      <c r="D1014" s="61"/>
      <c r="E1014" s="84">
        <f>SUM(E1012:E1013)</f>
        <v>0</v>
      </c>
    </row>
    <row r="1015" spans="1:5" ht="15" customHeight="1" x14ac:dyDescent="0.2"/>
    <row r="1016" spans="1:5" ht="15" customHeight="1" x14ac:dyDescent="0.2"/>
    <row r="1017" spans="1:5" ht="15" customHeight="1" x14ac:dyDescent="0.25">
      <c r="A1017" s="36" t="s">
        <v>178</v>
      </c>
    </row>
    <row r="1018" spans="1:5" ht="15" customHeight="1" x14ac:dyDescent="0.2">
      <c r="A1018" s="162" t="s">
        <v>129</v>
      </c>
      <c r="B1018" s="162"/>
      <c r="C1018" s="162"/>
      <c r="D1018" s="162"/>
      <c r="E1018" s="162"/>
    </row>
    <row r="1019" spans="1:5" ht="15" customHeight="1" x14ac:dyDescent="0.2">
      <c r="A1019" s="162"/>
      <c r="B1019" s="162"/>
      <c r="C1019" s="162"/>
      <c r="D1019" s="162"/>
      <c r="E1019" s="162"/>
    </row>
    <row r="1020" spans="1:5" ht="15" customHeight="1" x14ac:dyDescent="0.2">
      <c r="A1020" s="38" t="s">
        <v>179</v>
      </c>
      <c r="B1020" s="38"/>
      <c r="C1020" s="38"/>
      <c r="D1020" s="38"/>
      <c r="E1020" s="38"/>
    </row>
    <row r="1021" spans="1:5" ht="15" customHeight="1" x14ac:dyDescent="0.2">
      <c r="A1021" s="38"/>
      <c r="B1021" s="38"/>
      <c r="C1021" s="38"/>
      <c r="D1021" s="38"/>
      <c r="E1021" s="38"/>
    </row>
    <row r="1022" spans="1:5" ht="15" customHeight="1" x14ac:dyDescent="0.2">
      <c r="A1022" s="38"/>
      <c r="B1022" s="38"/>
      <c r="C1022" s="38"/>
      <c r="D1022" s="38"/>
      <c r="E1022" s="38"/>
    </row>
    <row r="1023" spans="1:5" ht="15" customHeight="1" x14ac:dyDescent="0.2">
      <c r="A1023" s="38"/>
      <c r="B1023" s="38"/>
      <c r="C1023" s="38"/>
      <c r="D1023" s="38"/>
      <c r="E1023" s="38"/>
    </row>
    <row r="1024" spans="1:5" ht="15" customHeight="1" x14ac:dyDescent="0.2">
      <c r="A1024" s="38"/>
      <c r="B1024" s="38"/>
      <c r="C1024" s="38"/>
      <c r="D1024" s="38"/>
      <c r="E1024" s="38"/>
    </row>
    <row r="1025" spans="1:5" ht="15" customHeight="1" x14ac:dyDescent="0.2">
      <c r="A1025" s="38"/>
      <c r="B1025" s="38"/>
      <c r="C1025" s="38"/>
      <c r="D1025" s="38"/>
      <c r="E1025" s="38"/>
    </row>
    <row r="1026" spans="1:5" ht="15" customHeight="1" x14ac:dyDescent="0.2">
      <c r="A1026" s="38"/>
      <c r="B1026" s="38"/>
      <c r="C1026" s="38"/>
      <c r="D1026" s="38"/>
      <c r="E1026" s="38"/>
    </row>
    <row r="1027" spans="1:5" ht="15" customHeight="1" x14ac:dyDescent="0.2">
      <c r="A1027" s="38"/>
      <c r="B1027" s="38"/>
      <c r="C1027" s="38"/>
      <c r="D1027" s="38"/>
      <c r="E1027" s="38"/>
    </row>
    <row r="1028" spans="1:5" ht="15" customHeight="1" x14ac:dyDescent="0.2">
      <c r="A1028" s="38"/>
      <c r="B1028" s="38"/>
      <c r="C1028" s="38"/>
      <c r="D1028" s="38"/>
      <c r="E1028" s="38"/>
    </row>
    <row r="1029" spans="1:5" ht="15" customHeight="1" x14ac:dyDescent="0.2">
      <c r="A1029" s="76"/>
      <c r="B1029" s="76"/>
      <c r="C1029" s="76"/>
      <c r="D1029" s="76"/>
      <c r="E1029" s="76"/>
    </row>
    <row r="1030" spans="1:5" ht="15" customHeight="1" x14ac:dyDescent="0.25">
      <c r="A1030" s="40" t="s">
        <v>16</v>
      </c>
      <c r="B1030" s="41"/>
      <c r="C1030" s="41"/>
      <c r="D1030" s="41"/>
      <c r="E1030" s="41"/>
    </row>
    <row r="1031" spans="1:5" ht="15" customHeight="1" x14ac:dyDescent="0.2">
      <c r="A1031" s="42" t="s">
        <v>57</v>
      </c>
      <c r="B1031" s="41"/>
      <c r="C1031" s="41"/>
      <c r="D1031" s="41"/>
      <c r="E1031" s="43" t="s">
        <v>58</v>
      </c>
    </row>
    <row r="1032" spans="1:5" ht="15" customHeight="1" x14ac:dyDescent="0.25">
      <c r="A1032" s="40"/>
      <c r="B1032" s="44"/>
      <c r="C1032" s="41"/>
      <c r="D1032" s="41"/>
      <c r="E1032" s="45"/>
    </row>
    <row r="1033" spans="1:5" ht="15" customHeight="1" x14ac:dyDescent="0.2">
      <c r="A1033" s="106"/>
      <c r="B1033" s="106"/>
      <c r="C1033" s="46" t="s">
        <v>41</v>
      </c>
      <c r="D1033" s="64" t="s">
        <v>46</v>
      </c>
      <c r="E1033" s="108" t="s">
        <v>43</v>
      </c>
    </row>
    <row r="1034" spans="1:5" ht="15" customHeight="1" x14ac:dyDescent="0.2">
      <c r="A1034" s="114"/>
      <c r="B1034" s="129"/>
      <c r="C1034" s="120">
        <v>6409</v>
      </c>
      <c r="D1034" s="81" t="s">
        <v>61</v>
      </c>
      <c r="E1034" s="163">
        <v>-1741000</v>
      </c>
    </row>
    <row r="1035" spans="1:5" ht="15" customHeight="1" x14ac:dyDescent="0.2">
      <c r="A1035" s="164"/>
      <c r="B1035" s="165"/>
      <c r="C1035" s="54" t="s">
        <v>45</v>
      </c>
      <c r="D1035" s="55"/>
      <c r="E1035" s="56">
        <f>E1034</f>
        <v>-1741000</v>
      </c>
    </row>
    <row r="1036" spans="1:5" ht="15" customHeight="1" x14ac:dyDescent="0.2">
      <c r="A1036" s="58"/>
      <c r="B1036" s="58"/>
      <c r="C1036" s="58"/>
      <c r="D1036" s="58"/>
      <c r="E1036" s="58"/>
    </row>
    <row r="1037" spans="1:5" ht="15" customHeight="1" x14ac:dyDescent="0.2">
      <c r="A1037" s="58"/>
      <c r="B1037" s="58"/>
      <c r="C1037" s="58"/>
      <c r="D1037" s="58"/>
      <c r="E1037" s="58"/>
    </row>
    <row r="1038" spans="1:5" ht="15" customHeight="1" x14ac:dyDescent="0.2">
      <c r="A1038" s="58"/>
      <c r="B1038" s="58"/>
      <c r="C1038" s="58"/>
      <c r="D1038" s="58"/>
      <c r="E1038" s="58"/>
    </row>
    <row r="1039" spans="1:5" ht="15" customHeight="1" x14ac:dyDescent="0.2">
      <c r="A1039" s="58"/>
      <c r="B1039" s="58"/>
      <c r="C1039" s="58"/>
      <c r="D1039" s="58"/>
      <c r="E1039" s="58"/>
    </row>
    <row r="1040" spans="1:5" ht="15" customHeight="1" x14ac:dyDescent="0.2">
      <c r="A1040" s="58"/>
      <c r="B1040" s="58"/>
      <c r="C1040" s="58"/>
      <c r="D1040" s="58"/>
      <c r="E1040" s="58"/>
    </row>
    <row r="1041" spans="1:5" ht="15" customHeight="1" x14ac:dyDescent="0.2">
      <c r="A1041" s="58"/>
      <c r="B1041" s="58"/>
      <c r="C1041" s="58"/>
      <c r="D1041" s="58"/>
      <c r="E1041" s="58"/>
    </row>
    <row r="1042" spans="1:5" ht="15" customHeight="1" x14ac:dyDescent="0.25">
      <c r="A1042" s="40" t="s">
        <v>16</v>
      </c>
      <c r="B1042" s="41"/>
      <c r="C1042" s="41"/>
      <c r="D1042" s="41"/>
      <c r="E1042" s="44"/>
    </row>
    <row r="1043" spans="1:5" ht="15" customHeight="1" x14ac:dyDescent="0.2">
      <c r="A1043" s="42" t="s">
        <v>131</v>
      </c>
      <c r="B1043" s="41"/>
      <c r="C1043" s="41"/>
      <c r="D1043" s="41"/>
      <c r="E1043" s="43" t="s">
        <v>132</v>
      </c>
    </row>
    <row r="1044" spans="1:5" ht="15" customHeight="1" x14ac:dyDescent="0.2">
      <c r="A1044" s="42"/>
      <c r="B1044" s="44"/>
      <c r="C1044" s="41"/>
      <c r="D1044" s="41"/>
      <c r="E1044" s="45"/>
    </row>
    <row r="1045" spans="1:5" ht="15" customHeight="1" x14ac:dyDescent="0.2">
      <c r="A1045" s="106"/>
      <c r="B1045" s="106"/>
      <c r="C1045" s="46" t="s">
        <v>41</v>
      </c>
      <c r="D1045" s="64" t="s">
        <v>46</v>
      </c>
      <c r="E1045" s="108" t="s">
        <v>43</v>
      </c>
    </row>
    <row r="1046" spans="1:5" ht="15" customHeight="1" x14ac:dyDescent="0.2">
      <c r="A1046" s="106"/>
      <c r="B1046" s="106"/>
      <c r="C1046" s="110">
        <v>3312</v>
      </c>
      <c r="D1046" s="81" t="s">
        <v>61</v>
      </c>
      <c r="E1046" s="142">
        <v>20000</v>
      </c>
    </row>
    <row r="1047" spans="1:5" ht="15" customHeight="1" x14ac:dyDescent="0.2">
      <c r="A1047" s="106"/>
      <c r="B1047" s="106"/>
      <c r="C1047" s="110">
        <v>3319</v>
      </c>
      <c r="D1047" s="81" t="s">
        <v>61</v>
      </c>
      <c r="E1047" s="142">
        <f>199100+30000</f>
        <v>229100</v>
      </c>
    </row>
    <row r="1048" spans="1:5" ht="15" customHeight="1" x14ac:dyDescent="0.2">
      <c r="A1048" s="106"/>
      <c r="B1048" s="106"/>
      <c r="C1048" s="110">
        <v>3329</v>
      </c>
      <c r="D1048" s="81" t="s">
        <v>61</v>
      </c>
      <c r="E1048" s="142">
        <v>400000</v>
      </c>
    </row>
    <row r="1049" spans="1:5" ht="15" customHeight="1" x14ac:dyDescent="0.2">
      <c r="A1049" s="106"/>
      <c r="B1049" s="106"/>
      <c r="C1049" s="110">
        <v>3419</v>
      </c>
      <c r="D1049" s="81" t="s">
        <v>61</v>
      </c>
      <c r="E1049" s="142">
        <v>344000</v>
      </c>
    </row>
    <row r="1050" spans="1:5" ht="15" customHeight="1" x14ac:dyDescent="0.2">
      <c r="A1050" s="106"/>
      <c r="B1050" s="106"/>
      <c r="C1050" s="110">
        <v>3419</v>
      </c>
      <c r="D1050" s="81" t="s">
        <v>148</v>
      </c>
      <c r="E1050" s="142">
        <v>158000</v>
      </c>
    </row>
    <row r="1051" spans="1:5" ht="15" customHeight="1" x14ac:dyDescent="0.2">
      <c r="A1051" s="106"/>
      <c r="B1051" s="106"/>
      <c r="C1051" s="110">
        <v>3419</v>
      </c>
      <c r="D1051" s="166" t="s">
        <v>119</v>
      </c>
      <c r="E1051" s="142">
        <v>590000</v>
      </c>
    </row>
    <row r="1052" spans="1:5" ht="15" customHeight="1" x14ac:dyDescent="0.2">
      <c r="A1052" s="167"/>
      <c r="B1052" s="167"/>
      <c r="C1052" s="54" t="s">
        <v>45</v>
      </c>
      <c r="D1052" s="55"/>
      <c r="E1052" s="56">
        <f>SUM(E1046:E1051)</f>
        <v>1741100</v>
      </c>
    </row>
    <row r="1053" spans="1:5" ht="15" customHeight="1" x14ac:dyDescent="0.2"/>
    <row r="1054" spans="1:5" ht="15" customHeight="1" x14ac:dyDescent="0.2"/>
    <row r="1055" spans="1:5" ht="15" customHeight="1" x14ac:dyDescent="0.2"/>
    <row r="1056" spans="1:5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</sheetData>
  <mergeCells count="83">
    <mergeCell ref="A970:E977"/>
    <mergeCell ref="A999:E1000"/>
    <mergeCell ref="A1001:E1006"/>
    <mergeCell ref="A1018:E1019"/>
    <mergeCell ref="A1020:E1028"/>
    <mergeCell ref="A907:E912"/>
    <mergeCell ref="A926:E927"/>
    <mergeCell ref="A928:E932"/>
    <mergeCell ref="A950:E951"/>
    <mergeCell ref="A952:E957"/>
    <mergeCell ref="A969:E969"/>
    <mergeCell ref="A837:E844"/>
    <mergeCell ref="A856:E857"/>
    <mergeCell ref="A858:E863"/>
    <mergeCell ref="A887:E888"/>
    <mergeCell ref="A889:E893"/>
    <mergeCell ref="A905:E906"/>
    <mergeCell ref="A756:E763"/>
    <mergeCell ref="A783:E784"/>
    <mergeCell ref="A785:E792"/>
    <mergeCell ref="A804:E805"/>
    <mergeCell ref="A806:E814"/>
    <mergeCell ref="A835:E836"/>
    <mergeCell ref="A651:E658"/>
    <mergeCell ref="A679:E680"/>
    <mergeCell ref="A681:E688"/>
    <mergeCell ref="A731:E732"/>
    <mergeCell ref="A733:E741"/>
    <mergeCell ref="A754:E755"/>
    <mergeCell ref="A558:E566"/>
    <mergeCell ref="A590:E591"/>
    <mergeCell ref="A592:E601"/>
    <mergeCell ref="A627:E628"/>
    <mergeCell ref="A629:E637"/>
    <mergeCell ref="A649:E650"/>
    <mergeCell ref="A473:E481"/>
    <mergeCell ref="A499:E500"/>
    <mergeCell ref="A501:E511"/>
    <mergeCell ref="A531:E532"/>
    <mergeCell ref="A533:E538"/>
    <mergeCell ref="A556:E557"/>
    <mergeCell ref="A418:E418"/>
    <mergeCell ref="A419:E419"/>
    <mergeCell ref="A420:E425"/>
    <mergeCell ref="A443:E444"/>
    <mergeCell ref="A445:E453"/>
    <mergeCell ref="A471:E472"/>
    <mergeCell ref="A339:E339"/>
    <mergeCell ref="A340:E348"/>
    <mergeCell ref="A367:E367"/>
    <mergeCell ref="A368:E375"/>
    <mergeCell ref="A393:E393"/>
    <mergeCell ref="A394:E401"/>
    <mergeCell ref="A263:E263"/>
    <mergeCell ref="A264:E271"/>
    <mergeCell ref="A289:E289"/>
    <mergeCell ref="A290:E296"/>
    <mergeCell ref="A314:E314"/>
    <mergeCell ref="A315:E321"/>
    <mergeCell ref="A183:E183"/>
    <mergeCell ref="A184:E190"/>
    <mergeCell ref="A211:E211"/>
    <mergeCell ref="A212:E218"/>
    <mergeCell ref="A236:E236"/>
    <mergeCell ref="A237:E245"/>
    <mergeCell ref="A127:E127"/>
    <mergeCell ref="A128:E128"/>
    <mergeCell ref="A129:E134"/>
    <mergeCell ref="A159:E159"/>
    <mergeCell ref="A160:E160"/>
    <mergeCell ref="A161:E165"/>
    <mergeCell ref="A68:E68"/>
    <mergeCell ref="A69:E69"/>
    <mergeCell ref="A70:E75"/>
    <mergeCell ref="A95:E95"/>
    <mergeCell ref="A96:E96"/>
    <mergeCell ref="A97:E104"/>
    <mergeCell ref="A2:E2"/>
    <mergeCell ref="A3:E3"/>
    <mergeCell ref="A4:E9"/>
    <mergeCell ref="A32:E32"/>
    <mergeCell ref="A33:E33"/>
    <mergeCell ref="A34:E38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 alignWithMargins="0">
    <oddHeader>&amp;C&amp;"Arial,Kurzíva"Příloha č. 1: Rozpočtové změny č. 647/19 - 684/19 schválené Radou Olomouckého kraje 16.9.2019</oddHeader>
    <oddFooter xml:space="preserve">&amp;L&amp;"Arial,Kurzíva"Zastupitelstvo OK 23.9.2019
6.1.1. - Rozpočet Olomouckého kraje 2019 - rozpočtové změny - DODATEK
Příloha č.1: Rozpočtové změny č. 647/19 - 684/19 schválené Radou Olomouckého kraje 16.9.2019&amp;R&amp;"Arial,Kurzíva"Strana &amp;P (celkem 25)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showGridLines="0" zoomScale="92" zoomScaleNormal="92" zoomScaleSheetLayoutView="92" workbookViewId="0"/>
  </sheetViews>
  <sheetFormatPr defaultColWidth="9.140625" defaultRowHeight="12.75" x14ac:dyDescent="0.2"/>
  <cols>
    <col min="1" max="1" width="9.7109375" style="35" customWidth="1"/>
    <col min="2" max="2" width="12.85546875" style="35" customWidth="1"/>
    <col min="3" max="3" width="8.28515625" style="35" customWidth="1"/>
    <col min="4" max="4" width="39.140625" style="35" customWidth="1"/>
    <col min="5" max="5" width="18.85546875" style="35" customWidth="1"/>
    <col min="6" max="16384" width="9.140625" style="35"/>
  </cols>
  <sheetData>
    <row r="1" spans="1:5" ht="15" customHeight="1" x14ac:dyDescent="0.25">
      <c r="A1" s="36" t="s">
        <v>180</v>
      </c>
    </row>
    <row r="2" spans="1:5" ht="15" customHeight="1" x14ac:dyDescent="0.2">
      <c r="A2" s="37" t="s">
        <v>35</v>
      </c>
      <c r="B2" s="37"/>
      <c r="C2" s="37"/>
      <c r="D2" s="37"/>
      <c r="E2" s="37"/>
    </row>
    <row r="3" spans="1:5" ht="15" customHeight="1" x14ac:dyDescent="0.2">
      <c r="A3" s="125" t="s">
        <v>181</v>
      </c>
      <c r="B3" s="125"/>
      <c r="C3" s="125"/>
      <c r="D3" s="125"/>
      <c r="E3" s="125"/>
    </row>
    <row r="4" spans="1:5" ht="15" customHeight="1" x14ac:dyDescent="0.2">
      <c r="A4" s="125"/>
      <c r="B4" s="125"/>
      <c r="C4" s="125"/>
      <c r="D4" s="125"/>
      <c r="E4" s="125"/>
    </row>
    <row r="5" spans="1:5" ht="15" customHeight="1" x14ac:dyDescent="0.2">
      <c r="A5" s="125"/>
      <c r="B5" s="125"/>
      <c r="C5" s="125"/>
      <c r="D5" s="125"/>
      <c r="E5" s="125"/>
    </row>
    <row r="6" spans="1:5" ht="15" customHeight="1" x14ac:dyDescent="0.2">
      <c r="A6" s="125"/>
      <c r="B6" s="125"/>
      <c r="C6" s="125"/>
      <c r="D6" s="125"/>
      <c r="E6" s="125"/>
    </row>
    <row r="7" spans="1:5" ht="15" customHeight="1" x14ac:dyDescent="0.2">
      <c r="A7" s="125"/>
      <c r="B7" s="125"/>
      <c r="C7" s="125"/>
      <c r="D7" s="125"/>
      <c r="E7" s="125"/>
    </row>
    <row r="8" spans="1:5" ht="15" customHeight="1" x14ac:dyDescent="0.2">
      <c r="A8" s="125"/>
      <c r="B8" s="125"/>
      <c r="C8" s="125"/>
      <c r="D8" s="125"/>
      <c r="E8" s="125"/>
    </row>
    <row r="9" spans="1:5" ht="15" customHeight="1" x14ac:dyDescent="0.2">
      <c r="A9" s="98"/>
      <c r="B9" s="98"/>
      <c r="C9" s="98"/>
      <c r="D9" s="98"/>
      <c r="E9" s="39"/>
    </row>
    <row r="10" spans="1:5" ht="15" customHeight="1" x14ac:dyDescent="0.25">
      <c r="A10" s="40" t="s">
        <v>1</v>
      </c>
      <c r="B10" s="41"/>
      <c r="C10" s="41"/>
      <c r="D10" s="41"/>
      <c r="E10" s="41"/>
    </row>
    <row r="11" spans="1:5" ht="15" customHeight="1" x14ac:dyDescent="0.2">
      <c r="A11" s="42" t="s">
        <v>57</v>
      </c>
      <c r="B11" s="41"/>
      <c r="C11" s="41"/>
      <c r="D11" s="41"/>
      <c r="E11" s="43" t="s">
        <v>58</v>
      </c>
    </row>
    <row r="12" spans="1:5" ht="15" customHeight="1" x14ac:dyDescent="0.25">
      <c r="A12" s="40"/>
      <c r="B12" s="104"/>
      <c r="C12" s="44"/>
      <c r="D12" s="44"/>
      <c r="E12" s="45"/>
    </row>
    <row r="13" spans="1:5" ht="15" customHeight="1" x14ac:dyDescent="0.2">
      <c r="A13" s="106"/>
      <c r="B13" s="106"/>
      <c r="C13" s="46" t="s">
        <v>41</v>
      </c>
      <c r="D13" s="47" t="s">
        <v>42</v>
      </c>
      <c r="E13" s="46" t="s">
        <v>43</v>
      </c>
    </row>
    <row r="14" spans="1:5" ht="15" customHeight="1" x14ac:dyDescent="0.2">
      <c r="A14" s="114"/>
      <c r="B14" s="129"/>
      <c r="C14" s="110"/>
      <c r="D14" s="168" t="s">
        <v>182</v>
      </c>
      <c r="E14" s="136">
        <v>50000000</v>
      </c>
    </row>
    <row r="15" spans="1:5" ht="15" customHeight="1" x14ac:dyDescent="0.2">
      <c r="A15" s="67"/>
      <c r="B15" s="169"/>
      <c r="C15" s="54" t="s">
        <v>45</v>
      </c>
      <c r="D15" s="55"/>
      <c r="E15" s="56">
        <f>SUM(E14:E14)</f>
        <v>50000000</v>
      </c>
    </row>
    <row r="16" spans="1:5" ht="15" customHeight="1" x14ac:dyDescent="0.2">
      <c r="A16" s="98"/>
      <c r="B16" s="98"/>
      <c r="C16" s="98"/>
      <c r="D16" s="98"/>
      <c r="E16" s="39"/>
    </row>
    <row r="17" spans="1:5" ht="15" customHeight="1" x14ac:dyDescent="0.25">
      <c r="A17" s="40" t="s">
        <v>16</v>
      </c>
      <c r="B17" s="41"/>
      <c r="C17" s="41"/>
      <c r="D17" s="41"/>
      <c r="E17" s="41"/>
    </row>
    <row r="18" spans="1:5" ht="15" customHeight="1" x14ac:dyDescent="0.2">
      <c r="A18" s="42" t="s">
        <v>57</v>
      </c>
      <c r="B18" s="41"/>
      <c r="C18" s="41"/>
      <c r="D18" s="41"/>
      <c r="E18" s="43" t="s">
        <v>58</v>
      </c>
    </row>
    <row r="19" spans="1:5" ht="15" customHeight="1" x14ac:dyDescent="0.25">
      <c r="A19" s="44"/>
      <c r="B19" s="40"/>
      <c r="C19" s="41"/>
      <c r="D19" s="41"/>
      <c r="E19" s="45"/>
    </row>
    <row r="20" spans="1:5" ht="15" customHeight="1" x14ac:dyDescent="0.2">
      <c r="A20" s="106"/>
      <c r="B20" s="113"/>
      <c r="C20" s="46" t="s">
        <v>41</v>
      </c>
      <c r="D20" s="64" t="s">
        <v>46</v>
      </c>
      <c r="E20" s="46" t="s">
        <v>43</v>
      </c>
    </row>
    <row r="21" spans="1:5" ht="15" customHeight="1" x14ac:dyDescent="0.2">
      <c r="A21" s="114"/>
      <c r="B21" s="115"/>
      <c r="C21" s="89">
        <v>6409</v>
      </c>
      <c r="D21" s="81" t="s">
        <v>101</v>
      </c>
      <c r="E21" s="52">
        <v>50000000</v>
      </c>
    </row>
    <row r="22" spans="1:5" ht="15" customHeight="1" x14ac:dyDescent="0.2">
      <c r="A22" s="67"/>
      <c r="B22" s="143"/>
      <c r="C22" s="54" t="s">
        <v>45</v>
      </c>
      <c r="D22" s="62"/>
      <c r="E22" s="63">
        <f>SUM(E21:E21)</f>
        <v>50000000</v>
      </c>
    </row>
    <row r="23" spans="1:5" ht="15" customHeight="1" x14ac:dyDescent="0.2"/>
    <row r="24" spans="1:5" ht="15" customHeight="1" x14ac:dyDescent="0.2"/>
    <row r="25" spans="1:5" ht="15" customHeight="1" x14ac:dyDescent="0.25">
      <c r="A25" s="36" t="s">
        <v>183</v>
      </c>
    </row>
    <row r="26" spans="1:5" ht="15" customHeight="1" x14ac:dyDescent="0.2">
      <c r="A26" s="37" t="s">
        <v>35</v>
      </c>
      <c r="B26" s="37"/>
      <c r="C26" s="37"/>
      <c r="D26" s="37"/>
      <c r="E26" s="37"/>
    </row>
    <row r="27" spans="1:5" ht="15" customHeight="1" x14ac:dyDescent="0.2">
      <c r="A27" s="125" t="s">
        <v>184</v>
      </c>
      <c r="B27" s="125"/>
      <c r="C27" s="125"/>
      <c r="D27" s="125"/>
      <c r="E27" s="125"/>
    </row>
    <row r="28" spans="1:5" ht="15" customHeight="1" x14ac:dyDescent="0.2">
      <c r="A28" s="125"/>
      <c r="B28" s="125"/>
      <c r="C28" s="125"/>
      <c r="D28" s="125"/>
      <c r="E28" s="125"/>
    </row>
    <row r="29" spans="1:5" ht="15" customHeight="1" x14ac:dyDescent="0.2">
      <c r="A29" s="125"/>
      <c r="B29" s="125"/>
      <c r="C29" s="125"/>
      <c r="D29" s="125"/>
      <c r="E29" s="125"/>
    </row>
    <row r="30" spans="1:5" ht="15" customHeight="1" x14ac:dyDescent="0.2">
      <c r="A30" s="125"/>
      <c r="B30" s="125"/>
      <c r="C30" s="125"/>
      <c r="D30" s="125"/>
      <c r="E30" s="125"/>
    </row>
    <row r="31" spans="1:5" ht="15" customHeight="1" x14ac:dyDescent="0.2">
      <c r="A31" s="125"/>
      <c r="B31" s="125"/>
      <c r="C31" s="125"/>
      <c r="D31" s="125"/>
      <c r="E31" s="125"/>
    </row>
    <row r="32" spans="1:5" ht="15" customHeight="1" x14ac:dyDescent="0.2">
      <c r="A32" s="125"/>
      <c r="B32" s="125"/>
      <c r="C32" s="125"/>
      <c r="D32" s="125"/>
      <c r="E32" s="125"/>
    </row>
    <row r="33" spans="1:5" ht="15" customHeight="1" x14ac:dyDescent="0.2">
      <c r="A33" s="98"/>
      <c r="B33" s="98"/>
      <c r="C33" s="98"/>
      <c r="D33" s="98"/>
      <c r="E33" s="98"/>
    </row>
    <row r="34" spans="1:5" ht="15" customHeight="1" x14ac:dyDescent="0.25">
      <c r="A34" s="86" t="s">
        <v>1</v>
      </c>
      <c r="B34" s="69"/>
      <c r="C34" s="69"/>
      <c r="D34" s="69"/>
      <c r="E34" s="69"/>
    </row>
    <row r="35" spans="1:5" ht="15" customHeight="1" x14ac:dyDescent="0.2">
      <c r="A35" s="42" t="s">
        <v>71</v>
      </c>
      <c r="B35" s="58"/>
      <c r="C35" s="58"/>
      <c r="D35" s="58"/>
      <c r="E35" s="58" t="s">
        <v>72</v>
      </c>
    </row>
    <row r="36" spans="1:5" ht="15" customHeight="1" x14ac:dyDescent="0.25">
      <c r="A36" s="128"/>
      <c r="B36" s="86"/>
      <c r="C36" s="69"/>
      <c r="D36" s="69"/>
      <c r="E36" s="87"/>
    </row>
    <row r="37" spans="1:5" ht="15" customHeight="1" x14ac:dyDescent="0.2">
      <c r="A37" s="113"/>
      <c r="B37" s="106"/>
      <c r="C37" s="79" t="s">
        <v>41</v>
      </c>
      <c r="D37" s="88" t="s">
        <v>42</v>
      </c>
      <c r="E37" s="79" t="s">
        <v>43</v>
      </c>
    </row>
    <row r="38" spans="1:5" ht="15" customHeight="1" x14ac:dyDescent="0.2">
      <c r="A38" s="119"/>
      <c r="B38" s="115"/>
      <c r="C38" s="80">
        <v>6172</v>
      </c>
      <c r="D38" s="116" t="s">
        <v>185</v>
      </c>
      <c r="E38" s="102">
        <v>157000</v>
      </c>
    </row>
    <row r="39" spans="1:5" ht="15" customHeight="1" x14ac:dyDescent="0.2">
      <c r="A39" s="119"/>
      <c r="B39" s="41"/>
      <c r="C39" s="83" t="s">
        <v>45</v>
      </c>
      <c r="D39" s="92"/>
      <c r="E39" s="84">
        <f>SUM(E38:E38)</f>
        <v>157000</v>
      </c>
    </row>
    <row r="40" spans="1:5" ht="15" customHeight="1" x14ac:dyDescent="0.2">
      <c r="A40" s="77"/>
      <c r="B40" s="77"/>
      <c r="C40" s="77"/>
      <c r="D40" s="77"/>
      <c r="E40" s="77"/>
    </row>
    <row r="41" spans="1:5" ht="15" customHeight="1" x14ac:dyDescent="0.25">
      <c r="A41" s="40" t="s">
        <v>16</v>
      </c>
      <c r="B41" s="41"/>
      <c r="C41" s="41"/>
      <c r="D41" s="41"/>
      <c r="E41" s="41"/>
    </row>
    <row r="42" spans="1:5" ht="15" customHeight="1" x14ac:dyDescent="0.2">
      <c r="A42" s="42" t="s">
        <v>71</v>
      </c>
      <c r="B42" s="58"/>
      <c r="C42" s="58"/>
      <c r="D42" s="58"/>
      <c r="E42" s="58" t="s">
        <v>72</v>
      </c>
    </row>
    <row r="43" spans="1:5" ht="15" customHeight="1" x14ac:dyDescent="0.2">
      <c r="A43" s="44"/>
      <c r="B43" s="104"/>
      <c r="C43" s="41"/>
      <c r="D43" s="58"/>
      <c r="E43" s="105"/>
    </row>
    <row r="44" spans="1:5" ht="15" customHeight="1" x14ac:dyDescent="0.2">
      <c r="A44"/>
      <c r="B44" s="106"/>
      <c r="C44" s="46" t="s">
        <v>41</v>
      </c>
      <c r="D44" s="107" t="s">
        <v>46</v>
      </c>
      <c r="E44" s="108" t="s">
        <v>43</v>
      </c>
    </row>
    <row r="45" spans="1:5" ht="15" customHeight="1" x14ac:dyDescent="0.2">
      <c r="A45"/>
      <c r="B45" s="109"/>
      <c r="C45" s="110">
        <v>6172</v>
      </c>
      <c r="D45" s="111" t="s">
        <v>73</v>
      </c>
      <c r="E45" s="68">
        <v>157000</v>
      </c>
    </row>
    <row r="46" spans="1:5" ht="15" customHeight="1" x14ac:dyDescent="0.2">
      <c r="A46"/>
      <c r="B46" s="109"/>
      <c r="C46" s="54" t="s">
        <v>45</v>
      </c>
      <c r="D46" s="112"/>
      <c r="E46" s="63">
        <f>SUM(E45:E45)</f>
        <v>157000</v>
      </c>
    </row>
    <row r="47" spans="1:5" ht="15" customHeight="1" x14ac:dyDescent="0.2"/>
    <row r="48" spans="1:5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</sheetData>
  <mergeCells count="4">
    <mergeCell ref="A2:E2"/>
    <mergeCell ref="A3:E8"/>
    <mergeCell ref="A26:E26"/>
    <mergeCell ref="A27:E32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92" firstPageNumber="24" orientation="portrait" useFirstPageNumber="1" r:id="rId1"/>
  <headerFooter alignWithMargins="0">
    <oddHeader>&amp;C&amp;"Arial,Kurzíva"Příloha č. 2: Rozpočtové změny č. 685/19 - 686/19 navržené Radou Olomouckého kraje 16.9.2019 ke schválení</oddHeader>
    <oddFooter xml:space="preserve">&amp;L&amp;"Arial,Kurzíva"Zastupitelstvo OK 23.9.2019
6.1.1. - Rozpočet Olomouckého kraje 2019 - rozpočtové změny - DODATEK 
Příloha č.2: Rozpočtové změny č. 685/19 - 686/19 navržené Radou OK 16.9.2019 ke schválení&amp;R&amp;"Arial,Kurzíva"Strana &amp;P (celkem 25)
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4"/>
  <sheetViews>
    <sheetView showGridLines="0" zoomScale="92" zoomScaleNormal="92" zoomScaleSheetLayoutView="92" workbookViewId="0"/>
  </sheetViews>
  <sheetFormatPr defaultColWidth="9.140625" defaultRowHeight="12.75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4.25" customHeight="1" x14ac:dyDescent="0.2">
      <c r="A1" s="1" t="s">
        <v>186</v>
      </c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27</v>
      </c>
      <c r="B3" s="18">
        <v>5036784</v>
      </c>
      <c r="C3" s="7">
        <v>5044807</v>
      </c>
    </row>
    <row r="4" spans="1:3" ht="14.25" customHeight="1" x14ac:dyDescent="0.2">
      <c r="A4" s="6" t="s">
        <v>4</v>
      </c>
      <c r="B4" s="18">
        <v>4245</v>
      </c>
      <c r="C4" s="7">
        <v>1245</v>
      </c>
    </row>
    <row r="5" spans="1:3" ht="14.25" customHeight="1" x14ac:dyDescent="0.2">
      <c r="A5" s="6" t="s">
        <v>26</v>
      </c>
      <c r="B5" s="18">
        <v>1310</v>
      </c>
      <c r="C5" s="7">
        <v>1576</v>
      </c>
    </row>
    <row r="6" spans="1:3" ht="14.25" customHeight="1" x14ac:dyDescent="0.2">
      <c r="A6" s="6" t="s">
        <v>5</v>
      </c>
      <c r="B6" s="18">
        <v>32142.2</v>
      </c>
      <c r="C6" s="7">
        <v>32645.200000000001</v>
      </c>
    </row>
    <row r="7" spans="1:3" ht="14.25" customHeight="1" x14ac:dyDescent="0.2">
      <c r="A7" s="6" t="s">
        <v>6</v>
      </c>
      <c r="B7" s="18">
        <v>3130.7</v>
      </c>
      <c r="C7" s="7">
        <v>3413.7</v>
      </c>
    </row>
    <row r="8" spans="1:3" ht="14.25" customHeight="1" x14ac:dyDescent="0.2">
      <c r="A8" s="6" t="s">
        <v>22</v>
      </c>
      <c r="B8" s="18">
        <v>68308</v>
      </c>
      <c r="C8" s="7">
        <f>78570+578+164+11+157</f>
        <v>79480</v>
      </c>
    </row>
    <row r="9" spans="1:3" ht="14.25" customHeight="1" x14ac:dyDescent="0.2">
      <c r="A9" s="6" t="s">
        <v>7</v>
      </c>
      <c r="B9" s="18">
        <v>8520</v>
      </c>
      <c r="C9" s="7">
        <v>8585</v>
      </c>
    </row>
    <row r="10" spans="1:3" ht="14.25" customHeight="1" x14ac:dyDescent="0.2">
      <c r="A10" s="6" t="s">
        <v>8</v>
      </c>
      <c r="B10" s="18">
        <v>1000.1</v>
      </c>
      <c r="C10" s="7">
        <v>1000.1</v>
      </c>
    </row>
    <row r="11" spans="1:3" ht="14.25" customHeight="1" x14ac:dyDescent="0.2">
      <c r="A11" s="6" t="s">
        <v>32</v>
      </c>
      <c r="B11" s="18">
        <v>93723</v>
      </c>
      <c r="C11" s="7">
        <v>93723</v>
      </c>
    </row>
    <row r="12" spans="1:3" ht="14.25" customHeight="1" x14ac:dyDescent="0.2">
      <c r="A12" s="6" t="s">
        <v>33</v>
      </c>
      <c r="B12" s="18">
        <v>521</v>
      </c>
      <c r="C12" s="7">
        <v>522</v>
      </c>
    </row>
    <row r="13" spans="1:3" ht="14.25" customHeight="1" x14ac:dyDescent="0.2">
      <c r="A13" s="170" t="s">
        <v>187</v>
      </c>
      <c r="B13" s="18"/>
      <c r="C13" s="7">
        <f>8309232+53005+2517</f>
        <v>8364754</v>
      </c>
    </row>
    <row r="14" spans="1:3" ht="14.25" customHeight="1" x14ac:dyDescent="0.2">
      <c r="A14" s="170" t="s">
        <v>188</v>
      </c>
      <c r="B14" s="18"/>
      <c r="C14" s="7">
        <f>1190716+78100</f>
        <v>1268816</v>
      </c>
    </row>
    <row r="15" spans="1:3" ht="14.25" customHeight="1" x14ac:dyDescent="0.2">
      <c r="A15" s="170" t="s">
        <v>189</v>
      </c>
      <c r="B15" s="18"/>
      <c r="C15" s="7">
        <v>349428</v>
      </c>
    </row>
    <row r="16" spans="1:3" ht="14.25" customHeight="1" x14ac:dyDescent="0.2">
      <c r="A16" s="170" t="s">
        <v>190</v>
      </c>
      <c r="B16" s="18"/>
      <c r="C16" s="7">
        <v>1146</v>
      </c>
    </row>
    <row r="17" spans="1:3" ht="14.25" customHeight="1" x14ac:dyDescent="0.2">
      <c r="A17" s="170" t="s">
        <v>191</v>
      </c>
      <c r="B17" s="18"/>
      <c r="C17" s="7">
        <v>7384</v>
      </c>
    </row>
    <row r="18" spans="1:3" ht="14.25" customHeight="1" x14ac:dyDescent="0.2">
      <c r="A18" s="170" t="s">
        <v>192</v>
      </c>
      <c r="B18" s="18"/>
      <c r="C18" s="7">
        <f>9851+786</f>
        <v>10637</v>
      </c>
    </row>
    <row r="19" spans="1:3" ht="14.25" customHeight="1" x14ac:dyDescent="0.2">
      <c r="A19" s="171" t="s">
        <v>193</v>
      </c>
      <c r="B19" s="18"/>
      <c r="C19" s="7">
        <f>3566+15</f>
        <v>3581</v>
      </c>
    </row>
    <row r="20" spans="1:3" ht="14.25" customHeight="1" x14ac:dyDescent="0.2">
      <c r="A20" s="8" t="s">
        <v>9</v>
      </c>
      <c r="B20" s="19">
        <v>229445</v>
      </c>
      <c r="C20" s="9">
        <v>293094</v>
      </c>
    </row>
    <row r="21" spans="1:3" ht="14.25" customHeight="1" x14ac:dyDescent="0.2">
      <c r="A21" s="10" t="s">
        <v>19</v>
      </c>
      <c r="B21" s="20">
        <v>10312</v>
      </c>
      <c r="C21" s="11">
        <v>10469</v>
      </c>
    </row>
    <row r="22" spans="1:3" ht="14.25" customHeight="1" x14ac:dyDescent="0.2">
      <c r="A22" s="10" t="s">
        <v>10</v>
      </c>
      <c r="B22" s="20">
        <v>50000</v>
      </c>
      <c r="C22" s="11">
        <v>51054</v>
      </c>
    </row>
    <row r="23" spans="1:3" ht="14.25" customHeight="1" x14ac:dyDescent="0.2">
      <c r="A23" s="10" t="s">
        <v>194</v>
      </c>
      <c r="B23" s="20"/>
      <c r="C23" s="11">
        <f>496757+7112+824</f>
        <v>504693</v>
      </c>
    </row>
    <row r="24" spans="1:3" ht="14.25" customHeight="1" x14ac:dyDescent="0.2">
      <c r="A24" s="10" t="s">
        <v>11</v>
      </c>
      <c r="B24" s="20">
        <v>300</v>
      </c>
      <c r="C24" s="11">
        <v>300</v>
      </c>
    </row>
    <row r="25" spans="1:3" ht="14.25" customHeight="1" x14ac:dyDescent="0.2">
      <c r="A25" s="170" t="s">
        <v>195</v>
      </c>
      <c r="B25" s="20"/>
      <c r="C25" s="11">
        <v>84100</v>
      </c>
    </row>
    <row r="26" spans="1:3" ht="14.25" customHeight="1" x14ac:dyDescent="0.25">
      <c r="A26" s="4" t="s">
        <v>12</v>
      </c>
      <c r="B26" s="21">
        <f>SUM(B3:B24)</f>
        <v>5539741</v>
      </c>
      <c r="C26" s="12">
        <f>SUM(C3:C25)</f>
        <v>16216453</v>
      </c>
    </row>
    <row r="27" spans="1:3" ht="14.25" customHeight="1" x14ac:dyDescent="0.2">
      <c r="A27" s="13" t="s">
        <v>13</v>
      </c>
      <c r="B27" s="25">
        <v>-10310</v>
      </c>
      <c r="C27" s="25">
        <f>-19975-20000</f>
        <v>-39975</v>
      </c>
    </row>
    <row r="28" spans="1:3" ht="15.75" thickBot="1" x14ac:dyDescent="0.3">
      <c r="A28" s="14" t="s">
        <v>14</v>
      </c>
      <c r="B28" s="15">
        <f>B26+B27</f>
        <v>5529431</v>
      </c>
      <c r="C28" s="15">
        <f>C26+C27</f>
        <v>16176478</v>
      </c>
    </row>
    <row r="29" spans="1:3" ht="13.5" thickTop="1" x14ac:dyDescent="0.2">
      <c r="A29" s="16"/>
      <c r="B29" s="22"/>
    </row>
    <row r="30" spans="1:3" ht="15.75" customHeight="1" x14ac:dyDescent="0.25">
      <c r="A30" s="4" t="s">
        <v>16</v>
      </c>
      <c r="B30" s="23" t="s">
        <v>2</v>
      </c>
      <c r="C30" s="5" t="s">
        <v>3</v>
      </c>
    </row>
    <row r="31" spans="1:3" ht="14.25" x14ac:dyDescent="0.2">
      <c r="A31" s="8" t="s">
        <v>28</v>
      </c>
      <c r="B31" s="24">
        <v>929523</v>
      </c>
      <c r="C31" s="26">
        <f>1288322+157+50000-20000</f>
        <v>1318479</v>
      </c>
    </row>
    <row r="32" spans="1:3" ht="14.25" x14ac:dyDescent="0.2">
      <c r="A32" s="8" t="s">
        <v>29</v>
      </c>
      <c r="B32" s="24">
        <v>502325</v>
      </c>
      <c r="C32" s="26">
        <v>502325</v>
      </c>
    </row>
    <row r="33" spans="1:3" ht="14.25" x14ac:dyDescent="0.2">
      <c r="A33" s="8" t="s">
        <v>30</v>
      </c>
      <c r="B33" s="24">
        <v>2945804</v>
      </c>
      <c r="C33" s="26">
        <f>2987789+578+164+11</f>
        <v>2988542</v>
      </c>
    </row>
    <row r="34" spans="1:3" ht="14.25" x14ac:dyDescent="0.2">
      <c r="A34" s="170" t="s">
        <v>187</v>
      </c>
      <c r="B34" s="24"/>
      <c r="C34" s="26">
        <f>8309232+53005+2517</f>
        <v>8364754</v>
      </c>
    </row>
    <row r="35" spans="1:3" ht="14.25" x14ac:dyDescent="0.2">
      <c r="A35" s="170" t="s">
        <v>188</v>
      </c>
      <c r="B35" s="24"/>
      <c r="C35" s="26">
        <f>1190716+78100</f>
        <v>1268816</v>
      </c>
    </row>
    <row r="36" spans="1:3" ht="14.25" x14ac:dyDescent="0.2">
      <c r="A36" s="170" t="s">
        <v>189</v>
      </c>
      <c r="B36" s="24"/>
      <c r="C36" s="26">
        <v>349428</v>
      </c>
    </row>
    <row r="37" spans="1:3" ht="14.25" x14ac:dyDescent="0.2">
      <c r="A37" s="170" t="s">
        <v>190</v>
      </c>
      <c r="B37" s="24"/>
      <c r="C37" s="26">
        <v>1146</v>
      </c>
    </row>
    <row r="38" spans="1:3" ht="14.25" x14ac:dyDescent="0.2">
      <c r="A38" s="170" t="s">
        <v>191</v>
      </c>
      <c r="B38" s="24"/>
      <c r="C38" s="26">
        <v>7384</v>
      </c>
    </row>
    <row r="39" spans="1:3" ht="14.25" x14ac:dyDescent="0.2">
      <c r="A39" s="170" t="s">
        <v>192</v>
      </c>
      <c r="B39" s="24"/>
      <c r="C39" s="26">
        <f>9851+786</f>
        <v>10637</v>
      </c>
    </row>
    <row r="40" spans="1:3" ht="14.25" x14ac:dyDescent="0.2">
      <c r="A40" s="171" t="s">
        <v>193</v>
      </c>
      <c r="B40" s="24"/>
      <c r="C40" s="26">
        <f>3566+15</f>
        <v>3581</v>
      </c>
    </row>
    <row r="41" spans="1:3" ht="14.25" x14ac:dyDescent="0.2">
      <c r="A41" s="10" t="s">
        <v>19</v>
      </c>
      <c r="B41" s="24">
        <v>10312</v>
      </c>
      <c r="C41" s="26">
        <v>12628</v>
      </c>
    </row>
    <row r="42" spans="1:3" ht="14.25" x14ac:dyDescent="0.2">
      <c r="A42" s="10" t="s">
        <v>10</v>
      </c>
      <c r="B42" s="24">
        <v>50000</v>
      </c>
      <c r="C42" s="26">
        <f>84372+20000</f>
        <v>104372</v>
      </c>
    </row>
    <row r="43" spans="1:3" ht="14.25" x14ac:dyDescent="0.2">
      <c r="A43" s="10" t="s">
        <v>194</v>
      </c>
      <c r="B43" s="24"/>
      <c r="C43" s="26">
        <f>416405+7112+824</f>
        <v>424341</v>
      </c>
    </row>
    <row r="44" spans="1:3" ht="14.25" x14ac:dyDescent="0.2">
      <c r="A44" s="10" t="s">
        <v>31</v>
      </c>
      <c r="B44" s="24">
        <v>1446001</v>
      </c>
      <c r="C44" s="26">
        <f>1686705+4082+29+9+768+11</f>
        <v>1691604</v>
      </c>
    </row>
    <row r="45" spans="1:3" ht="14.25" x14ac:dyDescent="0.2">
      <c r="A45" s="170" t="s">
        <v>195</v>
      </c>
      <c r="B45" s="24"/>
      <c r="C45" s="26">
        <v>72901</v>
      </c>
    </row>
    <row r="46" spans="1:3" ht="14.25" customHeight="1" x14ac:dyDescent="0.25">
      <c r="A46" s="4" t="s">
        <v>17</v>
      </c>
      <c r="B46" s="21">
        <f>SUM(B31:B44)</f>
        <v>5883965</v>
      </c>
      <c r="C46" s="12">
        <f>SUM(C31:C45)</f>
        <v>17120938</v>
      </c>
    </row>
    <row r="47" spans="1:3" ht="14.25" x14ac:dyDescent="0.2">
      <c r="A47" s="13" t="s">
        <v>13</v>
      </c>
      <c r="B47" s="25">
        <v>-10310</v>
      </c>
      <c r="C47" s="25">
        <f>-19975-20000</f>
        <v>-39975</v>
      </c>
    </row>
    <row r="48" spans="1:3" ht="15.75" thickBot="1" x14ac:dyDescent="0.3">
      <c r="A48" s="14" t="s">
        <v>18</v>
      </c>
      <c r="B48" s="15">
        <f>+B46+B47</f>
        <v>5873655</v>
      </c>
      <c r="C48" s="15">
        <f>+C46+C47</f>
        <v>17080963</v>
      </c>
    </row>
    <row r="49" spans="1:3" ht="13.5" thickTop="1" x14ac:dyDescent="0.2">
      <c r="A49" s="16" t="s">
        <v>15</v>
      </c>
      <c r="B49" s="22"/>
    </row>
    <row r="50" spans="1:3" ht="14.25" x14ac:dyDescent="0.2">
      <c r="B50" s="1"/>
      <c r="C50" s="9"/>
    </row>
    <row r="51" spans="1:3" ht="14.25" x14ac:dyDescent="0.2">
      <c r="A51" s="10" t="s">
        <v>21</v>
      </c>
      <c r="B51" s="20">
        <f>640653+31730</f>
        <v>672383</v>
      </c>
      <c r="C51" s="11">
        <f>1490332+4082+29+9+768+50000+11</f>
        <v>1545231</v>
      </c>
    </row>
    <row r="52" spans="1:3" ht="14.25" x14ac:dyDescent="0.2">
      <c r="A52" s="27" t="s">
        <v>20</v>
      </c>
      <c r="B52" s="28">
        <v>328159</v>
      </c>
      <c r="C52" s="29">
        <v>640746</v>
      </c>
    </row>
    <row r="53" spans="1:3" ht="15.75" thickBot="1" x14ac:dyDescent="0.3">
      <c r="A53" s="14" t="s">
        <v>23</v>
      </c>
      <c r="B53" s="15">
        <f>+B51-B52</f>
        <v>344224</v>
      </c>
      <c r="C53" s="15">
        <f>+C51-C52</f>
        <v>904485</v>
      </c>
    </row>
    <row r="54" spans="1:3" ht="15" thickTop="1" x14ac:dyDescent="0.2">
      <c r="A54" s="10"/>
      <c r="B54" s="30"/>
      <c r="C54" s="31"/>
    </row>
    <row r="55" spans="1:3" ht="7.5" customHeight="1" thickBot="1" x14ac:dyDescent="0.25">
      <c r="A55" s="10"/>
      <c r="B55" s="30"/>
      <c r="C55" s="31"/>
    </row>
    <row r="56" spans="1:3" ht="15.75" thickBot="1" x14ac:dyDescent="0.3">
      <c r="A56" s="32" t="s">
        <v>24</v>
      </c>
      <c r="B56" s="33">
        <f>+B28+B51</f>
        <v>6201814</v>
      </c>
      <c r="C56" s="34">
        <f>+C28+C51</f>
        <v>17721709</v>
      </c>
    </row>
    <row r="57" spans="1:3" ht="15.75" thickBot="1" x14ac:dyDescent="0.3">
      <c r="A57" s="32" t="s">
        <v>25</v>
      </c>
      <c r="B57" s="33">
        <f>+B48+B52</f>
        <v>6201814</v>
      </c>
      <c r="C57" s="34">
        <f>+C48+C52</f>
        <v>17721709</v>
      </c>
    </row>
    <row r="58" spans="1:3" x14ac:dyDescent="0.2">
      <c r="B58" s="1"/>
    </row>
    <row r="59" spans="1:3" ht="14.25" x14ac:dyDescent="0.2">
      <c r="B59" s="1"/>
      <c r="C59" s="17"/>
    </row>
    <row r="60" spans="1:3" ht="14.25" x14ac:dyDescent="0.2">
      <c r="B60" s="1"/>
      <c r="C60" s="17"/>
    </row>
    <row r="61" spans="1:3" x14ac:dyDescent="0.2">
      <c r="B61" s="1"/>
    </row>
    <row r="62" spans="1:3" x14ac:dyDescent="0.2">
      <c r="B62" s="1"/>
    </row>
    <row r="63" spans="1:3" x14ac:dyDescent="0.2">
      <c r="B63" s="1"/>
    </row>
    <row r="64" spans="1:3" x14ac:dyDescent="0.2">
      <c r="B64" s="1"/>
    </row>
    <row r="65" spans="2:3" x14ac:dyDescent="0.2">
      <c r="B65" s="1"/>
    </row>
    <row r="69" spans="2:3" x14ac:dyDescent="0.2">
      <c r="B69" s="1"/>
      <c r="C69" s="1"/>
    </row>
    <row r="70" spans="2:3" x14ac:dyDescent="0.2">
      <c r="B70" s="1"/>
      <c r="C70" s="1"/>
    </row>
    <row r="71" spans="2:3" x14ac:dyDescent="0.2">
      <c r="B71" s="1"/>
      <c r="C71" s="1"/>
    </row>
    <row r="72" spans="2:3" x14ac:dyDescent="0.2">
      <c r="B72" s="1"/>
      <c r="C72" s="1"/>
    </row>
    <row r="73" spans="2:3" x14ac:dyDescent="0.2">
      <c r="B73" s="1"/>
      <c r="C73" s="1"/>
    </row>
    <row r="74" spans="2:3" x14ac:dyDescent="0.2">
      <c r="B74" s="1"/>
      <c r="C74" s="1"/>
    </row>
    <row r="80" spans="2:3" x14ac:dyDescent="0.2">
      <c r="B80" s="1"/>
      <c r="C80" s="1"/>
    </row>
    <row r="81" spans="2:3" x14ac:dyDescent="0.2">
      <c r="B81" s="1"/>
      <c r="C81" s="1"/>
    </row>
    <row r="84" spans="2:3" x14ac:dyDescent="0.2">
      <c r="B84" s="1"/>
      <c r="C84" s="1"/>
    </row>
    <row r="85" spans="2:3" x14ac:dyDescent="0.2">
      <c r="B85" s="1"/>
      <c r="C85" s="1"/>
    </row>
    <row r="99" spans="2:3" x14ac:dyDescent="0.2">
      <c r="B99" s="1"/>
      <c r="C99" s="1"/>
    </row>
    <row r="100" spans="2:3" x14ac:dyDescent="0.2">
      <c r="B100" s="1"/>
      <c r="C100" s="1"/>
    </row>
    <row r="103" spans="2:3" x14ac:dyDescent="0.2">
      <c r="B103" s="1"/>
      <c r="C103" s="1"/>
    </row>
    <row r="104" spans="2:3" x14ac:dyDescent="0.2">
      <c r="B104" s="1"/>
      <c r="C104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25" orientation="portrait" useFirstPageNumber="1" r:id="rId1"/>
  <headerFooter alignWithMargins="0">
    <oddHeader>&amp;C&amp;"Arial,Kurzíva"Příloha č. 3 - Upravený rozpočet Olomouckého kraje na rok 2019 po schválení rozpočtových změn</oddHeader>
    <oddFooter xml:space="preserve">&amp;L&amp;"Arial,Kurzíva"Zastupitelstvo OK 23.23.9.2019
6.1.1. - Rozpočet Olomouckého kraje 2019 - rozpočtové změny - DODATEK
Příloha č.3: Upravený rozpočet OK na rok 2019 po schválení rozpočtových změn&amp;R&amp;"Arial,Kurzíva"Strana &amp;P (celkem 25)&amp;"Arial,Obyčejné"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Příloha č. 1</vt:lpstr>
      <vt:lpstr>Příloha č. 2</vt:lpstr>
      <vt:lpstr>Příloha  č. 3</vt:lpstr>
      <vt:lpstr>'Příloha č. 1'!Oblast_tisku</vt:lpstr>
      <vt:lpstr>'Příloha č. 2'!Oblast_tisku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2019-09-16T11:28:15Z</cp:lastPrinted>
  <dcterms:created xsi:type="dcterms:W3CDTF">2007-02-21T09:44:06Z</dcterms:created>
  <dcterms:modified xsi:type="dcterms:W3CDTF">2019-09-16T11:33:59Z</dcterms:modified>
</cp:coreProperties>
</file>