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585"/>
  </bookViews>
  <sheets>
    <sheet name="Rozpočet účelových dotací 2018" sheetId="1" r:id="rId1"/>
  </sheets>
  <calcPr calcId="145621"/>
</workbook>
</file>

<file path=xl/calcChain.xml><?xml version="1.0" encoding="utf-8"?>
<calcChain xmlns="http://schemas.openxmlformats.org/spreadsheetml/2006/main">
  <c r="B561" i="1" l="1"/>
  <c r="B563" i="1" s="1"/>
  <c r="B135" i="1" l="1"/>
  <c r="B139" i="1" s="1"/>
  <c r="B142" i="1" s="1"/>
  <c r="B570" i="1" l="1"/>
  <c r="B572" i="1" s="1"/>
  <c r="B579" i="1" l="1"/>
  <c r="B581" i="1" s="1"/>
  <c r="B584" i="1" s="1"/>
  <c r="B13" i="1"/>
  <c r="B15" i="1" s="1"/>
  <c r="B23" i="1"/>
  <c r="B26" i="1" s="1"/>
  <c r="B239" i="1"/>
  <c r="B338" i="1"/>
  <c r="B367" i="1" l="1"/>
  <c r="B400" i="1"/>
  <c r="B264" i="1"/>
  <c r="B456" i="1" l="1"/>
  <c r="B451" i="1"/>
  <c r="B441" i="1"/>
  <c r="B436" i="1"/>
  <c r="B431" i="1"/>
  <c r="B458" i="1" l="1"/>
  <c r="B443" i="1"/>
  <c r="B410" i="1"/>
  <c r="B413" i="1" s="1"/>
  <c r="B403" i="1"/>
  <c r="B386" i="1"/>
  <c r="B348" i="1"/>
  <c r="B319" i="1"/>
  <c r="B310" i="1"/>
  <c r="B296" i="1"/>
  <c r="B251" i="1"/>
  <c r="B245" i="1"/>
  <c r="B205" i="1"/>
  <c r="B189" i="1"/>
  <c r="B191" i="1" s="1"/>
  <c r="B461" i="1" l="1"/>
  <c r="B464" i="1" s="1"/>
  <c r="B298" i="1"/>
  <c r="B388" i="1"/>
  <c r="B340" i="1"/>
  <c r="B253" i="1"/>
  <c r="B390" i="1" l="1"/>
  <c r="B416" i="1" s="1"/>
  <c r="B166" i="1"/>
  <c r="B169" i="1" s="1"/>
  <c r="B156" i="1"/>
  <c r="B159" i="1" s="1"/>
  <c r="B172" i="1" l="1"/>
  <c r="B42" i="1"/>
  <c r="B44" i="1" s="1"/>
  <c r="B33" i="1"/>
  <c r="B35" i="1" s="1"/>
  <c r="B47" i="1" l="1"/>
  <c r="B50" i="1"/>
  <c r="B654" i="1" l="1"/>
  <c r="B656" i="1" s="1"/>
  <c r="B643" i="1"/>
  <c r="B627" i="1"/>
  <c r="B622" i="1"/>
  <c r="B617" i="1"/>
  <c r="B607" i="1"/>
  <c r="B516" i="1"/>
  <c r="B116" i="1"/>
  <c r="B119" i="1" s="1"/>
  <c r="B104" i="1"/>
  <c r="B95" i="1"/>
  <c r="B84" i="1"/>
  <c r="B78" i="1"/>
  <c r="B65" i="1"/>
  <c r="B107" i="1" l="1"/>
  <c r="B122" i="1" s="1"/>
  <c r="B629" i="1"/>
  <c r="B587" i="1" l="1"/>
  <c r="B510" i="1"/>
  <c r="B519" i="1" s="1"/>
  <c r="B497" i="1"/>
  <c r="B499" i="1" s="1"/>
  <c r="B488" i="1"/>
  <c r="B490" i="1" s="1"/>
  <c r="B479" i="1"/>
  <c r="B481" i="1" s="1"/>
  <c r="B502" i="1" l="1"/>
  <c r="B522" i="1" s="1"/>
  <c r="B676" i="1"/>
  <c r="B679" i="1" s="1"/>
  <c r="B663" i="1"/>
  <c r="B666" i="1" s="1"/>
  <c r="B645" i="1"/>
  <c r="B609" i="1"/>
  <c r="B540" i="1"/>
  <c r="B535" i="1"/>
  <c r="B669" i="1" l="1"/>
  <c r="B682" i="1" s="1"/>
  <c r="B543" i="1"/>
  <c r="B546" i="1" s="1"/>
</calcChain>
</file>

<file path=xl/sharedStrings.xml><?xml version="1.0" encoding="utf-8"?>
<sst xmlns="http://schemas.openxmlformats.org/spreadsheetml/2006/main" count="576" uniqueCount="279">
  <si>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</si>
  <si>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</si>
  <si>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</si>
  <si>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</si>
  <si>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</si>
  <si>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</si>
  <si>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</si>
  <si>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</si>
  <si>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</si>
  <si>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</si>
  <si>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</si>
  <si>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Olomouc</t>
  </si>
  <si>
    <t>Obec s rozšířenou působností: Šternberk</t>
  </si>
  <si>
    <t>Obec s rozšířenou působností: Uničov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</si>
  <si>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</si>
  <si>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</si>
  <si>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</si>
  <si>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</si>
  <si>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</si>
  <si>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</si>
  <si>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Celkem Jeseník</t>
  </si>
  <si>
    <t>Celkem Olomouc</t>
  </si>
  <si>
    <t>Celkem Šternberk</t>
  </si>
  <si>
    <t>Celkem Uničov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</si>
  <si>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</si>
  <si>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</si>
  <si>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</si>
  <si>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</si>
  <si>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</si>
  <si>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</si>
  <si>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Název školy</t>
  </si>
  <si>
    <t>Základní škola Česká Ves</t>
  </si>
  <si>
    <t>Základní škola Vidnava</t>
  </si>
  <si>
    <t>Mateřská škola Olomouc, Žižkovo nám. 3</t>
  </si>
  <si>
    <t>Základní škola Moravský Beroun, Opavská 128</t>
  </si>
  <si>
    <t>Základní škola Uničov, J. Haška 211</t>
  </si>
  <si>
    <t>Základní škola Němčice nad Hanou, Tyršova 360</t>
  </si>
  <si>
    <t>Dům dětí a mládeže Sportcentrum Prostějov, Olympijská 4</t>
  </si>
  <si>
    <t>Základní škola Mohelnice, Vodní 27</t>
  </si>
  <si>
    <t>Celkem obecní školství Olomouckého kraje</t>
  </si>
  <si>
    <t>ZŠ a MŠ Olomouc, Náves Svobody 41</t>
  </si>
  <si>
    <t>ZŠ a MŠ Těšetice</t>
  </si>
  <si>
    <t>ZŠ a MŠ Bělá pod Pradědem</t>
  </si>
  <si>
    <t>ZŠ a MŠ Bernartice</t>
  </si>
  <si>
    <t>ZŠ a MŠ Písečná</t>
  </si>
  <si>
    <t>ZŠ a MŠ Měrovice nad Hanou</t>
  </si>
  <si>
    <t>ZŠ a MŠ Pěnčín</t>
  </si>
  <si>
    <t>Středisko volného času DUHA Jeseník</t>
  </si>
  <si>
    <t>Základní škola Klenovice na Hané</t>
  </si>
  <si>
    <t>ZŠ a MŠ Prostějov, Kollárova ul. 4</t>
  </si>
  <si>
    <t>Základní škola Přerov, B. Němcové 16</t>
  </si>
  <si>
    <t>Základní škola Šternberk, nám. Svobody 3</t>
  </si>
  <si>
    <t>ZŠ a MŠ Sudkov</t>
  </si>
  <si>
    <t>SVČ a ZpDVPP Doris Šumperk, Komenského 9</t>
  </si>
  <si>
    <t>Základní škola Hrubčice</t>
  </si>
  <si>
    <t xml:space="preserve">ZŠ a MŠ Kostelec na Hané </t>
  </si>
  <si>
    <t xml:space="preserve">ZŠ a MŠ Přemyslovice </t>
  </si>
  <si>
    <t>ZŠ a MŠ Tištín</t>
  </si>
  <si>
    <t>Základní škola Kojetín, Svatopluka Čecha 586</t>
  </si>
  <si>
    <t>v Kč</t>
  </si>
  <si>
    <t xml:space="preserve">Základní škola Vápenná </t>
  </si>
  <si>
    <t xml:space="preserve">Základní škola Hranice, Struhlovsko 1795 </t>
  </si>
  <si>
    <t>Obecní školy</t>
  </si>
  <si>
    <t>Krajské školy</t>
  </si>
  <si>
    <t>Gymnázium, Jeseník, Komenského 281</t>
  </si>
  <si>
    <t>Střední odborná škola a Střední odborné učiliště strojírenské a stavební, Jeseník, Dukelská 1240</t>
  </si>
  <si>
    <t>Odborné učiliště a Praktická škola, Lipová - lázně 458</t>
  </si>
  <si>
    <t>Střední škola gastronomie a farmářství Jeseník</t>
  </si>
  <si>
    <t xml:space="preserve">Střední průmyslová škola a Střední odborné učiliště Uničov </t>
  </si>
  <si>
    <t xml:space="preserve">Střední  škola zemědělská a zahradnická, Olomouc, U Hradiska 4 </t>
  </si>
  <si>
    <t xml:space="preserve">Střední odborná škola Litovel, Komenského 677 </t>
  </si>
  <si>
    <t>Střední škola polytechnická, Olomouc, Rooseveltova 79</t>
  </si>
  <si>
    <t>Střední škola technická a obchodní, Olomouc, Kosinova 4</t>
  </si>
  <si>
    <t>Střední odborná škola lesnická a strojírenská  Šternberk</t>
  </si>
  <si>
    <t>Dům dětí a mládeže Olomouc</t>
  </si>
  <si>
    <t>Gymnázium Jiřího Wolkera, Prostějov, Kollárova 3</t>
  </si>
  <si>
    <t>Střední odborná škola průmyslová a Střední odborné učiliště strojírenské, Prostějov, Lidická 4</t>
  </si>
  <si>
    <t>Švehlova střední škola polytechnická Prostějov</t>
  </si>
  <si>
    <t>Střední škola a Základní škola Lipník nad Bečvou, Osecká 301</t>
  </si>
  <si>
    <t>Střední průmyslová škola Hranice</t>
  </si>
  <si>
    <t xml:space="preserve">Střední průmyslová škola stavební, Lipník nad Bečvou, Komenského sady 257 </t>
  </si>
  <si>
    <t>Střední škola elektrotechnická, Lipník nad Bečvou, Tyršova 781</t>
  </si>
  <si>
    <t>Střední škola technická, Přerov, Kouřílkova 8</t>
  </si>
  <si>
    <t>Středisko volného času ATLAS a BIOS, Přerov</t>
  </si>
  <si>
    <t>Vyšší odborná škola a Střední škola automobilní, Zábřeh, U Dráhy 6</t>
  </si>
  <si>
    <t>Střední odborná škola, Šumperk, Zemědělská 3</t>
  </si>
  <si>
    <t>Střední škola sociální péče a služeb, Zábřeh, nám. 8. května 2</t>
  </si>
  <si>
    <t>Celkem školy a školská zařízení zřizovaná Olomouckým krajem</t>
  </si>
  <si>
    <t>Celkem školy a školská zařízení v Olomouckém kraji</t>
  </si>
  <si>
    <t>Soukromé školy</t>
  </si>
  <si>
    <t>Celkem</t>
  </si>
  <si>
    <t>Celkem soukromé školy Olomouckého kraje</t>
  </si>
  <si>
    <t>ÚZ 33 457</t>
  </si>
  <si>
    <t>Waldorfská ZŠ a MŠ Olomouc s.r.o., Kosinova 3</t>
  </si>
  <si>
    <t>Střední škola a Základní škola DC 90, s.r.o., Nedbalova 36, Olomouc - Topolany 772 00</t>
  </si>
  <si>
    <t>ÚZ 33 049</t>
  </si>
  <si>
    <t>Soukromé odborné učiliště Velký újezd, s.r.o, Velký Újezd 321, 783 55</t>
  </si>
  <si>
    <t>Obec s rozšířenou působností: Zábřeh</t>
  </si>
  <si>
    <t>Celkem Zábřeh</t>
  </si>
  <si>
    <t xml:space="preserve">Mateřská škola Němčice nad Hanou, Trávnická 201 </t>
  </si>
  <si>
    <t>ÚZ 33 354</t>
  </si>
  <si>
    <t>Celkem školy zřízované Olomouckým krajem</t>
  </si>
  <si>
    <t>Střední škola stavební a podnikatelská, s.r.o., Štěpánovská 23, Olomouc - Chomoutov</t>
  </si>
  <si>
    <t>Základní škola Uničov, Pionýrů 685</t>
  </si>
  <si>
    <t>Střední škola zemědělská, Přerov, Osmek 47</t>
  </si>
  <si>
    <t>Střední škola gastronomie a služeb , Přerov, Šířava 7</t>
  </si>
  <si>
    <t>Střední škola logistiky a chemie, Olomouc, U Hradiska 29</t>
  </si>
  <si>
    <t>ÚZ 33 166</t>
  </si>
  <si>
    <t>ÚZ 33 435</t>
  </si>
  <si>
    <t>ÚZ 33 069</t>
  </si>
  <si>
    <t>Pedagogicko-psychologická poradna Olomouc a Speciální pedagogické centrum Olomouckého kraje, Olomouc, U Sportovní haly 1a</t>
  </si>
  <si>
    <t>Základní škola a Mateřská škola logopedická Olomouc, třída Svornosti 37/900, Olomouc</t>
  </si>
  <si>
    <t>Soukromá střední odborná škola Hranice, s.r.o., Jaselská 832, Hranice</t>
  </si>
  <si>
    <t>Základní škola pro žáky se specifickými poruchami učení a mateřské škola logopedická Schola Viva, o.p.s., Erbenova 16, Šumperk</t>
  </si>
  <si>
    <t>Střední škola technická a zemědělská Mohelnice, 1. máje 2</t>
  </si>
  <si>
    <t>Dotace na rozvojový program Podpora soutěží a přehlídek v zájmovém vzdělávání pro rok 2017</t>
  </si>
  <si>
    <t>Dotace na rozvojový program Podpora přípravy sportovních talentů na školách s oborem vzdělání gymnázium se sportovní přípravou na rok 2017</t>
  </si>
  <si>
    <t xml:space="preserve">Dotace na rozvojový program Podpora navýšení kapacit ve školských poradenských zařízení v roce 2017 </t>
  </si>
  <si>
    <t>Obec s rozšířenou působností: Litovel</t>
  </si>
  <si>
    <t>ZŠ a MŠ Náklo</t>
  </si>
  <si>
    <t>Základní škola Vilémov</t>
  </si>
  <si>
    <t>Celkem Litovel</t>
  </si>
  <si>
    <t>ZŠ a MŠ Bohuňovice</t>
  </si>
  <si>
    <t>ZŠ a MŠ Bystročice</t>
  </si>
  <si>
    <t>ZŠ a MŠ Dub nad Moravou</t>
  </si>
  <si>
    <t>ZŠ a MŠ Grygov</t>
  </si>
  <si>
    <t>ZŠ a MŠ Horka nad Moravou, Lidická 9</t>
  </si>
  <si>
    <t>ZŠ a MŠ Lutín, Školní 80</t>
  </si>
  <si>
    <t>ZŠ a MŠ Olomouc, Demlova 18</t>
  </si>
  <si>
    <t>ZŠ a MŠ Olomouc-Nemilany, Raisova 1</t>
  </si>
  <si>
    <t>Fakultní základní škola Olomouc, Tererovo nám. 1</t>
  </si>
  <si>
    <t>Základní škola Olomouc, Zeyerova 28</t>
  </si>
  <si>
    <t>ZŠ a MŠ Přáslavice</t>
  </si>
  <si>
    <t>Základní škola Štěpánov, Dolní 78</t>
  </si>
  <si>
    <t xml:space="preserve">Masarykova ZŠ a MŠ Velká Bystřice, 8. května 67 </t>
  </si>
  <si>
    <t>ZŠ a MŠ Libavá, Náměstí 150, 783 07 Město Libavá</t>
  </si>
  <si>
    <t>Základní škola Uničov, U stadionu 849</t>
  </si>
  <si>
    <t>Obec s rozšířenou působností: Konice</t>
  </si>
  <si>
    <t>Celkem Konice</t>
  </si>
  <si>
    <t xml:space="preserve">ZŠ a MŠ Bedihošť </t>
  </si>
  <si>
    <t xml:space="preserve">Základní škola Brodek u Prostějova, Císařská 65 </t>
  </si>
  <si>
    <t xml:space="preserve">Základní škola Hrubčice </t>
  </si>
  <si>
    <t>Základní škola Krumsín</t>
  </si>
  <si>
    <t>Masarykova ZŠ a MŠ Nezamyslice, 1. máje 234</t>
  </si>
  <si>
    <t>ZŠ a MŠ Olšany u Prostějova</t>
  </si>
  <si>
    <t>Základní škola Plumlov, Rudé armády 300</t>
  </si>
  <si>
    <t>Základní škola Prostějov, ul. E. Valenty 52</t>
  </si>
  <si>
    <t>Základní škola Prostějov, ul. Vl. Majakovského 1</t>
  </si>
  <si>
    <t>ZŠ a MŠ Prostějov, Melantrichova ul. 60</t>
  </si>
  <si>
    <t>ZŠ a MŠ Určice</t>
  </si>
  <si>
    <t>ZŠ a MŠ Bělotín</t>
  </si>
  <si>
    <t>Základní škola Hranice, tř. 1. máje 357</t>
  </si>
  <si>
    <t>Základní škola Lipník nad Bečvou, Osecká 315</t>
  </si>
  <si>
    <t>Základní škola Přerov, Hranická 14</t>
  </si>
  <si>
    <t>Základní škola Přerov, Trávník 27</t>
  </si>
  <si>
    <t>ZŠ a MŠ Bušín</t>
  </si>
  <si>
    <t xml:space="preserve">ZŠ a MŠ Ruda nad Moravou-Hrabenov, Školní 175 </t>
  </si>
  <si>
    <t>Základní škola Šumperk, dr. E. Beneše 1</t>
  </si>
  <si>
    <t>Základní škola Šumperk, Šumavská 21</t>
  </si>
  <si>
    <t>ZŠ a MŠ Bohuslavice</t>
  </si>
  <si>
    <t>ZŠ a MŠ Brníčko</t>
  </si>
  <si>
    <t>ZŠ a MŠ Dubicko, Zábřežská 143</t>
  </si>
  <si>
    <t xml:space="preserve">ZŠ a MŠ Jedlí </t>
  </si>
  <si>
    <t>ZŠ a MŠ Leština, 7. května 134</t>
  </si>
  <si>
    <t>ZŠ a MŠ Lukavice</t>
  </si>
  <si>
    <t>Střední zdravotnická škola, Hranice, Nová 1820</t>
  </si>
  <si>
    <t>ÚZ 33 024</t>
  </si>
  <si>
    <t>Dotace na rozvojový program Podpora vzdělávání cizinců ve školách, modul A, Bezplatná výuka přizpůsobená potřebám dětí a žáků - cizinců z třetích zemí</t>
  </si>
  <si>
    <t xml:space="preserve">Dotace na rozvojový program Podpora odborného vzdělávání </t>
  </si>
  <si>
    <t>Střední škola, Základní škola a Mateřská škola prof. V. Vejdovského, Olomouc- Hejčín, Tomkova 42</t>
  </si>
  <si>
    <t>Střední škola polygrafická, Olomouc, Střední novosadská 87/53, Nové Sady</t>
  </si>
  <si>
    <t>ÚZ 33 070</t>
  </si>
  <si>
    <t>Dotace na rozvojový program Podpora výuky plavání v základních školách v roce 2017</t>
  </si>
  <si>
    <t>ÚZ 33 071</t>
  </si>
  <si>
    <t>Dotace na rozvojový program Vzdělávací programy paměťových institucí do škol</t>
  </si>
  <si>
    <t xml:space="preserve">Dotace na rozvojový program Podpora vzdělávání cizinců ve školách, modul C - Zajištění bezplatné přípravy k začlenění do vzdělávání dětí a žáků osob se státní příslušností jiného členského státu Evropské unie </t>
  </si>
  <si>
    <t>Dotace na rozvojový program Financování asistentů pedagoga pro děti, žáky a studenty se zdravotním postižením a pro děti, žáky a studenty se sociálním znevýhodněním - Modul B</t>
  </si>
  <si>
    <t>Rozpočet na rok 2018</t>
  </si>
  <si>
    <t>Střední škola železniční, technická a služeb, Šumperk, Gen. Krátkého 30</t>
  </si>
  <si>
    <t>Masarykova jubilejní ZŠ a MŠ Horní Štěpánov</t>
  </si>
  <si>
    <t>Základní škola Pivín</t>
  </si>
  <si>
    <t>Základní umělecká škola, Potštát 36</t>
  </si>
  <si>
    <t>ZŠ Jeseník</t>
  </si>
  <si>
    <t>ZŠ Vápenná</t>
  </si>
  <si>
    <t>ZŠ a MŠ Potštát</t>
  </si>
  <si>
    <t xml:space="preserve">ZŠ a MŠ Ústí </t>
  </si>
  <si>
    <t>ZŠ a MŠ Hranice</t>
  </si>
  <si>
    <t>ZŠ a MŠ Hvozd</t>
  </si>
  <si>
    <t>ZŠ a MŠ Kladky</t>
  </si>
  <si>
    <t>ZŠ a Gymnázium města Konice</t>
  </si>
  <si>
    <t>Základní škola Lipník nad Bečvou, Hranická</t>
  </si>
  <si>
    <t>ZŠ a MŠ Loučka</t>
  </si>
  <si>
    <t>ZŠ a MŠ Osek</t>
  </si>
  <si>
    <t>ZŠ a MŠ Soběchleby</t>
  </si>
  <si>
    <t>ZŠ, MŠ, ŠJ a ŠD Bouzov</t>
  </si>
  <si>
    <t>ZŠ a MŠ Násobůrky</t>
  </si>
  <si>
    <t>ZŠ a MŠ Luká</t>
  </si>
  <si>
    <t>ZŠ a MŠ Pňovice</t>
  </si>
  <si>
    <t>ZŠ Senice na Hané</t>
  </si>
  <si>
    <t>ZŠ a MŠ Střeň</t>
  </si>
  <si>
    <t>ZŠ a MŠ Maletín</t>
  </si>
  <si>
    <t>ZŠ a MŠ Úsov</t>
  </si>
  <si>
    <t>ZŠ Nová Hradečná</t>
  </si>
  <si>
    <t>ZŠ Paseka</t>
  </si>
  <si>
    <t>ZŠ Moravský Beroun</t>
  </si>
  <si>
    <t>Základní škola Jeseník, Fučíkova 312</t>
  </si>
  <si>
    <t>Základní škola Šternberk Olomoucká 76</t>
  </si>
  <si>
    <t>ZŠ Karla st. Ze Žerotína Bludov</t>
  </si>
  <si>
    <t>ZŠ a MŠ Bohdíkov</t>
  </si>
  <si>
    <t>ZŠ Bohutín</t>
  </si>
  <si>
    <t>ZˇA a MŠ Bratrušov</t>
  </si>
  <si>
    <t>ZŠ a MŠ Dolnbí Studénky</t>
  </si>
  <si>
    <t>ZŠ Chromeč</t>
  </si>
  <si>
    <t>ZŠ a MŠ Nový Malín</t>
  </si>
  <si>
    <t>ZŠ a MŠ Oskava</t>
  </si>
  <si>
    <t>ZŠ a MŠ Písařov</t>
  </si>
  <si>
    <t>ZŠ a MŠ Údolí Desné</t>
  </si>
  <si>
    <t>ZŠ a MŠ Hoštějn</t>
  </si>
  <si>
    <t>ZŠ a MŠ Jestřebí</t>
  </si>
  <si>
    <t>ZŠ a MŠ Kamenná</t>
  </si>
  <si>
    <t>ZŠ Postřelmov</t>
  </si>
  <si>
    <t>ZŠ a MŠ Rohle</t>
  </si>
  <si>
    <t>ZŠ a MŠ Rovensko</t>
  </si>
  <si>
    <t>ZŠ a MŠ Svébohov</t>
  </si>
  <si>
    <t>ZŠ a MŠ Štíty</t>
  </si>
  <si>
    <t>ZŠ Zábřeh, Školská 406/11</t>
  </si>
  <si>
    <t>ZŠ a DDM Krasohled Zábřeh, Severovýchod 484/26</t>
  </si>
  <si>
    <t>ZŠ a MŠ Zvole</t>
  </si>
  <si>
    <t>ZŠ a MŠ Beňov</t>
  </si>
  <si>
    <t xml:space="preserve">ZŠ Brodek u Přerova </t>
  </si>
  <si>
    <t>ZŠ Kojetín, Sv.Čecha 586</t>
  </si>
  <si>
    <t>ZŠ a MŠ Křenovice</t>
  </si>
  <si>
    <t>ZŠ a MŠ Lazníky</t>
  </si>
  <si>
    <t>ZŠ a MŠ Lobodice</t>
  </si>
  <si>
    <t>ZŠ a MŠ Měrovice</t>
  </si>
  <si>
    <t>ZŠ a MŠ Pavlovice</t>
  </si>
  <si>
    <t>ZŠ Přerov Svisle 13</t>
  </si>
  <si>
    <t>ZŠ Přerov U tenisu 4</t>
  </si>
  <si>
    <t>ZŠ a Slaměníkova MŠ Radslavice</t>
  </si>
  <si>
    <t>ZŠ a MŠ Tovačov</t>
  </si>
  <si>
    <t>ZŠ a MŠ Vlkoš</t>
  </si>
  <si>
    <t>ZŠ Želatovice</t>
  </si>
  <si>
    <t>Jubilejní Masarykova ZŠ a MŠ Drahany</t>
  </si>
  <si>
    <t>ZŠ Klenovice</t>
  </si>
  <si>
    <t>ZŠ a MŠ Laškov</t>
  </si>
  <si>
    <t>ZŠ a MŠ Mostkovice</t>
  </si>
  <si>
    <t>ZŠ a MŠ Myslejovice</t>
  </si>
  <si>
    <t>ZŠ nadp.letectva Josefa Františka a MŠ Otaslavice</t>
  </si>
  <si>
    <t>Základní škola Prostějov, Dr. Horáka 24</t>
  </si>
  <si>
    <t>ZŠ a MŠ Prostějov, Kollárova 4</t>
  </si>
  <si>
    <t>ZŠ a MŠ Prostějov, Palackého tř. 14</t>
  </si>
  <si>
    <t>ZŠ Protivanov</t>
  </si>
  <si>
    <t>ZŠ Zd. Kaprálové a MŠ Vrbátky</t>
  </si>
  <si>
    <t xml:space="preserve">ZŠ a MŠ Vrchoslavice </t>
  </si>
  <si>
    <t>ZŠ a MŠ Vřesovice</t>
  </si>
  <si>
    <t>ZŠ a MŠ Blatec</t>
  </si>
  <si>
    <t>ZŠ Hlubočky</t>
  </si>
  <si>
    <t>ZŠ Hlubočky-Mariánské Údolí</t>
  </si>
  <si>
    <t>ZŠ a MŠ Hněvotín</t>
  </si>
  <si>
    <t>ZŠ a MŠ kožušany-Tážaly</t>
  </si>
  <si>
    <t>ZŠ a MŠ Loučany</t>
  </si>
  <si>
    <t>ZŠ a MŠ Náměšť</t>
  </si>
  <si>
    <t>ZŠ a MŠ Olomouc, Dvorského 33</t>
  </si>
  <si>
    <t>ZŠ Olomouc, Gagarinova 19</t>
  </si>
  <si>
    <t>ZŠ a MŠ Olomouc, Gagyrinova 19</t>
  </si>
  <si>
    <t>Fakultní základní škola Olomouc, Hálkova 4</t>
  </si>
  <si>
    <t>Fakultní ZŠ Olomouc dr. Milady Horákové a MŠ Olomouc, Rožňavská 21</t>
  </si>
  <si>
    <t>ZŠ a MŠ Skrbeň</t>
  </si>
  <si>
    <t>ZŠ a MŠ Slatinice</t>
  </si>
  <si>
    <t>ZŠ a MŠ Tršice</t>
  </si>
  <si>
    <t>ZŠ Věrovany</t>
  </si>
  <si>
    <t>ZŠ Hustopeče nad Bečvou</t>
  </si>
  <si>
    <t>ZŠ Mikulovice</t>
  </si>
  <si>
    <t>ZŠ a MŠ Prostějov Palackého 14</t>
  </si>
  <si>
    <t>ÚZ 33 068</t>
  </si>
  <si>
    <t>ZŠ Česká Ves</t>
  </si>
  <si>
    <t>Dotace na rozvojový program "Financování asistentů pedagoga žáků se speciálními vzdělávacími potřebami a žáků nadaných na období leden - srpen 2018".</t>
  </si>
  <si>
    <t>ZŠ a MŠ Pavlovice u Přerova</t>
  </si>
  <si>
    <t>ZŠ a MŠ Kostelec na Hané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</si>
</sst>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8">
    <xf numFmtId="0" fontId="0" fillId="0" borderId="0" xfId="0"/>
    <xf numFmtId="0" fontId="1" fillId="0" borderId="0" xfId="0" applyFont="1"/>
    <xf numFmtId="0" fontId="4" fillId="0" borderId="0" xfId="0" applyFont="1" applyFill="1" applyBorder="1"/>
    <xf numFmtId="49" fontId="6" fillId="0" borderId="0" xfId="0" applyNumberFormat="1" applyFont="1" applyFill="1" applyBorder="1"/>
    <xf numFmtId="0" fontId="7" fillId="0" borderId="0" xfId="0" applyFont="1"/>
    <xf numFmtId="0" fontId="7" fillId="0" borderId="0" xfId="0" applyFont="1" applyFill="1" applyBorder="1"/>
    <xf numFmtId="1" fontId="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/>
    <xf numFmtId="3" fontId="6" fillId="0" borderId="5" xfId="0" applyNumberFormat="1" applyFont="1" applyBorder="1"/>
    <xf numFmtId="3" fontId="6" fillId="3" borderId="7" xfId="0" applyNumberFormat="1" applyFont="1" applyFill="1" applyBorder="1"/>
    <xf numFmtId="1" fontId="6" fillId="0" borderId="2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/>
    <xf numFmtId="0" fontId="6" fillId="0" borderId="7" xfId="0" applyFont="1" applyBorder="1" applyAlignment="1">
      <alignment horizontal="center" vertical="center" wrapText="1"/>
    </xf>
    <xf numFmtId="49" fontId="6" fillId="3" borderId="1" xfId="0" applyNumberFormat="1" applyFont="1" applyFill="1" applyBorder="1"/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6" fillId="0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vertical="center"/>
    </xf>
    <xf numFmtId="3" fontId="6" fillId="2" borderId="7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2" xfId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9" fontId="6" fillId="4" borderId="1" xfId="0" applyNumberFormat="1" applyFont="1" applyFill="1" applyBorder="1" applyAlignment="1">
      <alignment vertical="center" wrapText="1"/>
    </xf>
    <xf numFmtId="0" fontId="6" fillId="0" borderId="0" xfId="0" applyFont="1"/>
    <xf numFmtId="49" fontId="6" fillId="4" borderId="1" xfId="0" applyNumberFormat="1" applyFont="1" applyFill="1" applyBorder="1" applyAlignment="1">
      <alignment vertical="center"/>
    </xf>
    <xf numFmtId="3" fontId="6" fillId="4" borderId="7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3" fontId="6" fillId="5" borderId="7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wrapText="1"/>
    </xf>
    <xf numFmtId="3" fontId="6" fillId="0" borderId="0" xfId="0" applyNumberFormat="1" applyFont="1" applyBorder="1" applyAlignment="1"/>
    <xf numFmtId="3" fontId="6" fillId="5" borderId="7" xfId="0" applyNumberFormat="1" applyFont="1" applyFill="1" applyBorder="1" applyAlignment="1">
      <alignment vertical="center"/>
    </xf>
    <xf numFmtId="3" fontId="1" fillId="0" borderId="0" xfId="0" applyNumberFormat="1" applyFont="1"/>
    <xf numFmtId="1" fontId="6" fillId="0" borderId="8" xfId="0" applyNumberFormat="1" applyFont="1" applyFill="1" applyBorder="1" applyAlignment="1">
      <alignment vertical="center" wrapText="1"/>
    </xf>
    <xf numFmtId="1" fontId="6" fillId="0" borderId="3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1" fontId="6" fillId="0" borderId="8" xfId="0" applyNumberFormat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vertical="center" wrapText="1"/>
    </xf>
    <xf numFmtId="3" fontId="6" fillId="0" borderId="10" xfId="0" applyNumberFormat="1" applyFont="1" applyBorder="1" applyAlignment="1">
      <alignment horizontal="right" vertical="center" wrapText="1"/>
    </xf>
    <xf numFmtId="3" fontId="6" fillId="0" borderId="11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0" fontId="6" fillId="0" borderId="9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1" fontId="6" fillId="0" borderId="2" xfId="0" applyNumberFormat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3" fontId="6" fillId="2" borderId="14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3" fontId="6" fillId="4" borderId="14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" fillId="0" borderId="0" xfId="0" applyFont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1" fontId="6" fillId="0" borderId="3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1" fontId="6" fillId="0" borderId="16" xfId="0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vertical="center" wrapText="1"/>
    </xf>
    <xf numFmtId="3" fontId="6" fillId="0" borderId="17" xfId="0" applyNumberFormat="1" applyFont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vertical="center"/>
    </xf>
    <xf numFmtId="1" fontId="6" fillId="0" borderId="16" xfId="0" applyNumberFormat="1" applyFont="1" applyFill="1" applyBorder="1" applyAlignment="1">
      <alignment horizontal="left" vertical="center"/>
    </xf>
    <xf numFmtId="3" fontId="6" fillId="0" borderId="15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/>
    </xf>
    <xf numFmtId="3" fontId="6" fillId="0" borderId="13" xfId="0" applyNumberFormat="1" applyFont="1" applyBorder="1" applyAlignment="1">
      <alignment horizontal="right" vertical="center"/>
    </xf>
    <xf numFmtId="3" fontId="6" fillId="2" borderId="7" xfId="0" applyNumberFormat="1" applyFont="1" applyFill="1" applyBorder="1" applyAlignment="1">
      <alignment horizontal="right" vertical="center"/>
    </xf>
    <xf numFmtId="0" fontId="1" fillId="0" borderId="0" xfId="0" applyFont="1" applyFill="1"/>
    <xf numFmtId="3" fontId="6" fillId="0" borderId="18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/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2"/>
  <sheetViews>
    <sheetView tabSelected="1" view="pageLayout" topLeftCell="A674" zoomScaleNormal="100" zoomScaleSheetLayoutView="75" workbookViewId="0">
      <selection activeCell="A351" sqref="A351"/>
    </sheetView>
  </sheetViews>
  <sheetFormatPr defaultColWidth="9.140625" defaultRowHeight="12.75" x14ac:dyDescent="0.2"/>
  <cols>
    <col min="1" max="1" width="70.7109375" style="1" customWidth="1"/>
    <col min="2" max="2" width="15.7109375" style="1" customWidth="1"/>
    <col min="3" max="16384" width="9.140625" style="1"/>
  </cols>
  <sheetData>
    <row r="1" spans="1:2" ht="42.75" customHeight="1" x14ac:dyDescent="0.2">
      <c r="A1" s="86" t="s">
        <v>167</v>
      </c>
      <c r="B1" s="86"/>
    </row>
    <row r="2" spans="1:2" ht="13.5" customHeight="1" x14ac:dyDescent="0.2">
      <c r="A2" s="59"/>
      <c r="B2" s="59"/>
    </row>
    <row r="3" spans="1:2" ht="15.75" x14ac:dyDescent="0.25">
      <c r="A3" s="2" t="s">
        <v>166</v>
      </c>
    </row>
    <row r="4" spans="1:2" ht="15" x14ac:dyDescent="0.2">
      <c r="A4" s="60"/>
    </row>
    <row r="5" spans="1:2" ht="15" x14ac:dyDescent="0.2">
      <c r="A5" s="18" t="s">
        <v>62</v>
      </c>
    </row>
    <row r="6" spans="1:2" ht="15" x14ac:dyDescent="0.2">
      <c r="A6" s="18"/>
    </row>
    <row r="7" spans="1:2" x14ac:dyDescent="0.2">
      <c r="A7" s="3" t="s">
        <v>0</v>
      </c>
    </row>
    <row r="9" spans="1:2" ht="13.5" thickBot="1" x14ac:dyDescent="0.25">
      <c r="A9" s="3" t="s">
        <v>10</v>
      </c>
      <c r="B9" s="15" t="s">
        <v>59</v>
      </c>
    </row>
    <row r="10" spans="1:2" ht="30" customHeight="1" thickBot="1" x14ac:dyDescent="0.25">
      <c r="A10" s="6" t="s">
        <v>30</v>
      </c>
      <c r="B10" s="12" t="s">
        <v>177</v>
      </c>
    </row>
    <row r="11" spans="1:2" x14ac:dyDescent="0.2">
      <c r="A11" s="57" t="s">
        <v>182</v>
      </c>
      <c r="B11" s="62">
        <v>51920</v>
      </c>
    </row>
    <row r="12" spans="1:2" ht="13.5" thickBot="1" x14ac:dyDescent="0.25">
      <c r="A12" s="57" t="s">
        <v>272</v>
      </c>
      <c r="B12" s="41">
        <v>19000</v>
      </c>
    </row>
    <row r="13" spans="1:2" ht="13.5" thickBot="1" x14ac:dyDescent="0.25">
      <c r="A13" s="20" t="s">
        <v>20</v>
      </c>
      <c r="B13" s="21">
        <f>SUM(B11:B12)</f>
        <v>70920</v>
      </c>
    </row>
    <row r="14" spans="1:2" ht="13.5" thickBot="1" x14ac:dyDescent="0.25">
      <c r="A14" s="22"/>
      <c r="B14" s="61"/>
    </row>
    <row r="15" spans="1:2" ht="13.5" thickBot="1" x14ac:dyDescent="0.25">
      <c r="A15" s="45" t="s">
        <v>1</v>
      </c>
      <c r="B15" s="46">
        <f>B13</f>
        <v>70920</v>
      </c>
    </row>
    <row r="16" spans="1:2" ht="15" x14ac:dyDescent="0.2">
      <c r="A16" s="18"/>
    </row>
    <row r="17" spans="1:2" x14ac:dyDescent="0.2">
      <c r="A17" s="3" t="s">
        <v>4</v>
      </c>
    </row>
    <row r="19" spans="1:2" ht="13.5" thickBot="1" x14ac:dyDescent="0.25">
      <c r="A19" s="3" t="s">
        <v>14</v>
      </c>
      <c r="B19" s="15" t="s">
        <v>59</v>
      </c>
    </row>
    <row r="20" spans="1:2" ht="30" customHeight="1" thickBot="1" x14ac:dyDescent="0.25">
      <c r="A20" s="6" t="s">
        <v>30</v>
      </c>
      <c r="B20" s="12" t="s">
        <v>177</v>
      </c>
    </row>
    <row r="21" spans="1:2" x14ac:dyDescent="0.2">
      <c r="A21" s="57" t="s">
        <v>278</v>
      </c>
      <c r="B21" s="62">
        <v>19473</v>
      </c>
    </row>
    <row r="22" spans="1:2" ht="13.5" thickBot="1" x14ac:dyDescent="0.25">
      <c r="A22" s="57" t="s">
        <v>273</v>
      </c>
      <c r="B22" s="41">
        <v>22750</v>
      </c>
    </row>
    <row r="23" spans="1:2" ht="13.5" thickBot="1" x14ac:dyDescent="0.25">
      <c r="A23" s="20" t="s">
        <v>24</v>
      </c>
      <c r="B23" s="21">
        <f>SUM(B21:B22)</f>
        <v>42223</v>
      </c>
    </row>
    <row r="24" spans="1:2" x14ac:dyDescent="0.2">
      <c r="A24" s="22"/>
      <c r="B24" s="61"/>
    </row>
    <row r="25" spans="1:2" ht="13.5" thickBot="1" x14ac:dyDescent="0.25">
      <c r="A25" s="22"/>
      <c r="B25" s="61"/>
    </row>
    <row r="26" spans="1:2" ht="13.5" thickBot="1" x14ac:dyDescent="0.25">
      <c r="A26" s="45" t="s">
        <v>5</v>
      </c>
      <c r="B26" s="46">
        <f>SUM(B23)</f>
        <v>42223</v>
      </c>
    </row>
    <row r="28" spans="1:2" x14ac:dyDescent="0.2">
      <c r="A28" s="3" t="s">
        <v>6</v>
      </c>
    </row>
    <row r="30" spans="1:2" ht="13.5" thickBot="1" x14ac:dyDescent="0.25">
      <c r="A30" s="3" t="s">
        <v>17</v>
      </c>
      <c r="B30" s="15" t="s">
        <v>59</v>
      </c>
    </row>
    <row r="31" spans="1:2" ht="30" customHeight="1" thickBot="1" x14ac:dyDescent="0.25">
      <c r="A31" s="6" t="s">
        <v>30</v>
      </c>
      <c r="B31" s="12" t="s">
        <v>177</v>
      </c>
    </row>
    <row r="32" spans="1:2" ht="13.5" thickBot="1" x14ac:dyDescent="0.25">
      <c r="A32" s="57" t="s">
        <v>154</v>
      </c>
      <c r="B32" s="41">
        <v>94000</v>
      </c>
    </row>
    <row r="33" spans="1:2" ht="13.5" thickBot="1" x14ac:dyDescent="0.25">
      <c r="A33" s="20" t="s">
        <v>27</v>
      </c>
      <c r="B33" s="21">
        <f>SUM(B32:B32)</f>
        <v>94000</v>
      </c>
    </row>
    <row r="34" spans="1:2" ht="13.5" thickBot="1" x14ac:dyDescent="0.25">
      <c r="A34" s="22"/>
      <c r="B34" s="61"/>
    </row>
    <row r="35" spans="1:2" ht="13.5" thickBot="1" x14ac:dyDescent="0.25">
      <c r="A35" s="45" t="s">
        <v>7</v>
      </c>
      <c r="B35" s="46">
        <f>B33</f>
        <v>94000</v>
      </c>
    </row>
    <row r="37" spans="1:2" x14ac:dyDescent="0.2">
      <c r="A37" s="3" t="s">
        <v>8</v>
      </c>
    </row>
    <row r="39" spans="1:2" ht="13.5" thickBot="1" x14ac:dyDescent="0.25">
      <c r="A39" s="3" t="s">
        <v>97</v>
      </c>
      <c r="B39" s="15" t="s">
        <v>59</v>
      </c>
    </row>
    <row r="40" spans="1:2" ht="30" customHeight="1" thickBot="1" x14ac:dyDescent="0.25">
      <c r="A40" s="6" t="s">
        <v>30</v>
      </c>
      <c r="B40" s="12" t="s">
        <v>177</v>
      </c>
    </row>
    <row r="41" spans="1:2" ht="13.5" thickBot="1" x14ac:dyDescent="0.25">
      <c r="A41" s="19" t="s">
        <v>161</v>
      </c>
      <c r="B41" s="62">
        <v>19000</v>
      </c>
    </row>
    <row r="42" spans="1:2" ht="13.5" thickBot="1" x14ac:dyDescent="0.25">
      <c r="A42" s="20" t="s">
        <v>98</v>
      </c>
      <c r="B42" s="21">
        <f>SUM(B41:B41)</f>
        <v>19000</v>
      </c>
    </row>
    <row r="43" spans="1:2" ht="13.5" thickBot="1" x14ac:dyDescent="0.25">
      <c r="A43" s="22"/>
      <c r="B43" s="61"/>
    </row>
    <row r="44" spans="1:2" ht="13.5" thickBot="1" x14ac:dyDescent="0.25">
      <c r="A44" s="45" t="s">
        <v>9</v>
      </c>
      <c r="B44" s="46">
        <f>B42</f>
        <v>19000</v>
      </c>
    </row>
    <row r="45" spans="1:2" x14ac:dyDescent="0.2">
      <c r="A45" s="61"/>
      <c r="B45" s="61"/>
    </row>
    <row r="46" spans="1:2" ht="13.5" thickBot="1" x14ac:dyDescent="0.25">
      <c r="A46" s="61"/>
      <c r="B46" s="61"/>
    </row>
    <row r="47" spans="1:2" ht="13.5" thickBot="1" x14ac:dyDescent="0.25">
      <c r="A47" s="30" t="s">
        <v>39</v>
      </c>
      <c r="B47" s="31">
        <f>B15+B26+B35+B44</f>
        <v>226143</v>
      </c>
    </row>
    <row r="48" spans="1:2" x14ac:dyDescent="0.2">
      <c r="A48" s="61"/>
      <c r="B48" s="61"/>
    </row>
    <row r="49" spans="1:2" ht="13.5" thickBot="1" x14ac:dyDescent="0.25">
      <c r="A49" s="61"/>
      <c r="B49" s="61"/>
    </row>
    <row r="50" spans="1:2" ht="13.5" thickBot="1" x14ac:dyDescent="0.25">
      <c r="A50" s="32" t="s">
        <v>88</v>
      </c>
      <c r="B50" s="37">
        <f>B47</f>
        <v>226143</v>
      </c>
    </row>
    <row r="54" spans="1:2" ht="42" customHeight="1" x14ac:dyDescent="0.2">
      <c r="A54" s="86" t="s">
        <v>168</v>
      </c>
      <c r="B54" s="87"/>
    </row>
    <row r="55" spans="1:2" ht="13.5" customHeight="1" x14ac:dyDescent="0.2"/>
    <row r="56" spans="1:2" ht="15.75" customHeight="1" x14ac:dyDescent="0.25">
      <c r="A56" s="2" t="s">
        <v>95</v>
      </c>
    </row>
    <row r="57" spans="1:2" ht="13.5" customHeight="1" x14ac:dyDescent="0.2"/>
    <row r="58" spans="1:2" ht="15" customHeight="1" x14ac:dyDescent="0.2">
      <c r="A58" s="18" t="s">
        <v>63</v>
      </c>
    </row>
    <row r="59" spans="1:2" ht="13.5" customHeight="1" x14ac:dyDescent="0.2"/>
    <row r="60" spans="1:2" ht="13.5" customHeight="1" thickBot="1" x14ac:dyDescent="0.25">
      <c r="A60" s="3" t="s">
        <v>0</v>
      </c>
      <c r="B60" s="15" t="s">
        <v>59</v>
      </c>
    </row>
    <row r="61" spans="1:2" ht="30" customHeight="1" thickBot="1" x14ac:dyDescent="0.25">
      <c r="A61" s="6" t="s">
        <v>30</v>
      </c>
      <c r="B61" s="12" t="s">
        <v>177</v>
      </c>
    </row>
    <row r="62" spans="1:2" ht="24" customHeight="1" x14ac:dyDescent="0.2">
      <c r="A62" s="14" t="s">
        <v>65</v>
      </c>
      <c r="B62" s="41">
        <v>482303</v>
      </c>
    </row>
    <row r="63" spans="1:2" ht="14.1" customHeight="1" x14ac:dyDescent="0.2">
      <c r="A63" s="14" t="s">
        <v>66</v>
      </c>
      <c r="B63" s="41">
        <v>116863</v>
      </c>
    </row>
    <row r="64" spans="1:2" ht="14.1" customHeight="1" thickBot="1" x14ac:dyDescent="0.25">
      <c r="A64" s="14" t="s">
        <v>67</v>
      </c>
      <c r="B64" s="41">
        <v>130436</v>
      </c>
    </row>
    <row r="65" spans="1:2" ht="14.1" customHeight="1" thickBot="1" x14ac:dyDescent="0.25">
      <c r="A65" s="20" t="s">
        <v>1</v>
      </c>
      <c r="B65" s="21">
        <f>SUM(B62:B64)</f>
        <v>729602</v>
      </c>
    </row>
    <row r="66" spans="1:2" ht="13.5" customHeight="1" x14ac:dyDescent="0.2">
      <c r="A66" s="22"/>
    </row>
    <row r="67" spans="1:2" ht="13.5" customHeight="1" thickBot="1" x14ac:dyDescent="0.25">
      <c r="A67" s="23" t="s">
        <v>2</v>
      </c>
      <c r="B67" s="15" t="s">
        <v>59</v>
      </c>
    </row>
    <row r="68" spans="1:2" ht="30" customHeight="1" thickBot="1" x14ac:dyDescent="0.25">
      <c r="A68" s="6" t="s">
        <v>30</v>
      </c>
      <c r="B68" s="12" t="s">
        <v>177</v>
      </c>
    </row>
    <row r="69" spans="1:2" ht="14.1" customHeight="1" x14ac:dyDescent="0.2">
      <c r="A69" s="24" t="s">
        <v>68</v>
      </c>
      <c r="B69" s="41">
        <v>124106</v>
      </c>
    </row>
    <row r="70" spans="1:2" ht="24" customHeight="1" x14ac:dyDescent="0.2">
      <c r="A70" s="24" t="s">
        <v>169</v>
      </c>
      <c r="B70" s="41">
        <v>35672</v>
      </c>
    </row>
    <row r="71" spans="1:2" ht="14.1" customHeight="1" x14ac:dyDescent="0.2">
      <c r="A71" s="24" t="s">
        <v>69</v>
      </c>
      <c r="B71" s="41">
        <v>285628</v>
      </c>
    </row>
    <row r="72" spans="1:2" ht="14.1" customHeight="1" x14ac:dyDescent="0.2">
      <c r="A72" s="24" t="s">
        <v>70</v>
      </c>
      <c r="B72" s="41">
        <v>162150</v>
      </c>
    </row>
    <row r="73" spans="1:2" ht="14.1" customHeight="1" x14ac:dyDescent="0.2">
      <c r="A73" s="24" t="s">
        <v>71</v>
      </c>
      <c r="B73" s="41">
        <v>536557</v>
      </c>
    </row>
    <row r="74" spans="1:2" ht="14.1" customHeight="1" x14ac:dyDescent="0.2">
      <c r="A74" s="24" t="s">
        <v>170</v>
      </c>
      <c r="B74" s="41">
        <v>92377</v>
      </c>
    </row>
    <row r="75" spans="1:2" ht="14.1" customHeight="1" x14ac:dyDescent="0.2">
      <c r="A75" s="24" t="s">
        <v>72</v>
      </c>
      <c r="B75" s="41">
        <v>244725</v>
      </c>
    </row>
    <row r="76" spans="1:2" ht="14.1" customHeight="1" x14ac:dyDescent="0.2">
      <c r="A76" s="24" t="s">
        <v>106</v>
      </c>
      <c r="B76" s="41">
        <v>59296</v>
      </c>
    </row>
    <row r="77" spans="1:2" ht="14.1" customHeight="1" thickBot="1" x14ac:dyDescent="0.25">
      <c r="A77" s="24" t="s">
        <v>73</v>
      </c>
      <c r="B77" s="41">
        <v>180528</v>
      </c>
    </row>
    <row r="78" spans="1:2" ht="14.1" customHeight="1" thickBot="1" x14ac:dyDescent="0.25">
      <c r="A78" s="20" t="s">
        <v>3</v>
      </c>
      <c r="B78" s="21">
        <f>SUM(B69:B77)</f>
        <v>1721039</v>
      </c>
    </row>
    <row r="79" spans="1:2" ht="13.5" customHeight="1" x14ac:dyDescent="0.2">
      <c r="A79" s="22"/>
    </row>
    <row r="80" spans="1:2" ht="13.5" customHeight="1" thickBot="1" x14ac:dyDescent="0.25">
      <c r="A80" s="23" t="s">
        <v>4</v>
      </c>
      <c r="B80" s="15" t="s">
        <v>59</v>
      </c>
    </row>
    <row r="81" spans="1:2" ht="30" customHeight="1" thickBot="1" x14ac:dyDescent="0.25">
      <c r="A81" s="6" t="s">
        <v>30</v>
      </c>
      <c r="B81" s="12" t="s">
        <v>177</v>
      </c>
    </row>
    <row r="82" spans="1:2" ht="24" customHeight="1" x14ac:dyDescent="0.2">
      <c r="A82" s="39" t="s">
        <v>76</v>
      </c>
      <c r="B82" s="41">
        <v>535269</v>
      </c>
    </row>
    <row r="83" spans="1:2" ht="14.1" customHeight="1" thickBot="1" x14ac:dyDescent="0.25">
      <c r="A83" s="40" t="s">
        <v>77</v>
      </c>
      <c r="B83" s="41">
        <v>325132</v>
      </c>
    </row>
    <row r="84" spans="1:2" ht="14.1" customHeight="1" thickBot="1" x14ac:dyDescent="0.25">
      <c r="A84" s="20" t="s">
        <v>5</v>
      </c>
      <c r="B84" s="21">
        <f>SUM(B82:B83)</f>
        <v>860401</v>
      </c>
    </row>
    <row r="85" spans="1:2" ht="13.5" customHeight="1" x14ac:dyDescent="0.2">
      <c r="A85" s="23"/>
    </row>
    <row r="86" spans="1:2" ht="13.5" customHeight="1" thickBot="1" x14ac:dyDescent="0.25">
      <c r="A86" s="23" t="s">
        <v>6</v>
      </c>
      <c r="B86" s="15" t="s">
        <v>59</v>
      </c>
    </row>
    <row r="87" spans="1:2" ht="30" customHeight="1" thickBot="1" x14ac:dyDescent="0.25">
      <c r="A87" s="6" t="s">
        <v>30</v>
      </c>
      <c r="B87" s="12" t="s">
        <v>177</v>
      </c>
    </row>
    <row r="88" spans="1:2" ht="14.1" customHeight="1" x14ac:dyDescent="0.2">
      <c r="A88" s="26" t="s">
        <v>79</v>
      </c>
      <c r="B88" s="41">
        <v>435745</v>
      </c>
    </row>
    <row r="89" spans="1:2" ht="14.1" customHeight="1" x14ac:dyDescent="0.2">
      <c r="A89" s="16" t="s">
        <v>81</v>
      </c>
      <c r="B89" s="41">
        <v>39756</v>
      </c>
    </row>
    <row r="90" spans="1:2" ht="14.1" customHeight="1" x14ac:dyDescent="0.2">
      <c r="A90" s="16" t="s">
        <v>80</v>
      </c>
      <c r="B90" s="41">
        <v>220158</v>
      </c>
    </row>
    <row r="91" spans="1:2" ht="14.1" customHeight="1" x14ac:dyDescent="0.2">
      <c r="A91" s="16" t="s">
        <v>82</v>
      </c>
      <c r="B91" s="41">
        <v>418388</v>
      </c>
    </row>
    <row r="92" spans="1:2" ht="14.1" customHeight="1" x14ac:dyDescent="0.2">
      <c r="A92" s="52" t="s">
        <v>105</v>
      </c>
      <c r="B92" s="41">
        <v>37714</v>
      </c>
    </row>
    <row r="93" spans="1:2" ht="14.1" customHeight="1" x14ac:dyDescent="0.2">
      <c r="A93" s="52" t="s">
        <v>165</v>
      </c>
      <c r="B93" s="41">
        <v>63176</v>
      </c>
    </row>
    <row r="94" spans="1:2" ht="14.1" customHeight="1" thickBot="1" x14ac:dyDescent="0.25">
      <c r="A94" s="52" t="s">
        <v>104</v>
      </c>
      <c r="B94" s="41">
        <v>158270</v>
      </c>
    </row>
    <row r="95" spans="1:2" ht="14.1" customHeight="1" thickBot="1" x14ac:dyDescent="0.25">
      <c r="A95" s="20" t="s">
        <v>7</v>
      </c>
      <c r="B95" s="21">
        <f>SUM(B88:B94)</f>
        <v>1373207</v>
      </c>
    </row>
    <row r="96" spans="1:2" ht="13.5" customHeight="1" x14ac:dyDescent="0.2">
      <c r="A96" s="23"/>
    </row>
    <row r="97" spans="1:2" ht="13.5" customHeight="1" thickBot="1" x14ac:dyDescent="0.25">
      <c r="A97" s="23" t="s">
        <v>8</v>
      </c>
      <c r="B97" s="15" t="s">
        <v>59</v>
      </c>
    </row>
    <row r="98" spans="1:2" ht="30" customHeight="1" thickBot="1" x14ac:dyDescent="0.25">
      <c r="A98" s="6" t="s">
        <v>30</v>
      </c>
      <c r="B98" s="12" t="s">
        <v>177</v>
      </c>
    </row>
    <row r="99" spans="1:2" ht="14.1" customHeight="1" x14ac:dyDescent="0.2">
      <c r="A99" s="16" t="s">
        <v>178</v>
      </c>
      <c r="B99" s="41">
        <v>440661</v>
      </c>
    </row>
    <row r="100" spans="1:2" ht="14.1" customHeight="1" x14ac:dyDescent="0.2">
      <c r="A100" s="16" t="s">
        <v>84</v>
      </c>
      <c r="B100" s="41">
        <v>121184</v>
      </c>
    </row>
    <row r="101" spans="1:2" ht="14.1" customHeight="1" x14ac:dyDescent="0.2">
      <c r="A101" s="16" t="s">
        <v>85</v>
      </c>
      <c r="B101" s="41">
        <v>163376</v>
      </c>
    </row>
    <row r="102" spans="1:2" ht="14.1" customHeight="1" x14ac:dyDescent="0.2">
      <c r="A102" s="16" t="s">
        <v>114</v>
      </c>
      <c r="B102" s="41">
        <v>337934</v>
      </c>
    </row>
    <row r="103" spans="1:2" ht="14.1" customHeight="1" thickBot="1" x14ac:dyDescent="0.25">
      <c r="A103" s="16" t="s">
        <v>86</v>
      </c>
      <c r="B103" s="41">
        <v>230650</v>
      </c>
    </row>
    <row r="104" spans="1:2" ht="14.1" customHeight="1" thickBot="1" x14ac:dyDescent="0.25">
      <c r="A104" s="20" t="s">
        <v>9</v>
      </c>
      <c r="B104" s="21">
        <f>SUM(B99:B103)</f>
        <v>1293805</v>
      </c>
    </row>
    <row r="105" spans="1:2" ht="14.1" customHeight="1" x14ac:dyDescent="0.2">
      <c r="A105" s="22"/>
      <c r="B105" s="63"/>
    </row>
    <row r="106" spans="1:2" ht="14.1" customHeight="1" thickBot="1" x14ac:dyDescent="0.25">
      <c r="A106" s="22"/>
      <c r="B106" s="63"/>
    </row>
    <row r="107" spans="1:2" ht="14.1" customHeight="1" thickBot="1" x14ac:dyDescent="0.25">
      <c r="A107" s="28" t="s">
        <v>87</v>
      </c>
      <c r="B107" s="31">
        <f>B65+B78+B84+B95+B104</f>
        <v>5978054</v>
      </c>
    </row>
    <row r="108" spans="1:2" ht="13.5" customHeight="1" x14ac:dyDescent="0.2"/>
    <row r="109" spans="1:2" ht="13.5" customHeight="1" x14ac:dyDescent="0.2"/>
    <row r="110" spans="1:2" ht="13.5" customHeight="1" x14ac:dyDescent="0.2">
      <c r="A110" s="18" t="s">
        <v>89</v>
      </c>
    </row>
    <row r="111" spans="1:2" ht="13.5" customHeight="1" thickBot="1" x14ac:dyDescent="0.25">
      <c r="A111" s="18"/>
      <c r="B111" s="15" t="s">
        <v>59</v>
      </c>
    </row>
    <row r="112" spans="1:2" ht="30" customHeight="1" thickBot="1" x14ac:dyDescent="0.25">
      <c r="A112" s="6" t="s">
        <v>30</v>
      </c>
      <c r="B112" s="12" t="s">
        <v>177</v>
      </c>
    </row>
    <row r="113" spans="1:2" ht="14.1" customHeight="1" x14ac:dyDescent="0.2">
      <c r="A113" s="53" t="s">
        <v>94</v>
      </c>
      <c r="B113" s="41">
        <v>9764</v>
      </c>
    </row>
    <row r="114" spans="1:2" ht="14.1" customHeight="1" x14ac:dyDescent="0.2">
      <c r="A114" s="53" t="s">
        <v>96</v>
      </c>
      <c r="B114" s="41">
        <v>32829</v>
      </c>
    </row>
    <row r="115" spans="1:2" ht="14.1" customHeight="1" thickBot="1" x14ac:dyDescent="0.25">
      <c r="A115" s="14" t="s">
        <v>102</v>
      </c>
      <c r="B115" s="41">
        <v>29153</v>
      </c>
    </row>
    <row r="116" spans="1:2" ht="13.5" customHeight="1" thickBot="1" x14ac:dyDescent="0.25">
      <c r="A116" s="20" t="s">
        <v>90</v>
      </c>
      <c r="B116" s="21">
        <f>SUM(B113:B115)</f>
        <v>71746</v>
      </c>
    </row>
    <row r="117" spans="1:2" ht="13.5" customHeight="1" x14ac:dyDescent="0.2">
      <c r="A117" s="22"/>
      <c r="B117" s="63"/>
    </row>
    <row r="118" spans="1:2" ht="13.5" customHeight="1" thickBot="1" x14ac:dyDescent="0.25">
      <c r="A118" s="22"/>
      <c r="B118" s="63"/>
    </row>
    <row r="119" spans="1:2" ht="13.5" customHeight="1" thickBot="1" x14ac:dyDescent="0.25">
      <c r="A119" s="28" t="s">
        <v>91</v>
      </c>
      <c r="B119" s="31">
        <f>B116</f>
        <v>71746</v>
      </c>
    </row>
    <row r="120" spans="1:2" ht="13.5" customHeight="1" x14ac:dyDescent="0.2">
      <c r="A120" s="64"/>
      <c r="B120" s="65"/>
    </row>
    <row r="121" spans="1:2" ht="13.5" customHeight="1" thickBot="1" x14ac:dyDescent="0.25">
      <c r="A121" s="64"/>
      <c r="B121" s="65"/>
    </row>
    <row r="122" spans="1:2" ht="13.5" customHeight="1" thickBot="1" x14ac:dyDescent="0.25">
      <c r="A122" s="32" t="s">
        <v>88</v>
      </c>
      <c r="B122" s="33">
        <f>B107+B119</f>
        <v>6049800</v>
      </c>
    </row>
    <row r="123" spans="1:2" ht="13.5" customHeight="1" x14ac:dyDescent="0.2">
      <c r="A123" s="64"/>
      <c r="B123" s="65"/>
    </row>
    <row r="124" spans="1:2" ht="13.5" customHeight="1" x14ac:dyDescent="0.2">
      <c r="A124" s="64"/>
      <c r="B124" s="65"/>
    </row>
    <row r="125" spans="1:2" ht="13.5" customHeight="1" x14ac:dyDescent="0.2">
      <c r="A125" s="64"/>
      <c r="B125" s="65"/>
    </row>
    <row r="126" spans="1:2" ht="58.5" customHeight="1" x14ac:dyDescent="0.2">
      <c r="A126" s="86" t="s">
        <v>276</v>
      </c>
      <c r="B126" s="87"/>
    </row>
    <row r="128" spans="1:2" ht="15.75" x14ac:dyDescent="0.25">
      <c r="A128" s="2" t="s">
        <v>274</v>
      </c>
    </row>
    <row r="130" spans="1:2" ht="15" x14ac:dyDescent="0.2">
      <c r="A130" s="18" t="s">
        <v>62</v>
      </c>
    </row>
    <row r="132" spans="1:2" ht="13.5" thickBot="1" x14ac:dyDescent="0.25">
      <c r="A132" s="3" t="s">
        <v>0</v>
      </c>
      <c r="B132" s="15" t="s">
        <v>59</v>
      </c>
    </row>
    <row r="133" spans="1:2" ht="30" customHeight="1" thickBot="1" x14ac:dyDescent="0.25">
      <c r="A133" s="6" t="s">
        <v>30</v>
      </c>
      <c r="B133" s="12" t="s">
        <v>177</v>
      </c>
    </row>
    <row r="134" spans="1:2" ht="13.5" thickBot="1" x14ac:dyDescent="0.25">
      <c r="A134" s="14" t="s">
        <v>275</v>
      </c>
      <c r="B134" s="41">
        <v>105264</v>
      </c>
    </row>
    <row r="135" spans="1:2" ht="13.5" thickBot="1" x14ac:dyDescent="0.25">
      <c r="A135" s="20" t="s">
        <v>1</v>
      </c>
      <c r="B135" s="21">
        <f>SUM(B134:B134)</f>
        <v>105264</v>
      </c>
    </row>
    <row r="136" spans="1:2" x14ac:dyDescent="0.2">
      <c r="A136" s="22"/>
    </row>
    <row r="137" spans="1:2" x14ac:dyDescent="0.2">
      <c r="A137" s="22"/>
      <c r="B137" s="63"/>
    </row>
    <row r="138" spans="1:2" ht="13.5" thickBot="1" x14ac:dyDescent="0.25">
      <c r="A138" s="22"/>
      <c r="B138" s="63"/>
    </row>
    <row r="139" spans="1:2" ht="13.5" thickBot="1" x14ac:dyDescent="0.25">
      <c r="A139" s="30" t="s">
        <v>39</v>
      </c>
      <c r="B139" s="31">
        <f>SUM(B135)</f>
        <v>105264</v>
      </c>
    </row>
    <row r="140" spans="1:2" x14ac:dyDescent="0.2">
      <c r="A140" s="61"/>
      <c r="B140" s="61"/>
    </row>
    <row r="141" spans="1:2" ht="13.5" thickBot="1" x14ac:dyDescent="0.25">
      <c r="A141" s="64"/>
      <c r="B141" s="65"/>
    </row>
    <row r="142" spans="1:2" ht="13.5" thickBot="1" x14ac:dyDescent="0.25">
      <c r="A142" s="32" t="s">
        <v>88</v>
      </c>
      <c r="B142" s="33">
        <f>B139</f>
        <v>105264</v>
      </c>
    </row>
    <row r="143" spans="1:2" s="84" customFormat="1" x14ac:dyDescent="0.2">
      <c r="A143" s="43"/>
      <c r="B143" s="44"/>
    </row>
    <row r="144" spans="1:2" s="84" customFormat="1" x14ac:dyDescent="0.2">
      <c r="A144" s="43"/>
      <c r="B144" s="44"/>
    </row>
    <row r="145" spans="1:2" s="84" customFormat="1" x14ac:dyDescent="0.2">
      <c r="A145" s="43"/>
      <c r="B145" s="44"/>
    </row>
    <row r="146" spans="1:2" ht="42" customHeight="1" x14ac:dyDescent="0.2">
      <c r="A146" s="86" t="s">
        <v>117</v>
      </c>
      <c r="B146" s="87"/>
    </row>
    <row r="147" spans="1:2" ht="15.75" x14ac:dyDescent="0.2">
      <c r="A147" s="59"/>
    </row>
    <row r="148" spans="1:2" ht="15.75" x14ac:dyDescent="0.25">
      <c r="A148" s="2" t="s">
        <v>109</v>
      </c>
    </row>
    <row r="149" spans="1:2" ht="15.75" x14ac:dyDescent="0.25">
      <c r="A149" s="2"/>
    </row>
    <row r="150" spans="1:2" ht="15" x14ac:dyDescent="0.2">
      <c r="A150" s="18" t="s">
        <v>63</v>
      </c>
    </row>
    <row r="151" spans="1:2" ht="15" x14ac:dyDescent="0.2">
      <c r="A151" s="18"/>
    </row>
    <row r="152" spans="1:2" ht="13.5" thickBot="1" x14ac:dyDescent="0.25">
      <c r="A152" s="23" t="s">
        <v>2</v>
      </c>
      <c r="B152" s="15" t="s">
        <v>59</v>
      </c>
    </row>
    <row r="153" spans="1:2" ht="30" customHeight="1" thickBot="1" x14ac:dyDescent="0.25">
      <c r="A153" s="6" t="s">
        <v>30</v>
      </c>
      <c r="B153" s="12" t="s">
        <v>177</v>
      </c>
    </row>
    <row r="154" spans="1:2" ht="24" x14ac:dyDescent="0.2">
      <c r="A154" s="47" t="s">
        <v>110</v>
      </c>
      <c r="B154" s="49">
        <v>7629756</v>
      </c>
    </row>
    <row r="155" spans="1:2" ht="24.75" thickBot="1" x14ac:dyDescent="0.25">
      <c r="A155" s="48" t="s">
        <v>111</v>
      </c>
      <c r="B155" s="50">
        <v>1618134</v>
      </c>
    </row>
    <row r="156" spans="1:2" ht="13.5" thickBot="1" x14ac:dyDescent="0.25">
      <c r="A156" s="20" t="s">
        <v>3</v>
      </c>
      <c r="B156" s="21">
        <f>SUM(B154:B155)</f>
        <v>9247890</v>
      </c>
    </row>
    <row r="157" spans="1:2" x14ac:dyDescent="0.2">
      <c r="A157" s="35"/>
    </row>
    <row r="158" spans="1:2" ht="13.5" thickBot="1" x14ac:dyDescent="0.25">
      <c r="A158" s="35"/>
    </row>
    <row r="159" spans="1:2" ht="13.5" thickBot="1" x14ac:dyDescent="0.25">
      <c r="A159" s="28" t="s">
        <v>87</v>
      </c>
      <c r="B159" s="31">
        <f>B156</f>
        <v>9247890</v>
      </c>
    </row>
    <row r="160" spans="1:2" x14ac:dyDescent="0.2">
      <c r="A160" s="29"/>
      <c r="B160" s="29"/>
    </row>
    <row r="161" spans="1:2" x14ac:dyDescent="0.2">
      <c r="A161" s="29"/>
      <c r="B161" s="29"/>
    </row>
    <row r="162" spans="1:2" ht="15" x14ac:dyDescent="0.2">
      <c r="A162" s="18" t="s">
        <v>89</v>
      </c>
    </row>
    <row r="163" spans="1:2" ht="15.75" thickBot="1" x14ac:dyDescent="0.25">
      <c r="A163" s="18"/>
      <c r="B163" s="15" t="s">
        <v>59</v>
      </c>
    </row>
    <row r="164" spans="1:2" ht="30" customHeight="1" thickBot="1" x14ac:dyDescent="0.25">
      <c r="A164" s="6" t="s">
        <v>30</v>
      </c>
      <c r="B164" s="12" t="s">
        <v>177</v>
      </c>
    </row>
    <row r="165" spans="1:2" ht="13.5" thickBot="1" x14ac:dyDescent="0.25">
      <c r="A165" s="53" t="s">
        <v>112</v>
      </c>
      <c r="B165" s="41">
        <v>1281022</v>
      </c>
    </row>
    <row r="166" spans="1:2" ht="13.5" thickBot="1" x14ac:dyDescent="0.25">
      <c r="A166" s="20" t="s">
        <v>90</v>
      </c>
      <c r="B166" s="21">
        <f>SUM(B165:B165)</f>
        <v>1281022</v>
      </c>
    </row>
    <row r="167" spans="1:2" x14ac:dyDescent="0.2">
      <c r="A167" s="22"/>
      <c r="B167" s="63"/>
    </row>
    <row r="168" spans="1:2" ht="13.5" thickBot="1" x14ac:dyDescent="0.25">
      <c r="A168" s="22"/>
      <c r="B168" s="63"/>
    </row>
    <row r="169" spans="1:2" ht="13.5" thickBot="1" x14ac:dyDescent="0.25">
      <c r="A169" s="28" t="s">
        <v>91</v>
      </c>
      <c r="B169" s="31">
        <f>B166</f>
        <v>1281022</v>
      </c>
    </row>
    <row r="170" spans="1:2" x14ac:dyDescent="0.2">
      <c r="A170" s="64"/>
      <c r="B170" s="64"/>
    </row>
    <row r="171" spans="1:2" ht="13.5" thickBot="1" x14ac:dyDescent="0.25">
      <c r="A171" s="64"/>
      <c r="B171" s="64"/>
    </row>
    <row r="172" spans="1:2" ht="13.5" thickBot="1" x14ac:dyDescent="0.25">
      <c r="A172" s="32" t="s">
        <v>88</v>
      </c>
      <c r="B172" s="37">
        <f>B159+B169</f>
        <v>10528912</v>
      </c>
    </row>
    <row r="173" spans="1:2" x14ac:dyDescent="0.2">
      <c r="A173" s="43"/>
      <c r="B173" s="44"/>
    </row>
    <row r="174" spans="1:2" x14ac:dyDescent="0.2">
      <c r="A174" s="43"/>
      <c r="B174" s="44"/>
    </row>
    <row r="175" spans="1:2" x14ac:dyDescent="0.2">
      <c r="A175" s="43"/>
      <c r="B175" s="44"/>
    </row>
    <row r="176" spans="1:2" ht="42.75" customHeight="1" x14ac:dyDescent="0.2">
      <c r="A176" s="86" t="s">
        <v>172</v>
      </c>
      <c r="B176" s="87"/>
    </row>
    <row r="177" spans="1:2" x14ac:dyDescent="0.2">
      <c r="A177" s="43"/>
      <c r="B177" s="44"/>
    </row>
    <row r="178" spans="1:2" ht="15.75" x14ac:dyDescent="0.25">
      <c r="A178" s="2" t="s">
        <v>171</v>
      </c>
      <c r="B178" s="44"/>
    </row>
    <row r="179" spans="1:2" ht="15.75" x14ac:dyDescent="0.25">
      <c r="A179" s="2"/>
      <c r="B179" s="44"/>
    </row>
    <row r="180" spans="1:2" ht="15" x14ac:dyDescent="0.2">
      <c r="A180" s="18" t="s">
        <v>62</v>
      </c>
      <c r="B180" s="44"/>
    </row>
    <row r="181" spans="1:2" ht="15" x14ac:dyDescent="0.2">
      <c r="A181" s="18"/>
      <c r="B181" s="44"/>
    </row>
    <row r="182" spans="1:2" x14ac:dyDescent="0.2">
      <c r="A182" s="3" t="s">
        <v>0</v>
      </c>
    </row>
    <row r="183" spans="1:2" x14ac:dyDescent="0.2">
      <c r="A183" s="5"/>
    </row>
    <row r="184" spans="1:2" ht="13.5" thickBot="1" x14ac:dyDescent="0.25">
      <c r="A184" s="3" t="s">
        <v>10</v>
      </c>
      <c r="B184" s="15" t="s">
        <v>59</v>
      </c>
    </row>
    <row r="185" spans="1:2" ht="30" customHeight="1" thickBot="1" x14ac:dyDescent="0.25">
      <c r="A185" s="6" t="s">
        <v>30</v>
      </c>
      <c r="B185" s="12" t="s">
        <v>177</v>
      </c>
    </row>
    <row r="186" spans="1:2" x14ac:dyDescent="0.2">
      <c r="A186" s="67" t="s">
        <v>182</v>
      </c>
      <c r="B186" s="41">
        <v>10500</v>
      </c>
    </row>
    <row r="187" spans="1:2" x14ac:dyDescent="0.2">
      <c r="A187" s="19" t="s">
        <v>44</v>
      </c>
      <c r="B187" s="41">
        <v>4410</v>
      </c>
    </row>
    <row r="188" spans="1:2" ht="13.5" thickBot="1" x14ac:dyDescent="0.25">
      <c r="A188" s="19" t="s">
        <v>183</v>
      </c>
      <c r="B188" s="41">
        <v>42000</v>
      </c>
    </row>
    <row r="189" spans="1:2" ht="13.5" thickBot="1" x14ac:dyDescent="0.25">
      <c r="A189" s="20" t="s">
        <v>20</v>
      </c>
      <c r="B189" s="21">
        <f>SUM(B186:B188)</f>
        <v>56910</v>
      </c>
    </row>
    <row r="190" spans="1:2" ht="13.5" thickBot="1" x14ac:dyDescent="0.25">
      <c r="A190" s="22"/>
      <c r="B190" s="61"/>
    </row>
    <row r="191" spans="1:2" ht="13.5" thickBot="1" x14ac:dyDescent="0.25">
      <c r="A191" s="45" t="s">
        <v>1</v>
      </c>
      <c r="B191" s="46">
        <f>B189</f>
        <v>56910</v>
      </c>
    </row>
    <row r="192" spans="1:2" x14ac:dyDescent="0.2">
      <c r="A192" s="3"/>
      <c r="B192" s="11"/>
    </row>
    <row r="193" spans="1:2" x14ac:dyDescent="0.2">
      <c r="A193" s="3" t="s">
        <v>2</v>
      </c>
    </row>
    <row r="194" spans="1:2" x14ac:dyDescent="0.2">
      <c r="A194" s="4"/>
    </row>
    <row r="195" spans="1:2" ht="13.5" thickBot="1" x14ac:dyDescent="0.25">
      <c r="A195" s="3" t="s">
        <v>118</v>
      </c>
      <c r="B195" s="15" t="s">
        <v>59</v>
      </c>
    </row>
    <row r="196" spans="1:2" ht="30" customHeight="1" thickBot="1" x14ac:dyDescent="0.25">
      <c r="A196" s="6" t="s">
        <v>30</v>
      </c>
      <c r="B196" s="12" t="s">
        <v>177</v>
      </c>
    </row>
    <row r="197" spans="1:2" x14ac:dyDescent="0.2">
      <c r="A197" s="54" t="s">
        <v>194</v>
      </c>
      <c r="B197" s="41">
        <v>21000</v>
      </c>
    </row>
    <row r="198" spans="1:2" x14ac:dyDescent="0.2">
      <c r="A198" s="54" t="s">
        <v>195</v>
      </c>
      <c r="B198" s="41">
        <v>9800</v>
      </c>
    </row>
    <row r="199" spans="1:2" x14ac:dyDescent="0.2">
      <c r="A199" s="54" t="s">
        <v>196</v>
      </c>
      <c r="B199" s="41">
        <v>21000</v>
      </c>
    </row>
    <row r="200" spans="1:2" x14ac:dyDescent="0.2">
      <c r="A200" s="54" t="s">
        <v>197</v>
      </c>
      <c r="B200" s="41">
        <v>6300</v>
      </c>
    </row>
    <row r="201" spans="1:2" x14ac:dyDescent="0.2">
      <c r="A201" s="54" t="s">
        <v>198</v>
      </c>
      <c r="B201" s="41">
        <v>61600</v>
      </c>
    </row>
    <row r="202" spans="1:2" x14ac:dyDescent="0.2">
      <c r="A202" s="54" t="s">
        <v>199</v>
      </c>
      <c r="B202" s="41">
        <v>7140</v>
      </c>
    </row>
    <row r="203" spans="1:2" x14ac:dyDescent="0.2">
      <c r="A203" s="54" t="s">
        <v>119</v>
      </c>
      <c r="B203" s="41">
        <v>23800</v>
      </c>
    </row>
    <row r="204" spans="1:2" ht="13.5" thickBot="1" x14ac:dyDescent="0.25">
      <c r="A204" s="68" t="s">
        <v>120</v>
      </c>
      <c r="B204" s="51">
        <v>7000</v>
      </c>
    </row>
    <row r="205" spans="1:2" ht="13.5" thickBot="1" x14ac:dyDescent="0.25">
      <c r="A205" s="20" t="s">
        <v>121</v>
      </c>
      <c r="B205" s="21">
        <f>SUM(B197:B204)</f>
        <v>157640</v>
      </c>
    </row>
    <row r="206" spans="1:2" x14ac:dyDescent="0.2">
      <c r="A206" s="4"/>
    </row>
    <row r="207" spans="1:2" ht="13.5" thickBot="1" x14ac:dyDescent="0.25">
      <c r="A207" s="3" t="s">
        <v>11</v>
      </c>
      <c r="B207" s="15" t="s">
        <v>59</v>
      </c>
    </row>
    <row r="208" spans="1:2" ht="30" customHeight="1" thickBot="1" x14ac:dyDescent="0.25">
      <c r="A208" s="6" t="s">
        <v>30</v>
      </c>
      <c r="B208" s="12" t="s">
        <v>177</v>
      </c>
    </row>
    <row r="209" spans="1:2" ht="14.45" customHeight="1" x14ac:dyDescent="0.2">
      <c r="A209" s="79" t="s">
        <v>255</v>
      </c>
      <c r="B209" s="80">
        <v>21000</v>
      </c>
    </row>
    <row r="210" spans="1:2" x14ac:dyDescent="0.2">
      <c r="A210" s="54" t="s">
        <v>123</v>
      </c>
      <c r="B210" s="81">
        <v>25200</v>
      </c>
    </row>
    <row r="211" spans="1:2" hidden="1" x14ac:dyDescent="0.2">
      <c r="A211" s="24" t="s">
        <v>124</v>
      </c>
      <c r="B211" s="81"/>
    </row>
    <row r="212" spans="1:2" x14ac:dyDescent="0.2">
      <c r="A212" s="54" t="s">
        <v>125</v>
      </c>
      <c r="B212" s="81">
        <v>27930</v>
      </c>
    </row>
    <row r="213" spans="1:2" x14ac:dyDescent="0.2">
      <c r="A213" s="54" t="s">
        <v>256</v>
      </c>
      <c r="B213" s="81">
        <v>28000</v>
      </c>
    </row>
    <row r="214" spans="1:2" x14ac:dyDescent="0.2">
      <c r="A214" s="54" t="s">
        <v>257</v>
      </c>
      <c r="B214" s="81">
        <v>29260</v>
      </c>
    </row>
    <row r="215" spans="1:2" x14ac:dyDescent="0.2">
      <c r="A215" s="54" t="s">
        <v>258</v>
      </c>
      <c r="B215" s="81">
        <v>26600</v>
      </c>
    </row>
    <row r="216" spans="1:2" x14ac:dyDescent="0.2">
      <c r="A216" s="55" t="s">
        <v>126</v>
      </c>
      <c r="B216" s="81">
        <v>10920</v>
      </c>
    </row>
    <row r="217" spans="1:2" x14ac:dyDescent="0.2">
      <c r="A217" s="55" t="s">
        <v>259</v>
      </c>
      <c r="B217" s="81">
        <v>6300</v>
      </c>
    </row>
    <row r="218" spans="1:2" x14ac:dyDescent="0.2">
      <c r="A218" s="55" t="s">
        <v>260</v>
      </c>
      <c r="B218" s="81">
        <v>28000</v>
      </c>
    </row>
    <row r="219" spans="1:2" x14ac:dyDescent="0.2">
      <c r="A219" s="55" t="s">
        <v>127</v>
      </c>
      <c r="B219" s="81">
        <v>26460</v>
      </c>
    </row>
    <row r="220" spans="1:2" x14ac:dyDescent="0.2">
      <c r="A220" s="55" t="s">
        <v>261</v>
      </c>
      <c r="B220" s="81">
        <v>4830</v>
      </c>
    </row>
    <row r="221" spans="1:2" x14ac:dyDescent="0.2">
      <c r="A221" s="55" t="s">
        <v>128</v>
      </c>
      <c r="B221" s="81">
        <v>50400</v>
      </c>
    </row>
    <row r="222" spans="1:2" x14ac:dyDescent="0.2">
      <c r="A222" s="55" t="s">
        <v>262</v>
      </c>
      <c r="B222" s="81">
        <v>15400</v>
      </c>
    </row>
    <row r="223" spans="1:2" x14ac:dyDescent="0.2">
      <c r="A223" s="55" t="s">
        <v>263</v>
      </c>
      <c r="B223" s="81">
        <v>28000</v>
      </c>
    </row>
    <row r="224" spans="1:2" x14ac:dyDescent="0.2">
      <c r="A224" s="55" t="s">
        <v>264</v>
      </c>
      <c r="B224" s="81">
        <v>16905</v>
      </c>
    </row>
    <row r="225" spans="1:2" x14ac:dyDescent="0.2">
      <c r="A225" s="55" t="s">
        <v>265</v>
      </c>
      <c r="B225" s="81">
        <v>9800</v>
      </c>
    </row>
    <row r="226" spans="1:2" x14ac:dyDescent="0.2">
      <c r="A226" s="55" t="s">
        <v>40</v>
      </c>
      <c r="B226" s="81">
        <v>7700</v>
      </c>
    </row>
    <row r="227" spans="1:2" x14ac:dyDescent="0.2">
      <c r="A227" s="55" t="s">
        <v>129</v>
      </c>
      <c r="B227" s="81">
        <v>18200</v>
      </c>
    </row>
    <row r="228" spans="1:2" x14ac:dyDescent="0.2">
      <c r="A228" s="55" t="s">
        <v>266</v>
      </c>
      <c r="B228" s="81">
        <v>39900</v>
      </c>
    </row>
    <row r="229" spans="1:2" x14ac:dyDescent="0.2">
      <c r="A229" s="55" t="s">
        <v>130</v>
      </c>
      <c r="B229" s="81">
        <v>26880</v>
      </c>
    </row>
    <row r="230" spans="1:2" x14ac:dyDescent="0.2">
      <c r="A230" s="55" t="s">
        <v>131</v>
      </c>
      <c r="B230" s="82">
        <v>33810</v>
      </c>
    </row>
    <row r="231" spans="1:2" x14ac:dyDescent="0.2">
      <c r="A231" s="55" t="s">
        <v>132</v>
      </c>
      <c r="B231" s="81">
        <v>48300</v>
      </c>
    </row>
    <row r="232" spans="1:2" x14ac:dyDescent="0.2">
      <c r="A232" s="55" t="s">
        <v>267</v>
      </c>
      <c r="B232" s="81">
        <v>40600</v>
      </c>
    </row>
    <row r="233" spans="1:2" x14ac:dyDescent="0.2">
      <c r="A233" s="55" t="s">
        <v>268</v>
      </c>
      <c r="B233" s="81">
        <v>32900</v>
      </c>
    </row>
    <row r="234" spans="1:2" x14ac:dyDescent="0.2">
      <c r="A234" s="54" t="s">
        <v>133</v>
      </c>
      <c r="B234" s="81">
        <v>47250</v>
      </c>
    </row>
    <row r="235" spans="1:2" x14ac:dyDescent="0.2">
      <c r="A235" s="54" t="s">
        <v>41</v>
      </c>
      <c r="B235" s="81">
        <v>8750</v>
      </c>
    </row>
    <row r="236" spans="1:2" x14ac:dyDescent="0.2">
      <c r="A236" s="54" t="s">
        <v>269</v>
      </c>
      <c r="B236" s="81">
        <v>10500</v>
      </c>
    </row>
    <row r="237" spans="1:2" x14ac:dyDescent="0.2">
      <c r="A237" s="55" t="s">
        <v>134</v>
      </c>
      <c r="B237" s="81">
        <v>25200</v>
      </c>
    </row>
    <row r="238" spans="1:2" ht="13.5" thickBot="1" x14ac:dyDescent="0.25">
      <c r="A238" s="55" t="s">
        <v>270</v>
      </c>
      <c r="B238" s="81">
        <v>20650</v>
      </c>
    </row>
    <row r="239" spans="1:2" ht="13.5" thickBot="1" x14ac:dyDescent="0.25">
      <c r="A239" s="20" t="s">
        <v>21</v>
      </c>
      <c r="B239" s="83">
        <f>SUM(B209:B238)</f>
        <v>715645</v>
      </c>
    </row>
    <row r="240" spans="1:2" x14ac:dyDescent="0.2">
      <c r="A240" s="4"/>
    </row>
    <row r="241" spans="1:2" ht="13.5" thickBot="1" x14ac:dyDescent="0.25">
      <c r="A241" s="3" t="s">
        <v>12</v>
      </c>
      <c r="B241" s="15" t="s">
        <v>59</v>
      </c>
    </row>
    <row r="242" spans="1:2" ht="30" customHeight="1" thickBot="1" x14ac:dyDescent="0.25">
      <c r="A242" s="6" t="s">
        <v>30</v>
      </c>
      <c r="B242" s="12" t="s">
        <v>177</v>
      </c>
    </row>
    <row r="243" spans="1:2" x14ac:dyDescent="0.2">
      <c r="A243" s="54" t="s">
        <v>204</v>
      </c>
      <c r="B243" s="41">
        <v>21840</v>
      </c>
    </row>
    <row r="244" spans="1:2" ht="13.5" thickBot="1" x14ac:dyDescent="0.25">
      <c r="A244" s="55" t="s">
        <v>51</v>
      </c>
      <c r="B244" s="41">
        <v>11550</v>
      </c>
    </row>
    <row r="245" spans="1:2" ht="13.5" thickBot="1" x14ac:dyDescent="0.25">
      <c r="A245" s="20" t="s">
        <v>22</v>
      </c>
      <c r="B245" s="21">
        <f>SUM(B243:B244)</f>
        <v>33390</v>
      </c>
    </row>
    <row r="246" spans="1:2" x14ac:dyDescent="0.2">
      <c r="A246" s="4"/>
    </row>
    <row r="247" spans="1:2" ht="13.5" thickBot="1" x14ac:dyDescent="0.25">
      <c r="A247" s="3" t="s">
        <v>13</v>
      </c>
      <c r="B247" s="15" t="s">
        <v>59</v>
      </c>
    </row>
    <row r="248" spans="1:2" ht="30" customHeight="1" thickBot="1" x14ac:dyDescent="0.25">
      <c r="A248" s="6" t="s">
        <v>30</v>
      </c>
      <c r="B248" s="12" t="s">
        <v>177</v>
      </c>
    </row>
    <row r="249" spans="1:2" x14ac:dyDescent="0.2">
      <c r="A249" s="55" t="s">
        <v>202</v>
      </c>
      <c r="B249" s="41">
        <v>15400</v>
      </c>
    </row>
    <row r="250" spans="1:2" ht="13.5" thickBot="1" x14ac:dyDescent="0.25">
      <c r="A250" s="55" t="s">
        <v>203</v>
      </c>
      <c r="B250" s="41">
        <v>16100</v>
      </c>
    </row>
    <row r="251" spans="1:2" ht="13.5" thickBot="1" x14ac:dyDescent="0.25">
      <c r="A251" s="20" t="s">
        <v>23</v>
      </c>
      <c r="B251" s="21">
        <f>SUM(B249:B250)</f>
        <v>31500</v>
      </c>
    </row>
    <row r="252" spans="1:2" ht="13.5" thickBot="1" x14ac:dyDescent="0.25">
      <c r="A252" s="22"/>
      <c r="B252" s="61"/>
    </row>
    <row r="253" spans="1:2" ht="13.5" thickBot="1" x14ac:dyDescent="0.25">
      <c r="A253" s="45" t="s">
        <v>3</v>
      </c>
      <c r="B253" s="46">
        <f>B205+B239+B245+B251</f>
        <v>938175</v>
      </c>
    </row>
    <row r="254" spans="1:2" x14ac:dyDescent="0.2">
      <c r="A254" s="4"/>
    </row>
    <row r="255" spans="1:2" x14ac:dyDescent="0.2">
      <c r="A255" s="3" t="s">
        <v>4</v>
      </c>
    </row>
    <row r="256" spans="1:2" x14ac:dyDescent="0.2">
      <c r="A256" s="4"/>
    </row>
    <row r="257" spans="1:2" ht="13.5" thickBot="1" x14ac:dyDescent="0.25">
      <c r="A257" s="3" t="s">
        <v>137</v>
      </c>
      <c r="B257" s="15" t="s">
        <v>59</v>
      </c>
    </row>
    <row r="258" spans="1:2" ht="30" customHeight="1" thickBot="1" x14ac:dyDescent="0.25">
      <c r="A258" s="6" t="s">
        <v>30</v>
      </c>
      <c r="B258" s="12" t="s">
        <v>177</v>
      </c>
    </row>
    <row r="259" spans="1:2" x14ac:dyDescent="0.2">
      <c r="A259" s="54" t="s">
        <v>179</v>
      </c>
      <c r="B259" s="41">
        <v>24500</v>
      </c>
    </row>
    <row r="260" spans="1:2" x14ac:dyDescent="0.2">
      <c r="A260" s="54" t="s">
        <v>159</v>
      </c>
      <c r="B260" s="41">
        <v>26600</v>
      </c>
    </row>
    <row r="261" spans="1:2" x14ac:dyDescent="0.2">
      <c r="A261" s="54" t="s">
        <v>187</v>
      </c>
      <c r="B261" s="41">
        <v>24500</v>
      </c>
    </row>
    <row r="262" spans="1:2" x14ac:dyDescent="0.2">
      <c r="A262" s="54" t="s">
        <v>188</v>
      </c>
      <c r="B262" s="41">
        <v>28000</v>
      </c>
    </row>
    <row r="263" spans="1:2" ht="13.5" thickBot="1" x14ac:dyDescent="0.25">
      <c r="A263" s="74" t="s">
        <v>189</v>
      </c>
      <c r="B263" s="62">
        <v>57400</v>
      </c>
    </row>
    <row r="264" spans="1:2" ht="13.5" thickBot="1" x14ac:dyDescent="0.25">
      <c r="A264" s="20" t="s">
        <v>138</v>
      </c>
      <c r="B264" s="21">
        <f>SUM(B259:B263)</f>
        <v>161000</v>
      </c>
    </row>
    <row r="265" spans="1:2" x14ac:dyDescent="0.2">
      <c r="A265" s="4"/>
    </row>
    <row r="266" spans="1:2" ht="13.5" thickBot="1" x14ac:dyDescent="0.25">
      <c r="A266" s="3" t="s">
        <v>14</v>
      </c>
      <c r="B266" s="15" t="s">
        <v>59</v>
      </c>
    </row>
    <row r="267" spans="1:2" ht="30" customHeight="1" thickBot="1" x14ac:dyDescent="0.25">
      <c r="A267" s="6" t="s">
        <v>30</v>
      </c>
      <c r="B267" s="12" t="s">
        <v>177</v>
      </c>
    </row>
    <row r="268" spans="1:2" x14ac:dyDescent="0.2">
      <c r="A268" s="70" t="s">
        <v>139</v>
      </c>
      <c r="B268" s="41">
        <v>7280</v>
      </c>
    </row>
    <row r="269" spans="1:2" x14ac:dyDescent="0.2">
      <c r="A269" s="71" t="s">
        <v>140</v>
      </c>
      <c r="B269" s="41">
        <v>29400</v>
      </c>
    </row>
    <row r="270" spans="1:2" x14ac:dyDescent="0.2">
      <c r="A270" s="71" t="s">
        <v>242</v>
      </c>
      <c r="B270" s="41">
        <v>25900</v>
      </c>
    </row>
    <row r="271" spans="1:2" x14ac:dyDescent="0.2">
      <c r="A271" s="54" t="s">
        <v>141</v>
      </c>
      <c r="B271" s="41">
        <v>6650</v>
      </c>
    </row>
    <row r="272" spans="1:2" x14ac:dyDescent="0.2">
      <c r="A272" s="54" t="s">
        <v>243</v>
      </c>
      <c r="B272" s="41">
        <v>28700</v>
      </c>
    </row>
    <row r="273" spans="1:2" x14ac:dyDescent="0.2">
      <c r="A273" s="54" t="s">
        <v>278</v>
      </c>
      <c r="B273" s="41">
        <v>560</v>
      </c>
    </row>
    <row r="274" spans="1:2" x14ac:dyDescent="0.2">
      <c r="A274" s="54" t="s">
        <v>142</v>
      </c>
      <c r="B274" s="41">
        <v>27300</v>
      </c>
    </row>
    <row r="275" spans="1:2" x14ac:dyDescent="0.2">
      <c r="A275" s="54" t="s">
        <v>244</v>
      </c>
      <c r="B275" s="41">
        <v>29750</v>
      </c>
    </row>
    <row r="276" spans="1:2" x14ac:dyDescent="0.2">
      <c r="A276" s="54" t="s">
        <v>245</v>
      </c>
      <c r="B276" s="41">
        <v>15400</v>
      </c>
    </row>
    <row r="277" spans="1:2" x14ac:dyDescent="0.2">
      <c r="A277" s="54" t="s">
        <v>246</v>
      </c>
      <c r="B277" s="41">
        <v>25200</v>
      </c>
    </row>
    <row r="278" spans="1:2" x14ac:dyDescent="0.2">
      <c r="A278" s="54" t="s">
        <v>36</v>
      </c>
      <c r="B278" s="41">
        <v>26320</v>
      </c>
    </row>
    <row r="279" spans="1:2" x14ac:dyDescent="0.2">
      <c r="A279" s="10" t="s">
        <v>143</v>
      </c>
      <c r="B279" s="41">
        <v>35280</v>
      </c>
    </row>
    <row r="280" spans="1:2" x14ac:dyDescent="0.2">
      <c r="A280" s="54" t="s">
        <v>144</v>
      </c>
      <c r="B280" s="41">
        <v>41580</v>
      </c>
    </row>
    <row r="281" spans="1:2" x14ac:dyDescent="0.2">
      <c r="A281" s="54" t="s">
        <v>247</v>
      </c>
      <c r="B281" s="41">
        <v>2100</v>
      </c>
    </row>
    <row r="282" spans="1:2" x14ac:dyDescent="0.2">
      <c r="A282" s="54" t="s">
        <v>180</v>
      </c>
      <c r="B282" s="41">
        <v>13300</v>
      </c>
    </row>
    <row r="283" spans="1:2" x14ac:dyDescent="0.2">
      <c r="A283" s="54" t="s">
        <v>145</v>
      </c>
      <c r="B283" s="41">
        <v>7000</v>
      </c>
    </row>
    <row r="284" spans="1:2" x14ac:dyDescent="0.2">
      <c r="A284" s="54" t="s">
        <v>248</v>
      </c>
      <c r="B284" s="41">
        <v>11200</v>
      </c>
    </row>
    <row r="285" spans="1:2" x14ac:dyDescent="0.2">
      <c r="A285" s="54" t="s">
        <v>146</v>
      </c>
      <c r="B285" s="41">
        <v>19250</v>
      </c>
    </row>
    <row r="286" spans="1:2" x14ac:dyDescent="0.2">
      <c r="A286" s="54" t="s">
        <v>249</v>
      </c>
      <c r="B286" s="41">
        <v>10500</v>
      </c>
    </row>
    <row r="287" spans="1:2" x14ac:dyDescent="0.2">
      <c r="A287" s="54" t="s">
        <v>147</v>
      </c>
      <c r="B287" s="41">
        <v>27720</v>
      </c>
    </row>
    <row r="288" spans="1:2" x14ac:dyDescent="0.2">
      <c r="A288" s="54" t="s">
        <v>148</v>
      </c>
      <c r="B288" s="41">
        <v>9625</v>
      </c>
    </row>
    <row r="289" spans="1:2" x14ac:dyDescent="0.2">
      <c r="A289" s="54" t="s">
        <v>250</v>
      </c>
      <c r="B289" s="41">
        <v>13230</v>
      </c>
    </row>
    <row r="290" spans="1:2" x14ac:dyDescent="0.2">
      <c r="A290" s="54" t="s">
        <v>251</v>
      </c>
      <c r="B290" s="41">
        <v>20300</v>
      </c>
    </row>
    <row r="291" spans="1:2" x14ac:dyDescent="0.2">
      <c r="A291" s="54" t="s">
        <v>57</v>
      </c>
      <c r="B291" s="41">
        <v>20300</v>
      </c>
    </row>
    <row r="292" spans="1:2" x14ac:dyDescent="0.2">
      <c r="A292" s="54" t="s">
        <v>149</v>
      </c>
      <c r="B292" s="41">
        <v>3640</v>
      </c>
    </row>
    <row r="293" spans="1:2" x14ac:dyDescent="0.2">
      <c r="A293" s="54" t="s">
        <v>252</v>
      </c>
      <c r="B293" s="41">
        <v>23940</v>
      </c>
    </row>
    <row r="294" spans="1:2" x14ac:dyDescent="0.2">
      <c r="A294" s="54" t="s">
        <v>253</v>
      </c>
      <c r="B294" s="41">
        <v>23800</v>
      </c>
    </row>
    <row r="295" spans="1:2" ht="13.5" thickBot="1" x14ac:dyDescent="0.25">
      <c r="A295" s="54" t="s">
        <v>254</v>
      </c>
      <c r="B295" s="41">
        <v>61600</v>
      </c>
    </row>
    <row r="296" spans="1:2" ht="13.5" thickBot="1" x14ac:dyDescent="0.25">
      <c r="A296" s="20" t="s">
        <v>24</v>
      </c>
      <c r="B296" s="21">
        <f>SUM(B268:B295)</f>
        <v>566825</v>
      </c>
    </row>
    <row r="297" spans="1:2" ht="13.5" thickBot="1" x14ac:dyDescent="0.25">
      <c r="A297" s="22"/>
      <c r="B297" s="61"/>
    </row>
    <row r="298" spans="1:2" ht="13.5" thickBot="1" x14ac:dyDescent="0.25">
      <c r="A298" s="45" t="s">
        <v>5</v>
      </c>
      <c r="B298" s="46">
        <f>B264+B296</f>
        <v>727825</v>
      </c>
    </row>
    <row r="299" spans="1:2" x14ac:dyDescent="0.2">
      <c r="A299" s="3"/>
      <c r="B299" s="11"/>
    </row>
    <row r="300" spans="1:2" x14ac:dyDescent="0.2">
      <c r="A300" s="3" t="s">
        <v>6</v>
      </c>
    </row>
    <row r="301" spans="1:2" x14ac:dyDescent="0.2">
      <c r="A301" s="4"/>
    </row>
    <row r="302" spans="1:2" ht="13.5" thickBot="1" x14ac:dyDescent="0.25">
      <c r="A302" s="3" t="s">
        <v>15</v>
      </c>
      <c r="B302" s="15" t="s">
        <v>59</v>
      </c>
    </row>
    <row r="303" spans="1:2" ht="30" customHeight="1" thickBot="1" x14ac:dyDescent="0.25">
      <c r="A303" s="6" t="s">
        <v>30</v>
      </c>
      <c r="B303" s="12" t="s">
        <v>177</v>
      </c>
    </row>
    <row r="304" spans="1:2" x14ac:dyDescent="0.2">
      <c r="A304" s="25" t="s">
        <v>151</v>
      </c>
      <c r="B304" s="41">
        <v>17710</v>
      </c>
    </row>
    <row r="305" spans="1:2" x14ac:dyDescent="0.2">
      <c r="A305" s="25" t="s">
        <v>271</v>
      </c>
      <c r="B305" s="41">
        <v>43400</v>
      </c>
    </row>
    <row r="306" spans="1:2" x14ac:dyDescent="0.2">
      <c r="A306" s="25" t="s">
        <v>150</v>
      </c>
      <c r="B306" s="41">
        <v>16450</v>
      </c>
    </row>
    <row r="307" spans="1:2" x14ac:dyDescent="0.2">
      <c r="A307" s="25" t="s">
        <v>186</v>
      </c>
      <c r="B307" s="41">
        <v>7560</v>
      </c>
    </row>
    <row r="308" spans="1:2" x14ac:dyDescent="0.2">
      <c r="A308" s="25" t="s">
        <v>184</v>
      </c>
      <c r="B308" s="41">
        <v>22400</v>
      </c>
    </row>
    <row r="309" spans="1:2" ht="13.5" thickBot="1" x14ac:dyDescent="0.25">
      <c r="A309" s="72" t="s">
        <v>185</v>
      </c>
      <c r="B309" s="51">
        <v>7000</v>
      </c>
    </row>
    <row r="310" spans="1:2" ht="13.5" thickBot="1" x14ac:dyDescent="0.25">
      <c r="A310" s="20" t="s">
        <v>25</v>
      </c>
      <c r="B310" s="21">
        <f>SUM(B304:B309)</f>
        <v>114520</v>
      </c>
    </row>
    <row r="311" spans="1:2" x14ac:dyDescent="0.2">
      <c r="A311" s="3"/>
    </row>
    <row r="312" spans="1:2" ht="13.5" thickBot="1" x14ac:dyDescent="0.25">
      <c r="A312" s="3" t="s">
        <v>16</v>
      </c>
      <c r="B312" s="15" t="s">
        <v>59</v>
      </c>
    </row>
    <row r="313" spans="1:2" ht="30" customHeight="1" thickBot="1" x14ac:dyDescent="0.25">
      <c r="A313" s="6" t="s">
        <v>30</v>
      </c>
      <c r="B313" s="12" t="s">
        <v>177</v>
      </c>
    </row>
    <row r="314" spans="1:2" x14ac:dyDescent="0.2">
      <c r="A314" s="25" t="s">
        <v>152</v>
      </c>
      <c r="B314" s="41">
        <v>12600</v>
      </c>
    </row>
    <row r="315" spans="1:2" x14ac:dyDescent="0.2">
      <c r="A315" s="25" t="s">
        <v>190</v>
      </c>
      <c r="B315" s="41">
        <v>24500</v>
      </c>
    </row>
    <row r="316" spans="1:2" x14ac:dyDescent="0.2">
      <c r="A316" s="25" t="s">
        <v>191</v>
      </c>
      <c r="B316" s="41">
        <v>53900</v>
      </c>
    </row>
    <row r="317" spans="1:2" x14ac:dyDescent="0.2">
      <c r="A317" s="25" t="s">
        <v>192</v>
      </c>
      <c r="B317" s="41">
        <v>27720</v>
      </c>
    </row>
    <row r="318" spans="1:2" ht="13.5" thickBot="1" x14ac:dyDescent="0.25">
      <c r="A318" s="25" t="s">
        <v>193</v>
      </c>
      <c r="B318" s="41">
        <v>30100</v>
      </c>
    </row>
    <row r="319" spans="1:2" ht="13.5" thickBot="1" x14ac:dyDescent="0.25">
      <c r="A319" s="20" t="s">
        <v>26</v>
      </c>
      <c r="B319" s="21">
        <f>SUM(B314:B318)</f>
        <v>148820</v>
      </c>
    </row>
    <row r="320" spans="1:2" x14ac:dyDescent="0.2">
      <c r="A320" s="4"/>
    </row>
    <row r="321" spans="1:2" ht="13.5" thickBot="1" x14ac:dyDescent="0.25">
      <c r="A321" s="3" t="s">
        <v>17</v>
      </c>
      <c r="B321" s="15" t="s">
        <v>59</v>
      </c>
    </row>
    <row r="322" spans="1:2" ht="30" customHeight="1" thickBot="1" x14ac:dyDescent="0.25">
      <c r="A322" s="6" t="s">
        <v>30</v>
      </c>
      <c r="B322" s="12" t="s">
        <v>177</v>
      </c>
    </row>
    <row r="323" spans="1:2" x14ac:dyDescent="0.2">
      <c r="A323" s="25" t="s">
        <v>228</v>
      </c>
      <c r="B323" s="41">
        <v>18480</v>
      </c>
    </row>
    <row r="324" spans="1:2" x14ac:dyDescent="0.2">
      <c r="A324" s="25" t="s">
        <v>229</v>
      </c>
      <c r="B324" s="41">
        <v>32340</v>
      </c>
    </row>
    <row r="325" spans="1:2" x14ac:dyDescent="0.2">
      <c r="A325" s="73" t="s">
        <v>230</v>
      </c>
      <c r="B325" s="41">
        <v>11200</v>
      </c>
    </row>
    <row r="326" spans="1:2" x14ac:dyDescent="0.2">
      <c r="A326" s="73" t="s">
        <v>231</v>
      </c>
      <c r="B326" s="41">
        <v>16100</v>
      </c>
    </row>
    <row r="327" spans="1:2" x14ac:dyDescent="0.2">
      <c r="A327" s="73" t="s">
        <v>232</v>
      </c>
      <c r="B327" s="41">
        <v>20790</v>
      </c>
    </row>
    <row r="328" spans="1:2" x14ac:dyDescent="0.2">
      <c r="A328" s="73" t="s">
        <v>233</v>
      </c>
      <c r="B328" s="41">
        <v>28000</v>
      </c>
    </row>
    <row r="329" spans="1:2" x14ac:dyDescent="0.2">
      <c r="A329" s="73" t="s">
        <v>234</v>
      </c>
      <c r="B329" s="41">
        <v>19600</v>
      </c>
    </row>
    <row r="330" spans="1:2" x14ac:dyDescent="0.2">
      <c r="A330" s="73" t="s">
        <v>235</v>
      </c>
      <c r="B330" s="41">
        <v>21000</v>
      </c>
    </row>
    <row r="331" spans="1:2" x14ac:dyDescent="0.2">
      <c r="A331" s="57" t="s">
        <v>153</v>
      </c>
      <c r="B331" s="41">
        <v>46200</v>
      </c>
    </row>
    <row r="332" spans="1:2" x14ac:dyDescent="0.2">
      <c r="A332" s="57" t="s">
        <v>236</v>
      </c>
      <c r="B332" s="41">
        <v>7000</v>
      </c>
    </row>
    <row r="333" spans="1:2" x14ac:dyDescent="0.2">
      <c r="A333" s="57" t="s">
        <v>237</v>
      </c>
      <c r="B333" s="41">
        <v>58520</v>
      </c>
    </row>
    <row r="334" spans="1:2" x14ac:dyDescent="0.2">
      <c r="A334" s="57" t="s">
        <v>238</v>
      </c>
      <c r="B334" s="41">
        <v>12250</v>
      </c>
    </row>
    <row r="335" spans="1:2" x14ac:dyDescent="0.2">
      <c r="A335" s="78" t="s">
        <v>239</v>
      </c>
      <c r="B335" s="62">
        <v>11200</v>
      </c>
    </row>
    <row r="336" spans="1:2" x14ac:dyDescent="0.2">
      <c r="A336" s="78" t="s">
        <v>240</v>
      </c>
      <c r="B336" s="62">
        <v>10500</v>
      </c>
    </row>
    <row r="337" spans="1:2" ht="13.5" thickBot="1" x14ac:dyDescent="0.25">
      <c r="A337" s="78" t="s">
        <v>241</v>
      </c>
      <c r="B337" s="62">
        <v>10010</v>
      </c>
    </row>
    <row r="338" spans="1:2" ht="13.5" thickBot="1" x14ac:dyDescent="0.25">
      <c r="A338" s="20" t="s">
        <v>27</v>
      </c>
      <c r="B338" s="21">
        <f>SUM(B323:B337)</f>
        <v>323190</v>
      </c>
    </row>
    <row r="339" spans="1:2" ht="13.5" thickBot="1" x14ac:dyDescent="0.25">
      <c r="A339" s="22"/>
      <c r="B339" s="61"/>
    </row>
    <row r="340" spans="1:2" ht="13.5" thickBot="1" x14ac:dyDescent="0.25">
      <c r="A340" s="45" t="s">
        <v>7</v>
      </c>
      <c r="B340" s="46">
        <f>B310+B319+B338</f>
        <v>586530</v>
      </c>
    </row>
    <row r="341" spans="1:2" x14ac:dyDescent="0.2">
      <c r="A341" s="3"/>
      <c r="B341" s="11"/>
    </row>
    <row r="342" spans="1:2" x14ac:dyDescent="0.2">
      <c r="A342" s="3" t="s">
        <v>8</v>
      </c>
    </row>
    <row r="343" spans="1:2" x14ac:dyDescent="0.2">
      <c r="A343" s="4"/>
    </row>
    <row r="344" spans="1:2" ht="13.5" thickBot="1" x14ac:dyDescent="0.25">
      <c r="A344" s="3" t="s">
        <v>18</v>
      </c>
      <c r="B344" s="15" t="s">
        <v>59</v>
      </c>
    </row>
    <row r="345" spans="1:2" ht="30" customHeight="1" thickBot="1" x14ac:dyDescent="0.25">
      <c r="A345" s="6" t="s">
        <v>30</v>
      </c>
      <c r="B345" s="12" t="s">
        <v>177</v>
      </c>
    </row>
    <row r="346" spans="1:2" x14ac:dyDescent="0.2">
      <c r="A346" s="54" t="s">
        <v>200</v>
      </c>
      <c r="B346" s="41">
        <v>14000</v>
      </c>
    </row>
    <row r="347" spans="1:2" ht="13.5" thickBot="1" x14ac:dyDescent="0.25">
      <c r="A347" s="25" t="s">
        <v>201</v>
      </c>
      <c r="B347" s="41">
        <v>17500</v>
      </c>
    </row>
    <row r="348" spans="1:2" ht="13.5" thickBot="1" x14ac:dyDescent="0.25">
      <c r="A348" s="20" t="s">
        <v>28</v>
      </c>
      <c r="B348" s="21">
        <f>SUM(B346:B347)</f>
        <v>31500</v>
      </c>
    </row>
    <row r="349" spans="1:2" x14ac:dyDescent="0.2">
      <c r="A349" s="4"/>
    </row>
    <row r="350" spans="1:2" ht="13.5" thickBot="1" x14ac:dyDescent="0.25">
      <c r="A350" s="3" t="s">
        <v>19</v>
      </c>
      <c r="B350" s="15" t="s">
        <v>59</v>
      </c>
    </row>
    <row r="351" spans="1:2" ht="30" customHeight="1" thickBot="1" x14ac:dyDescent="0.25">
      <c r="A351" s="6" t="s">
        <v>30</v>
      </c>
      <c r="B351" s="12" t="s">
        <v>177</v>
      </c>
    </row>
    <row r="352" spans="1:2" x14ac:dyDescent="0.2">
      <c r="A352" s="67" t="s">
        <v>207</v>
      </c>
      <c r="B352" s="41">
        <v>3675</v>
      </c>
    </row>
    <row r="353" spans="1:2" x14ac:dyDescent="0.2">
      <c r="A353" s="19" t="s">
        <v>208</v>
      </c>
      <c r="B353" s="41">
        <v>14280</v>
      </c>
    </row>
    <row r="354" spans="1:2" x14ac:dyDescent="0.2">
      <c r="A354" s="19" t="s">
        <v>209</v>
      </c>
      <c r="B354" s="41">
        <v>10500</v>
      </c>
    </row>
    <row r="355" spans="1:2" x14ac:dyDescent="0.2">
      <c r="A355" s="19" t="s">
        <v>210</v>
      </c>
      <c r="B355" s="41">
        <v>9450</v>
      </c>
    </row>
    <row r="356" spans="1:2" x14ac:dyDescent="0.2">
      <c r="A356" s="19" t="s">
        <v>155</v>
      </c>
      <c r="B356" s="41">
        <v>14700</v>
      </c>
    </row>
    <row r="357" spans="1:2" x14ac:dyDescent="0.2">
      <c r="A357" s="19" t="s">
        <v>211</v>
      </c>
      <c r="B357" s="41">
        <v>9625</v>
      </c>
    </row>
    <row r="358" spans="1:2" x14ac:dyDescent="0.2">
      <c r="A358" s="19" t="s">
        <v>212</v>
      </c>
      <c r="B358" s="41">
        <v>16800</v>
      </c>
    </row>
    <row r="359" spans="1:2" x14ac:dyDescent="0.2">
      <c r="A359" s="19" t="s">
        <v>156</v>
      </c>
      <c r="B359" s="41">
        <v>44100</v>
      </c>
    </row>
    <row r="360" spans="1:2" x14ac:dyDescent="0.2">
      <c r="A360" s="19" t="s">
        <v>213</v>
      </c>
      <c r="B360" s="41">
        <v>58800</v>
      </c>
    </row>
    <row r="361" spans="1:2" x14ac:dyDescent="0.2">
      <c r="A361" s="19" t="s">
        <v>157</v>
      </c>
      <c r="B361" s="41">
        <v>42560</v>
      </c>
    </row>
    <row r="362" spans="1:2" x14ac:dyDescent="0.2">
      <c r="A362" s="19" t="s">
        <v>214</v>
      </c>
      <c r="B362" s="41">
        <v>21700</v>
      </c>
    </row>
    <row r="363" spans="1:2" x14ac:dyDescent="0.2">
      <c r="A363" s="19" t="s">
        <v>158</v>
      </c>
      <c r="B363" s="41">
        <v>15680</v>
      </c>
    </row>
    <row r="364" spans="1:2" x14ac:dyDescent="0.2">
      <c r="A364" s="19" t="s">
        <v>215</v>
      </c>
      <c r="B364" s="41">
        <v>30100</v>
      </c>
    </row>
    <row r="365" spans="1:2" x14ac:dyDescent="0.2">
      <c r="A365" s="19" t="s">
        <v>52</v>
      </c>
      <c r="B365" s="41">
        <v>15750</v>
      </c>
    </row>
    <row r="366" spans="1:2" ht="13.5" thickBot="1" x14ac:dyDescent="0.25">
      <c r="A366" s="77" t="s">
        <v>216</v>
      </c>
      <c r="B366" s="51">
        <v>49000</v>
      </c>
    </row>
    <row r="367" spans="1:2" ht="13.5" thickBot="1" x14ac:dyDescent="0.25">
      <c r="A367" s="20" t="s">
        <v>29</v>
      </c>
      <c r="B367" s="21">
        <f>SUM(B352:B366)</f>
        <v>356720</v>
      </c>
    </row>
    <row r="368" spans="1:2" x14ac:dyDescent="0.2">
      <c r="A368" s="4"/>
    </row>
    <row r="369" spans="1:2" ht="13.5" thickBot="1" x14ac:dyDescent="0.25">
      <c r="A369" s="3" t="s">
        <v>97</v>
      </c>
      <c r="B369" s="15" t="s">
        <v>59</v>
      </c>
    </row>
    <row r="370" spans="1:2" ht="30" customHeight="1" thickBot="1" x14ac:dyDescent="0.25">
      <c r="A370" s="6" t="s">
        <v>30</v>
      </c>
      <c r="B370" s="12" t="s">
        <v>177</v>
      </c>
    </row>
    <row r="371" spans="1:2" x14ac:dyDescent="0.2">
      <c r="A371" s="19" t="s">
        <v>160</v>
      </c>
      <c r="B371" s="41">
        <v>7980</v>
      </c>
    </row>
    <row r="372" spans="1:2" x14ac:dyDescent="0.2">
      <c r="A372" s="19" t="s">
        <v>217</v>
      </c>
      <c r="B372" s="41">
        <v>21000</v>
      </c>
    </row>
    <row r="373" spans="1:2" x14ac:dyDescent="0.2">
      <c r="A373" s="19" t="s">
        <v>218</v>
      </c>
      <c r="B373" s="41">
        <v>10500</v>
      </c>
    </row>
    <row r="374" spans="1:2" x14ac:dyDescent="0.2">
      <c r="A374" s="19" t="s">
        <v>219</v>
      </c>
      <c r="B374" s="41">
        <v>16100</v>
      </c>
    </row>
    <row r="375" spans="1:2" x14ac:dyDescent="0.2">
      <c r="A375" s="19" t="s">
        <v>162</v>
      </c>
      <c r="B375" s="41">
        <v>11760</v>
      </c>
    </row>
    <row r="376" spans="1:2" x14ac:dyDescent="0.2">
      <c r="A376" s="19" t="s">
        <v>220</v>
      </c>
      <c r="B376" s="41">
        <v>10500</v>
      </c>
    </row>
    <row r="377" spans="1:2" x14ac:dyDescent="0.2">
      <c r="A377" s="19" t="s">
        <v>163</v>
      </c>
      <c r="B377" s="41">
        <v>4200</v>
      </c>
    </row>
    <row r="378" spans="1:2" x14ac:dyDescent="0.2">
      <c r="A378" s="19" t="s">
        <v>164</v>
      </c>
      <c r="B378" s="41">
        <v>6825</v>
      </c>
    </row>
    <row r="379" spans="1:2" x14ac:dyDescent="0.2">
      <c r="A379" s="19" t="s">
        <v>221</v>
      </c>
      <c r="B379" s="41">
        <v>26600</v>
      </c>
    </row>
    <row r="380" spans="1:2" x14ac:dyDescent="0.2">
      <c r="A380" s="19" t="s">
        <v>222</v>
      </c>
      <c r="B380" s="41">
        <v>9100</v>
      </c>
    </row>
    <row r="381" spans="1:2" x14ac:dyDescent="0.2">
      <c r="A381" s="19" t="s">
        <v>223</v>
      </c>
      <c r="B381" s="41">
        <v>12250</v>
      </c>
    </row>
    <row r="382" spans="1:2" x14ac:dyDescent="0.2">
      <c r="A382" s="19" t="s">
        <v>224</v>
      </c>
      <c r="B382" s="41">
        <v>28350</v>
      </c>
    </row>
    <row r="383" spans="1:2" x14ac:dyDescent="0.2">
      <c r="A383" s="19" t="s">
        <v>225</v>
      </c>
      <c r="B383" s="41">
        <v>9240</v>
      </c>
    </row>
    <row r="384" spans="1:2" x14ac:dyDescent="0.2">
      <c r="A384" s="19" t="s">
        <v>226</v>
      </c>
      <c r="B384" s="41">
        <v>11200</v>
      </c>
    </row>
    <row r="385" spans="1:2" ht="13.5" thickBot="1" x14ac:dyDescent="0.25">
      <c r="A385" s="19" t="s">
        <v>227</v>
      </c>
      <c r="B385" s="41">
        <v>13300</v>
      </c>
    </row>
    <row r="386" spans="1:2" ht="13.5" thickBot="1" x14ac:dyDescent="0.25">
      <c r="A386" s="20" t="s">
        <v>98</v>
      </c>
      <c r="B386" s="21">
        <f>SUM(B371:B385)</f>
        <v>198905</v>
      </c>
    </row>
    <row r="387" spans="1:2" ht="13.5" thickBot="1" x14ac:dyDescent="0.25">
      <c r="A387" s="22"/>
      <c r="B387" s="61"/>
    </row>
    <row r="388" spans="1:2" ht="13.5" thickBot="1" x14ac:dyDescent="0.25">
      <c r="A388" s="45" t="s">
        <v>9</v>
      </c>
      <c r="B388" s="46">
        <f>B348+B367+B386</f>
        <v>587125</v>
      </c>
    </row>
    <row r="389" spans="1:2" ht="13.5" thickBot="1" x14ac:dyDescent="0.25">
      <c r="A389" s="22"/>
      <c r="B389" s="61"/>
    </row>
    <row r="390" spans="1:2" ht="13.5" thickBot="1" x14ac:dyDescent="0.25">
      <c r="A390" s="30" t="s">
        <v>39</v>
      </c>
      <c r="B390" s="31">
        <f>B191+B253+B298+B340+B388</f>
        <v>2896565</v>
      </c>
    </row>
    <row r="391" spans="1:2" x14ac:dyDescent="0.2">
      <c r="A391" s="43"/>
      <c r="B391" s="44"/>
    </row>
    <row r="392" spans="1:2" x14ac:dyDescent="0.2">
      <c r="A392" s="43"/>
      <c r="B392" s="44"/>
    </row>
    <row r="393" spans="1:2" ht="15" x14ac:dyDescent="0.2">
      <c r="A393" s="18" t="s">
        <v>63</v>
      </c>
      <c r="B393" s="44"/>
    </row>
    <row r="394" spans="1:2" x14ac:dyDescent="0.2">
      <c r="B394" s="44"/>
    </row>
    <row r="395" spans="1:2" ht="13.5" thickBot="1" x14ac:dyDescent="0.25">
      <c r="A395" s="23" t="s">
        <v>6</v>
      </c>
      <c r="B395" s="15" t="s">
        <v>59</v>
      </c>
    </row>
    <row r="396" spans="1:2" ht="30" customHeight="1" thickBot="1" x14ac:dyDescent="0.25">
      <c r="A396" s="6" t="s">
        <v>30</v>
      </c>
      <c r="B396" s="12" t="s">
        <v>177</v>
      </c>
    </row>
    <row r="397" spans="1:2" x14ac:dyDescent="0.2">
      <c r="A397" s="16" t="s">
        <v>78</v>
      </c>
      <c r="B397" s="41">
        <v>21000</v>
      </c>
    </row>
    <row r="398" spans="1:2" x14ac:dyDescent="0.2">
      <c r="A398" s="16" t="s">
        <v>205</v>
      </c>
      <c r="B398" s="85">
        <v>8400</v>
      </c>
    </row>
    <row r="399" spans="1:2" ht="13.5" thickBot="1" x14ac:dyDescent="0.25">
      <c r="A399" s="75" t="s">
        <v>206</v>
      </c>
      <c r="B399" s="76">
        <v>33600</v>
      </c>
    </row>
    <row r="400" spans="1:2" ht="13.5" thickBot="1" x14ac:dyDescent="0.25">
      <c r="A400" s="20" t="s">
        <v>7</v>
      </c>
      <c r="B400" s="56">
        <f>SUM(B397:B399)</f>
        <v>63000</v>
      </c>
    </row>
    <row r="401" spans="1:2" x14ac:dyDescent="0.2">
      <c r="A401" s="23"/>
    </row>
    <row r="402" spans="1:2" ht="13.5" thickBot="1" x14ac:dyDescent="0.25">
      <c r="A402" s="22"/>
    </row>
    <row r="403" spans="1:2" ht="13.5" thickBot="1" x14ac:dyDescent="0.25">
      <c r="A403" s="28" t="s">
        <v>87</v>
      </c>
      <c r="B403" s="58">
        <f>B400</f>
        <v>63000</v>
      </c>
    </row>
    <row r="404" spans="1:2" x14ac:dyDescent="0.2">
      <c r="A404" s="43"/>
      <c r="B404" s="44"/>
    </row>
    <row r="405" spans="1:2" x14ac:dyDescent="0.2">
      <c r="A405" s="43"/>
      <c r="B405" s="44"/>
    </row>
    <row r="406" spans="1:2" ht="15" x14ac:dyDescent="0.2">
      <c r="A406" s="18" t="s">
        <v>89</v>
      </c>
    </row>
    <row r="407" spans="1:2" ht="15.75" thickBot="1" x14ac:dyDescent="0.25">
      <c r="A407" s="18"/>
      <c r="B407" s="15" t="s">
        <v>59</v>
      </c>
    </row>
    <row r="408" spans="1:2" ht="30" customHeight="1" thickBot="1" x14ac:dyDescent="0.25">
      <c r="A408" s="6" t="s">
        <v>30</v>
      </c>
      <c r="B408" s="12" t="s">
        <v>177</v>
      </c>
    </row>
    <row r="409" spans="1:2" ht="24.75" thickBot="1" x14ac:dyDescent="0.25">
      <c r="A409" s="53" t="s">
        <v>113</v>
      </c>
      <c r="B409" s="41">
        <v>5460</v>
      </c>
    </row>
    <row r="410" spans="1:2" ht="13.5" thickBot="1" x14ac:dyDescent="0.25">
      <c r="A410" s="20" t="s">
        <v>90</v>
      </c>
      <c r="B410" s="21">
        <f>SUM(B409:B409)</f>
        <v>5460</v>
      </c>
    </row>
    <row r="411" spans="1:2" x14ac:dyDescent="0.2">
      <c r="A411" s="22"/>
      <c r="B411" s="63"/>
    </row>
    <row r="412" spans="1:2" ht="13.5" thickBot="1" x14ac:dyDescent="0.25">
      <c r="A412" s="22"/>
      <c r="B412" s="63"/>
    </row>
    <row r="413" spans="1:2" ht="13.5" thickBot="1" x14ac:dyDescent="0.25">
      <c r="A413" s="28" t="s">
        <v>91</v>
      </c>
      <c r="B413" s="31">
        <f>B410</f>
        <v>5460</v>
      </c>
    </row>
    <row r="414" spans="1:2" x14ac:dyDescent="0.2">
      <c r="A414" s="64"/>
      <c r="B414" s="64"/>
    </row>
    <row r="415" spans="1:2" ht="13.5" thickBot="1" x14ac:dyDescent="0.25">
      <c r="A415" s="64"/>
      <c r="B415" s="64"/>
    </row>
    <row r="416" spans="1:2" ht="13.5" thickBot="1" x14ac:dyDescent="0.25">
      <c r="A416" s="32" t="s">
        <v>88</v>
      </c>
      <c r="B416" s="37">
        <f>B413+B403+B390</f>
        <v>2965025</v>
      </c>
    </row>
    <row r="417" spans="1:2" x14ac:dyDescent="0.2">
      <c r="A417" s="43"/>
      <c r="B417" s="44"/>
    </row>
    <row r="418" spans="1:2" x14ac:dyDescent="0.2">
      <c r="A418" s="43"/>
      <c r="B418" s="44"/>
    </row>
    <row r="419" spans="1:2" x14ac:dyDescent="0.2">
      <c r="A419" s="43"/>
      <c r="B419" s="44"/>
    </row>
    <row r="420" spans="1:2" ht="42.75" customHeight="1" x14ac:dyDescent="0.2">
      <c r="A420" s="86" t="s">
        <v>174</v>
      </c>
      <c r="B420" s="86"/>
    </row>
    <row r="421" spans="1:2" x14ac:dyDescent="0.2">
      <c r="A421" s="43"/>
      <c r="B421" s="44"/>
    </row>
    <row r="422" spans="1:2" ht="15.75" x14ac:dyDescent="0.25">
      <c r="A422" s="2" t="s">
        <v>173</v>
      </c>
      <c r="B422" s="44"/>
    </row>
    <row r="423" spans="1:2" ht="15.75" x14ac:dyDescent="0.25">
      <c r="A423" s="2"/>
      <c r="B423" s="44"/>
    </row>
    <row r="424" spans="1:2" ht="15" x14ac:dyDescent="0.2">
      <c r="A424" s="18" t="s">
        <v>62</v>
      </c>
      <c r="B424" s="44"/>
    </row>
    <row r="425" spans="1:2" x14ac:dyDescent="0.2">
      <c r="A425" s="3"/>
      <c r="B425" s="11"/>
    </row>
    <row r="426" spans="1:2" x14ac:dyDescent="0.2">
      <c r="A426" s="3" t="s">
        <v>2</v>
      </c>
    </row>
    <row r="427" spans="1:2" x14ac:dyDescent="0.2">
      <c r="A427" s="4"/>
    </row>
    <row r="428" spans="1:2" ht="13.5" thickBot="1" x14ac:dyDescent="0.25">
      <c r="A428" s="3" t="s">
        <v>11</v>
      </c>
      <c r="B428" s="15" t="s">
        <v>59</v>
      </c>
    </row>
    <row r="429" spans="1:2" ht="30" customHeight="1" thickBot="1" x14ac:dyDescent="0.25">
      <c r="A429" s="6" t="s">
        <v>30</v>
      </c>
      <c r="B429" s="12" t="s">
        <v>177</v>
      </c>
    </row>
    <row r="430" spans="1:2" ht="13.5" thickBot="1" x14ac:dyDescent="0.25">
      <c r="A430" s="54" t="s">
        <v>122</v>
      </c>
      <c r="B430" s="41">
        <v>122500</v>
      </c>
    </row>
    <row r="431" spans="1:2" ht="13.5" thickBot="1" x14ac:dyDescent="0.25">
      <c r="A431" s="20" t="s">
        <v>21</v>
      </c>
      <c r="B431" s="21">
        <f>SUM(B430:B430)</f>
        <v>122500</v>
      </c>
    </row>
    <row r="432" spans="1:2" x14ac:dyDescent="0.2">
      <c r="A432" s="4"/>
    </row>
    <row r="433" spans="1:2" ht="13.5" thickBot="1" x14ac:dyDescent="0.25">
      <c r="A433" s="3" t="s">
        <v>12</v>
      </c>
      <c r="B433" s="15" t="s">
        <v>59</v>
      </c>
    </row>
    <row r="434" spans="1:2" ht="30" customHeight="1" thickBot="1" x14ac:dyDescent="0.25">
      <c r="A434" s="6" t="s">
        <v>30</v>
      </c>
      <c r="B434" s="12" t="s">
        <v>177</v>
      </c>
    </row>
    <row r="435" spans="1:2" ht="13.5" thickBot="1" x14ac:dyDescent="0.25">
      <c r="A435" s="55" t="s">
        <v>135</v>
      </c>
      <c r="B435" s="41">
        <v>122500</v>
      </c>
    </row>
    <row r="436" spans="1:2" ht="13.5" thickBot="1" x14ac:dyDescent="0.25">
      <c r="A436" s="20" t="s">
        <v>22</v>
      </c>
      <c r="B436" s="21">
        <f>SUM(B435:B435)</f>
        <v>122500</v>
      </c>
    </row>
    <row r="437" spans="1:2" x14ac:dyDescent="0.2">
      <c r="A437" s="4"/>
    </row>
    <row r="438" spans="1:2" ht="13.5" thickBot="1" x14ac:dyDescent="0.25">
      <c r="A438" s="3" t="s">
        <v>13</v>
      </c>
      <c r="B438" s="15" t="s">
        <v>59</v>
      </c>
    </row>
    <row r="439" spans="1:2" ht="30" customHeight="1" thickBot="1" x14ac:dyDescent="0.25">
      <c r="A439" s="6" t="s">
        <v>30</v>
      </c>
      <c r="B439" s="12" t="s">
        <v>177</v>
      </c>
    </row>
    <row r="440" spans="1:2" ht="13.5" thickBot="1" x14ac:dyDescent="0.25">
      <c r="A440" s="54" t="s">
        <v>136</v>
      </c>
      <c r="B440" s="41">
        <v>122500</v>
      </c>
    </row>
    <row r="441" spans="1:2" ht="13.5" thickBot="1" x14ac:dyDescent="0.25">
      <c r="A441" s="20" t="s">
        <v>23</v>
      </c>
      <c r="B441" s="21">
        <f>SUM(B440:B440)</f>
        <v>122500</v>
      </c>
    </row>
    <row r="442" spans="1:2" ht="13.5" thickBot="1" x14ac:dyDescent="0.25">
      <c r="A442" s="4"/>
      <c r="B442" s="38"/>
    </row>
    <row r="443" spans="1:2" ht="13.5" thickBot="1" x14ac:dyDescent="0.25">
      <c r="A443" s="13" t="s">
        <v>3</v>
      </c>
      <c r="B443" s="9">
        <f>B441+B436+B431</f>
        <v>367500</v>
      </c>
    </row>
    <row r="444" spans="1:2" x14ac:dyDescent="0.2">
      <c r="A444" s="4"/>
    </row>
    <row r="445" spans="1:2" x14ac:dyDescent="0.2">
      <c r="A445" s="3" t="s">
        <v>6</v>
      </c>
    </row>
    <row r="446" spans="1:2" x14ac:dyDescent="0.2">
      <c r="A446" s="4"/>
    </row>
    <row r="447" spans="1:2" ht="13.5" thickBot="1" x14ac:dyDescent="0.25">
      <c r="A447" s="3" t="s">
        <v>15</v>
      </c>
      <c r="B447" s="15" t="s">
        <v>59</v>
      </c>
    </row>
    <row r="448" spans="1:2" ht="30" customHeight="1" thickBot="1" x14ac:dyDescent="0.25">
      <c r="A448" s="6" t="s">
        <v>30</v>
      </c>
      <c r="B448" s="12" t="s">
        <v>177</v>
      </c>
    </row>
    <row r="449" spans="1:2" x14ac:dyDescent="0.2">
      <c r="A449" s="69" t="s">
        <v>150</v>
      </c>
      <c r="B449" s="41">
        <v>122500</v>
      </c>
    </row>
    <row r="450" spans="1:2" ht="13.5" thickBot="1" x14ac:dyDescent="0.25">
      <c r="A450" s="25" t="s">
        <v>61</v>
      </c>
      <c r="B450" s="41">
        <v>122500</v>
      </c>
    </row>
    <row r="451" spans="1:2" ht="13.5" thickBot="1" x14ac:dyDescent="0.25">
      <c r="A451" s="20" t="s">
        <v>25</v>
      </c>
      <c r="B451" s="21">
        <f>SUM(B449:B450)</f>
        <v>245000</v>
      </c>
    </row>
    <row r="452" spans="1:2" x14ac:dyDescent="0.2">
      <c r="A452" s="3"/>
    </row>
    <row r="453" spans="1:2" ht="13.5" thickBot="1" x14ac:dyDescent="0.25">
      <c r="A453" s="3" t="s">
        <v>17</v>
      </c>
      <c r="B453" s="15" t="s">
        <v>59</v>
      </c>
    </row>
    <row r="454" spans="1:2" ht="30" customHeight="1" thickBot="1" x14ac:dyDescent="0.25">
      <c r="A454" s="6" t="s">
        <v>30</v>
      </c>
      <c r="B454" s="12" t="s">
        <v>177</v>
      </c>
    </row>
    <row r="455" spans="1:2" ht="13.5" thickBot="1" x14ac:dyDescent="0.25">
      <c r="A455" s="57" t="s">
        <v>50</v>
      </c>
      <c r="B455" s="41">
        <v>122500</v>
      </c>
    </row>
    <row r="456" spans="1:2" ht="13.5" thickBot="1" x14ac:dyDescent="0.25">
      <c r="A456" s="20" t="s">
        <v>27</v>
      </c>
      <c r="B456" s="21">
        <f>SUM(B455:B455)</f>
        <v>122500</v>
      </c>
    </row>
    <row r="457" spans="1:2" ht="13.5" thickBot="1" x14ac:dyDescent="0.25">
      <c r="A457" s="22"/>
      <c r="B457" s="63"/>
    </row>
    <row r="458" spans="1:2" ht="13.5" thickBot="1" x14ac:dyDescent="0.25">
      <c r="A458" s="45" t="s">
        <v>7</v>
      </c>
      <c r="B458" s="46">
        <f>B451+B456</f>
        <v>367500</v>
      </c>
    </row>
    <row r="459" spans="1:2" x14ac:dyDescent="0.2">
      <c r="A459" s="23"/>
      <c r="B459" s="34"/>
    </row>
    <row r="460" spans="1:2" ht="13.5" thickBot="1" x14ac:dyDescent="0.25">
      <c r="A460" s="22"/>
      <c r="B460" s="66"/>
    </row>
    <row r="461" spans="1:2" ht="13.5" thickBot="1" x14ac:dyDescent="0.25">
      <c r="A461" s="30" t="s">
        <v>39</v>
      </c>
      <c r="B461" s="31">
        <f>B458+B443</f>
        <v>735000</v>
      </c>
    </row>
    <row r="462" spans="1:2" x14ac:dyDescent="0.2">
      <c r="A462" s="43"/>
      <c r="B462" s="44"/>
    </row>
    <row r="463" spans="1:2" ht="13.5" thickBot="1" x14ac:dyDescent="0.25">
      <c r="A463" s="43"/>
      <c r="B463" s="44"/>
    </row>
    <row r="464" spans="1:2" ht="13.5" thickBot="1" x14ac:dyDescent="0.25">
      <c r="A464" s="32" t="s">
        <v>88</v>
      </c>
      <c r="B464" s="37">
        <f>B461</f>
        <v>735000</v>
      </c>
    </row>
    <row r="465" spans="1:2" x14ac:dyDescent="0.2">
      <c r="A465" s="43"/>
      <c r="B465" s="44"/>
    </row>
    <row r="466" spans="1:2" x14ac:dyDescent="0.2">
      <c r="A466" s="43"/>
      <c r="B466" s="44"/>
    </row>
    <row r="467" spans="1:2" x14ac:dyDescent="0.2">
      <c r="A467" s="43"/>
      <c r="B467" s="44"/>
    </row>
    <row r="468" spans="1:2" ht="42.75" customHeight="1" x14ac:dyDescent="0.2">
      <c r="A468" s="86" t="s">
        <v>115</v>
      </c>
      <c r="B468" s="87"/>
    </row>
    <row r="469" spans="1:2" ht="15.75" x14ac:dyDescent="0.2">
      <c r="A469" s="42"/>
    </row>
    <row r="470" spans="1:2" ht="15.75" x14ac:dyDescent="0.25">
      <c r="A470" s="2" t="s">
        <v>107</v>
      </c>
    </row>
    <row r="471" spans="1:2" ht="15.75" x14ac:dyDescent="0.25">
      <c r="A471" s="2"/>
    </row>
    <row r="472" spans="1:2" ht="15" x14ac:dyDescent="0.2">
      <c r="A472" s="18" t="s">
        <v>62</v>
      </c>
    </row>
    <row r="473" spans="1:2" ht="15" x14ac:dyDescent="0.2">
      <c r="A473" s="18"/>
    </row>
    <row r="474" spans="1:2" x14ac:dyDescent="0.2">
      <c r="A474" s="3" t="s">
        <v>0</v>
      </c>
    </row>
    <row r="475" spans="1:2" x14ac:dyDescent="0.2">
      <c r="A475" s="5"/>
    </row>
    <row r="476" spans="1:2" ht="13.5" thickBot="1" x14ac:dyDescent="0.25">
      <c r="A476" s="3" t="s">
        <v>10</v>
      </c>
      <c r="B476" s="15" t="s">
        <v>59</v>
      </c>
    </row>
    <row r="477" spans="1:2" ht="30" customHeight="1" thickBot="1" x14ac:dyDescent="0.25">
      <c r="A477" s="6" t="s">
        <v>30</v>
      </c>
      <c r="B477" s="12" t="s">
        <v>177</v>
      </c>
    </row>
    <row r="478" spans="1:2" ht="13.5" thickBot="1" x14ac:dyDescent="0.25">
      <c r="A478" s="19" t="s">
        <v>47</v>
      </c>
      <c r="B478" s="41">
        <v>93000</v>
      </c>
    </row>
    <row r="479" spans="1:2" ht="13.5" thickBot="1" x14ac:dyDescent="0.25">
      <c r="A479" s="20" t="s">
        <v>20</v>
      </c>
      <c r="B479" s="21">
        <f>B478</f>
        <v>93000</v>
      </c>
    </row>
    <row r="480" spans="1:2" ht="13.5" thickBot="1" x14ac:dyDescent="0.25">
      <c r="A480" s="23"/>
      <c r="B480" s="61"/>
    </row>
    <row r="481" spans="1:2" ht="13.5" thickBot="1" x14ac:dyDescent="0.25">
      <c r="A481" s="45" t="s">
        <v>1</v>
      </c>
      <c r="B481" s="46">
        <f>B479</f>
        <v>93000</v>
      </c>
    </row>
    <row r="482" spans="1:2" x14ac:dyDescent="0.2">
      <c r="A482" s="23"/>
    </row>
    <row r="483" spans="1:2" x14ac:dyDescent="0.2">
      <c r="A483" s="3" t="s">
        <v>4</v>
      </c>
    </row>
    <row r="484" spans="1:2" x14ac:dyDescent="0.2">
      <c r="A484" s="4"/>
    </row>
    <row r="485" spans="1:2" ht="13.5" thickBot="1" x14ac:dyDescent="0.25">
      <c r="A485" s="3" t="s">
        <v>14</v>
      </c>
      <c r="B485" s="15" t="s">
        <v>59</v>
      </c>
    </row>
    <row r="486" spans="1:2" ht="30" customHeight="1" thickBot="1" x14ac:dyDescent="0.25">
      <c r="A486" s="6" t="s">
        <v>30</v>
      </c>
      <c r="B486" s="12" t="s">
        <v>177</v>
      </c>
    </row>
    <row r="487" spans="1:2" ht="14.1" customHeight="1" thickBot="1" x14ac:dyDescent="0.25">
      <c r="A487" s="10" t="s">
        <v>37</v>
      </c>
      <c r="B487" s="41">
        <v>238000</v>
      </c>
    </row>
    <row r="488" spans="1:2" ht="13.5" thickBot="1" x14ac:dyDescent="0.25">
      <c r="A488" s="20" t="s">
        <v>24</v>
      </c>
      <c r="B488" s="21">
        <f>B487</f>
        <v>238000</v>
      </c>
    </row>
    <row r="489" spans="1:2" ht="13.5" thickBot="1" x14ac:dyDescent="0.25">
      <c r="A489" s="23"/>
      <c r="B489" s="34"/>
    </row>
    <row r="490" spans="1:2" ht="13.5" thickBot="1" x14ac:dyDescent="0.25">
      <c r="A490" s="45" t="s">
        <v>5</v>
      </c>
      <c r="B490" s="46">
        <f>B488</f>
        <v>238000</v>
      </c>
    </row>
    <row r="491" spans="1:2" x14ac:dyDescent="0.2">
      <c r="A491" s="23"/>
    </row>
    <row r="492" spans="1:2" x14ac:dyDescent="0.2">
      <c r="A492" s="3" t="s">
        <v>8</v>
      </c>
    </row>
    <row r="493" spans="1:2" x14ac:dyDescent="0.2">
      <c r="A493" s="4"/>
    </row>
    <row r="494" spans="1:2" ht="13.5" thickBot="1" x14ac:dyDescent="0.25">
      <c r="A494" s="3" t="s">
        <v>19</v>
      </c>
      <c r="B494" s="15" t="s">
        <v>59</v>
      </c>
    </row>
    <row r="495" spans="1:2" ht="30" customHeight="1" thickBot="1" x14ac:dyDescent="0.25">
      <c r="A495" s="6" t="s">
        <v>30</v>
      </c>
      <c r="B495" s="12" t="s">
        <v>177</v>
      </c>
    </row>
    <row r="496" spans="1:2" ht="13.5" thickBot="1" x14ac:dyDescent="0.25">
      <c r="A496" s="19" t="s">
        <v>53</v>
      </c>
      <c r="B496" s="41">
        <v>201000</v>
      </c>
    </row>
    <row r="497" spans="1:2" ht="13.5" thickBot="1" x14ac:dyDescent="0.25">
      <c r="A497" s="20" t="s">
        <v>29</v>
      </c>
      <c r="B497" s="21">
        <f>B496</f>
        <v>201000</v>
      </c>
    </row>
    <row r="498" spans="1:2" ht="13.5" thickBot="1" x14ac:dyDescent="0.25">
      <c r="A498" s="22"/>
      <c r="B498" s="63"/>
    </row>
    <row r="499" spans="1:2" ht="13.5" thickBot="1" x14ac:dyDescent="0.25">
      <c r="A499" s="45" t="s">
        <v>9</v>
      </c>
      <c r="B499" s="46">
        <f>B497</f>
        <v>201000</v>
      </c>
    </row>
    <row r="500" spans="1:2" x14ac:dyDescent="0.2">
      <c r="A500" s="23"/>
      <c r="B500" s="34"/>
    </row>
    <row r="501" spans="1:2" ht="13.5" thickBot="1" x14ac:dyDescent="0.25">
      <c r="A501" s="23"/>
      <c r="B501" s="34"/>
    </row>
    <row r="502" spans="1:2" ht="13.5" thickBot="1" x14ac:dyDescent="0.25">
      <c r="A502" s="30" t="s">
        <v>39</v>
      </c>
      <c r="B502" s="31">
        <f>B481+B490+B499</f>
        <v>532000</v>
      </c>
    </row>
    <row r="503" spans="1:2" x14ac:dyDescent="0.2">
      <c r="A503" s="29"/>
    </row>
    <row r="504" spans="1:2" x14ac:dyDescent="0.2">
      <c r="A504" s="29"/>
    </row>
    <row r="505" spans="1:2" ht="17.45" customHeight="1" x14ac:dyDescent="0.2">
      <c r="A505" s="18" t="s">
        <v>63</v>
      </c>
    </row>
    <row r="506" spans="1:2" ht="14.1" customHeight="1" x14ac:dyDescent="0.2">
      <c r="A506" s="18"/>
    </row>
    <row r="507" spans="1:2" ht="14.1" customHeight="1" thickBot="1" x14ac:dyDescent="0.25">
      <c r="A507" s="23" t="s">
        <v>2</v>
      </c>
      <c r="B507" s="15" t="s">
        <v>59</v>
      </c>
    </row>
    <row r="508" spans="1:2" ht="30" customHeight="1" thickBot="1" x14ac:dyDescent="0.25">
      <c r="A508" s="6" t="s">
        <v>30</v>
      </c>
      <c r="B508" s="12" t="s">
        <v>177</v>
      </c>
    </row>
    <row r="509" spans="1:2" ht="14.1" customHeight="1" thickBot="1" x14ac:dyDescent="0.25">
      <c r="A509" s="24" t="s">
        <v>74</v>
      </c>
      <c r="B509" s="8">
        <v>373000</v>
      </c>
    </row>
    <row r="510" spans="1:2" ht="14.1" customHeight="1" thickBot="1" x14ac:dyDescent="0.25">
      <c r="A510" s="20" t="s">
        <v>3</v>
      </c>
      <c r="B510" s="21">
        <f>SUM(B509:B509)</f>
        <v>373000</v>
      </c>
    </row>
    <row r="511" spans="1:2" ht="14.1" customHeight="1" x14ac:dyDescent="0.2">
      <c r="A511" s="35"/>
    </row>
    <row r="512" spans="1:2" ht="13.5" thickBot="1" x14ac:dyDescent="0.25">
      <c r="A512" s="23" t="s">
        <v>6</v>
      </c>
      <c r="B512" s="15" t="s">
        <v>59</v>
      </c>
    </row>
    <row r="513" spans="1:2" ht="30" customHeight="1" thickBot="1" x14ac:dyDescent="0.25">
      <c r="A513" s="6" t="s">
        <v>30</v>
      </c>
      <c r="B513" s="12" t="s">
        <v>177</v>
      </c>
    </row>
    <row r="514" spans="1:2" x14ac:dyDescent="0.2">
      <c r="A514" s="27" t="s">
        <v>83</v>
      </c>
      <c r="B514" s="8">
        <v>219000</v>
      </c>
    </row>
    <row r="515" spans="1:2" ht="13.5" thickBot="1" x14ac:dyDescent="0.25">
      <c r="A515" s="27" t="s">
        <v>181</v>
      </c>
      <c r="B515" s="8">
        <v>242000</v>
      </c>
    </row>
    <row r="516" spans="1:2" ht="13.5" thickBot="1" x14ac:dyDescent="0.25">
      <c r="A516" s="20" t="s">
        <v>7</v>
      </c>
      <c r="B516" s="21">
        <f>SUM(B514:B515)</f>
        <v>461000</v>
      </c>
    </row>
    <row r="517" spans="1:2" ht="12.75" customHeight="1" x14ac:dyDescent="0.2">
      <c r="A517" s="35"/>
      <c r="B517" s="36"/>
    </row>
    <row r="518" spans="1:2" ht="12.75" customHeight="1" thickBot="1" x14ac:dyDescent="0.25">
      <c r="A518" s="35"/>
      <c r="B518" s="36"/>
    </row>
    <row r="519" spans="1:2" ht="14.1" customHeight="1" thickBot="1" x14ac:dyDescent="0.25">
      <c r="A519" s="28" t="s">
        <v>87</v>
      </c>
      <c r="B519" s="31">
        <f>B510+B516</f>
        <v>834000</v>
      </c>
    </row>
    <row r="520" spans="1:2" ht="14.1" customHeight="1" x14ac:dyDescent="0.2">
      <c r="A520" s="29"/>
      <c r="B520" s="29"/>
    </row>
    <row r="521" spans="1:2" ht="13.5" thickBot="1" x14ac:dyDescent="0.25">
      <c r="A521" s="29"/>
      <c r="B521" s="29"/>
    </row>
    <row r="522" spans="1:2" ht="13.5" customHeight="1" thickBot="1" x14ac:dyDescent="0.25">
      <c r="A522" s="32" t="s">
        <v>88</v>
      </c>
      <c r="B522" s="37">
        <f>B519+B502</f>
        <v>1366000</v>
      </c>
    </row>
    <row r="523" spans="1:2" ht="14.1" customHeight="1" x14ac:dyDescent="0.2">
      <c r="A523" s="29"/>
      <c r="B523" s="29"/>
    </row>
    <row r="524" spans="1:2" x14ac:dyDescent="0.2">
      <c r="A524" s="29"/>
    </row>
    <row r="525" spans="1:2" x14ac:dyDescent="0.2">
      <c r="A525" s="29"/>
    </row>
    <row r="526" spans="1:2" ht="42.75" customHeight="1" x14ac:dyDescent="0.2">
      <c r="A526" s="86" t="s">
        <v>116</v>
      </c>
      <c r="B526" s="87"/>
    </row>
    <row r="527" spans="1:2" x14ac:dyDescent="0.2">
      <c r="A527" s="17"/>
    </row>
    <row r="528" spans="1:2" ht="15.75" customHeight="1" x14ac:dyDescent="0.25">
      <c r="A528" s="2" t="s">
        <v>100</v>
      </c>
    </row>
    <row r="529" spans="1:2" ht="15.75" x14ac:dyDescent="0.25">
      <c r="A529" s="2"/>
    </row>
    <row r="530" spans="1:2" ht="15" x14ac:dyDescent="0.2">
      <c r="A530" s="18" t="s">
        <v>63</v>
      </c>
    </row>
    <row r="531" spans="1:2" x14ac:dyDescent="0.2">
      <c r="A531" s="3"/>
    </row>
    <row r="532" spans="1:2" ht="13.5" thickBot="1" x14ac:dyDescent="0.25">
      <c r="A532" s="23" t="s">
        <v>0</v>
      </c>
      <c r="B532" s="15" t="s">
        <v>59</v>
      </c>
    </row>
    <row r="533" spans="1:2" ht="30" customHeight="1" thickBot="1" x14ac:dyDescent="0.25">
      <c r="A533" s="6" t="s">
        <v>30</v>
      </c>
      <c r="B533" s="12" t="s">
        <v>177</v>
      </c>
    </row>
    <row r="534" spans="1:2" ht="14.1" customHeight="1" thickBot="1" x14ac:dyDescent="0.25">
      <c r="A534" s="19" t="s">
        <v>64</v>
      </c>
      <c r="B534" s="8">
        <v>2028920</v>
      </c>
    </row>
    <row r="535" spans="1:2" ht="14.1" customHeight="1" thickBot="1" x14ac:dyDescent="0.25">
      <c r="A535" s="20" t="s">
        <v>20</v>
      </c>
      <c r="B535" s="21">
        <f>SUM(B534:B534)</f>
        <v>2028920</v>
      </c>
    </row>
    <row r="536" spans="1:2" x14ac:dyDescent="0.2">
      <c r="A536" s="3"/>
    </row>
    <row r="537" spans="1:2" ht="13.5" thickBot="1" x14ac:dyDescent="0.25">
      <c r="A537" s="3" t="s">
        <v>4</v>
      </c>
      <c r="B537" s="15" t="s">
        <v>59</v>
      </c>
    </row>
    <row r="538" spans="1:2" ht="30" customHeight="1" thickBot="1" x14ac:dyDescent="0.25">
      <c r="A538" s="6" t="s">
        <v>30</v>
      </c>
      <c r="B538" s="12" t="s">
        <v>177</v>
      </c>
    </row>
    <row r="539" spans="1:2" ht="14.1" customHeight="1" thickBot="1" x14ac:dyDescent="0.25">
      <c r="A539" s="10" t="s">
        <v>75</v>
      </c>
      <c r="B539" s="8">
        <v>2848480</v>
      </c>
    </row>
    <row r="540" spans="1:2" ht="14.1" customHeight="1" thickBot="1" x14ac:dyDescent="0.25">
      <c r="A540" s="7" t="s">
        <v>24</v>
      </c>
      <c r="B540" s="21">
        <f>SUM(B539:B539)</f>
        <v>2848480</v>
      </c>
    </row>
    <row r="541" spans="1:2" ht="14.1" customHeight="1" x14ac:dyDescent="0.2">
      <c r="A541" s="29"/>
      <c r="B541" s="29"/>
    </row>
    <row r="542" spans="1:2" ht="14.1" customHeight="1" thickBot="1" x14ac:dyDescent="0.25">
      <c r="A542" s="29"/>
      <c r="B542" s="29"/>
    </row>
    <row r="543" spans="1:2" ht="14.1" customHeight="1" thickBot="1" x14ac:dyDescent="0.25">
      <c r="A543" s="30" t="s">
        <v>101</v>
      </c>
      <c r="B543" s="31">
        <f>B535+B540</f>
        <v>4877400</v>
      </c>
    </row>
    <row r="545" spans="1:2" ht="13.5" thickBot="1" x14ac:dyDescent="0.25"/>
    <row r="546" spans="1:2" ht="13.5" thickBot="1" x14ac:dyDescent="0.25">
      <c r="A546" s="32" t="s">
        <v>88</v>
      </c>
      <c r="B546" s="33">
        <f>B543</f>
        <v>4877400</v>
      </c>
    </row>
    <row r="550" spans="1:2" ht="58.5" customHeight="1" x14ac:dyDescent="0.2">
      <c r="A550" s="86" t="s">
        <v>175</v>
      </c>
      <c r="B550" s="87"/>
    </row>
    <row r="551" spans="1:2" x14ac:dyDescent="0.2">
      <c r="A551" s="17"/>
    </row>
    <row r="552" spans="1:2" ht="15.75" x14ac:dyDescent="0.25">
      <c r="A552" s="2" t="s">
        <v>108</v>
      </c>
    </row>
    <row r="553" spans="1:2" ht="15.75" x14ac:dyDescent="0.25">
      <c r="A553" s="2"/>
    </row>
    <row r="554" spans="1:2" ht="15" x14ac:dyDescent="0.2">
      <c r="A554" s="18" t="s">
        <v>62</v>
      </c>
    </row>
    <row r="555" spans="1:2" ht="15" x14ac:dyDescent="0.2">
      <c r="A555" s="18"/>
    </row>
    <row r="556" spans="1:2" x14ac:dyDescent="0.2">
      <c r="A556" s="3" t="s">
        <v>2</v>
      </c>
    </row>
    <row r="557" spans="1:2" x14ac:dyDescent="0.2">
      <c r="A557" s="4"/>
    </row>
    <row r="558" spans="1:2" ht="13.5" thickBot="1" x14ac:dyDescent="0.25">
      <c r="A558" s="3" t="s">
        <v>13</v>
      </c>
      <c r="B558" s="15" t="s">
        <v>59</v>
      </c>
    </row>
    <row r="559" spans="1:2" ht="24.75" thickBot="1" x14ac:dyDescent="0.25">
      <c r="A559" s="6" t="s">
        <v>30</v>
      </c>
      <c r="B559" s="12" t="s">
        <v>177</v>
      </c>
    </row>
    <row r="560" spans="1:2" ht="13.5" thickBot="1" x14ac:dyDescent="0.25">
      <c r="A560" s="54" t="s">
        <v>103</v>
      </c>
      <c r="B560" s="41">
        <v>16093</v>
      </c>
    </row>
    <row r="561" spans="1:2" ht="13.5" thickBot="1" x14ac:dyDescent="0.25">
      <c r="A561" s="20" t="s">
        <v>23</v>
      </c>
      <c r="B561" s="21">
        <f>SUM(B560:B560)</f>
        <v>16093</v>
      </c>
    </row>
    <row r="562" spans="1:2" ht="13.5" thickBot="1" x14ac:dyDescent="0.25">
      <c r="A562" s="22"/>
      <c r="B562" s="61"/>
    </row>
    <row r="563" spans="1:2" ht="13.5" thickBot="1" x14ac:dyDescent="0.25">
      <c r="A563" s="45" t="s">
        <v>3</v>
      </c>
      <c r="B563" s="46">
        <f>B561</f>
        <v>16093</v>
      </c>
    </row>
    <row r="564" spans="1:2" ht="15" x14ac:dyDescent="0.2">
      <c r="A564" s="18"/>
    </row>
    <row r="565" spans="1:2" x14ac:dyDescent="0.2">
      <c r="A565" s="3" t="s">
        <v>6</v>
      </c>
    </row>
    <row r="566" spans="1:2" x14ac:dyDescent="0.2">
      <c r="A566" s="4"/>
    </row>
    <row r="567" spans="1:2" ht="13.5" thickBot="1" x14ac:dyDescent="0.25">
      <c r="A567" s="3" t="s">
        <v>17</v>
      </c>
      <c r="B567" s="15" t="s">
        <v>59</v>
      </c>
    </row>
    <row r="568" spans="1:2" ht="24" customHeight="1" thickBot="1" x14ac:dyDescent="0.25">
      <c r="A568" s="6" t="s">
        <v>30</v>
      </c>
      <c r="B568" s="12" t="s">
        <v>177</v>
      </c>
    </row>
    <row r="569" spans="1:2" ht="13.5" thickBot="1" x14ac:dyDescent="0.25">
      <c r="A569" s="54" t="s">
        <v>277</v>
      </c>
      <c r="B569" s="41">
        <v>28480</v>
      </c>
    </row>
    <row r="570" spans="1:2" ht="13.5" thickBot="1" x14ac:dyDescent="0.25">
      <c r="A570" s="20" t="s">
        <v>27</v>
      </c>
      <c r="B570" s="21">
        <f>SUM(B569:B569)</f>
        <v>28480</v>
      </c>
    </row>
    <row r="571" spans="1:2" ht="13.5" thickBot="1" x14ac:dyDescent="0.25">
      <c r="A571" s="22"/>
      <c r="B571" s="61"/>
    </row>
    <row r="572" spans="1:2" ht="13.5" thickBot="1" x14ac:dyDescent="0.25">
      <c r="A572" s="45" t="s">
        <v>7</v>
      </c>
      <c r="B572" s="46">
        <f>B570</f>
        <v>28480</v>
      </c>
    </row>
    <row r="574" spans="1:2" x14ac:dyDescent="0.2">
      <c r="A574" s="3" t="s">
        <v>8</v>
      </c>
    </row>
    <row r="575" spans="1:2" x14ac:dyDescent="0.2">
      <c r="A575" s="4"/>
    </row>
    <row r="576" spans="1:2" ht="13.5" thickBot="1" x14ac:dyDescent="0.25">
      <c r="A576" s="3" t="s">
        <v>19</v>
      </c>
      <c r="B576" s="15" t="s">
        <v>59</v>
      </c>
    </row>
    <row r="577" spans="1:2" ht="24" customHeight="1" thickBot="1" x14ac:dyDescent="0.25">
      <c r="A577" s="6" t="s">
        <v>30</v>
      </c>
      <c r="B577" s="12" t="s">
        <v>177</v>
      </c>
    </row>
    <row r="578" spans="1:2" ht="13.5" thickBot="1" x14ac:dyDescent="0.25">
      <c r="A578" s="54" t="s">
        <v>158</v>
      </c>
      <c r="B578" s="41">
        <v>8079</v>
      </c>
    </row>
    <row r="579" spans="1:2" ht="13.5" thickBot="1" x14ac:dyDescent="0.25">
      <c r="A579" s="20" t="s">
        <v>29</v>
      </c>
      <c r="B579" s="21">
        <f>SUM(B578:B578)</f>
        <v>8079</v>
      </c>
    </row>
    <row r="580" spans="1:2" ht="13.5" thickBot="1" x14ac:dyDescent="0.25">
      <c r="A580" s="22"/>
      <c r="B580" s="61"/>
    </row>
    <row r="581" spans="1:2" ht="13.5" thickBot="1" x14ac:dyDescent="0.25">
      <c r="A581" s="45" t="s">
        <v>9</v>
      </c>
      <c r="B581" s="46">
        <f>B579</f>
        <v>8079</v>
      </c>
    </row>
    <row r="582" spans="1:2" x14ac:dyDescent="0.2">
      <c r="A582" s="3"/>
    </row>
    <row r="583" spans="1:2" ht="13.5" thickBot="1" x14ac:dyDescent="0.25">
      <c r="A583" s="61"/>
      <c r="B583" s="61"/>
    </row>
    <row r="584" spans="1:2" ht="13.5" thickBot="1" x14ac:dyDescent="0.25">
      <c r="A584" s="30" t="s">
        <v>39</v>
      </c>
      <c r="B584" s="31">
        <f>SUM(B563+B581+B572)</f>
        <v>52652</v>
      </c>
    </row>
    <row r="585" spans="1:2" x14ac:dyDescent="0.2">
      <c r="A585" s="61"/>
      <c r="B585" s="61"/>
    </row>
    <row r="586" spans="1:2" ht="13.5" thickBot="1" x14ac:dyDescent="0.25">
      <c r="A586" s="61"/>
      <c r="B586" s="61"/>
    </row>
    <row r="587" spans="1:2" ht="13.5" thickBot="1" x14ac:dyDescent="0.25">
      <c r="A587" s="32" t="s">
        <v>88</v>
      </c>
      <c r="B587" s="33">
        <f>B584</f>
        <v>52652</v>
      </c>
    </row>
    <row r="588" spans="1:2" x14ac:dyDescent="0.2">
      <c r="A588" s="61"/>
      <c r="B588" s="61"/>
    </row>
    <row r="591" spans="1:2" ht="58.5" customHeight="1" x14ac:dyDescent="0.2">
      <c r="A591" s="86" t="s">
        <v>176</v>
      </c>
      <c r="B591" s="87"/>
    </row>
    <row r="592" spans="1:2" x14ac:dyDescent="0.2">
      <c r="A592" s="17"/>
    </row>
    <row r="593" spans="1:2" ht="15.75" x14ac:dyDescent="0.25">
      <c r="A593" s="2" t="s">
        <v>92</v>
      </c>
    </row>
    <row r="594" spans="1:2" ht="15.75" x14ac:dyDescent="0.25">
      <c r="A594" s="2"/>
    </row>
    <row r="595" spans="1:2" ht="15" x14ac:dyDescent="0.2">
      <c r="A595" s="18" t="s">
        <v>62</v>
      </c>
    </row>
    <row r="596" spans="1:2" ht="15" x14ac:dyDescent="0.2">
      <c r="A596" s="18"/>
    </row>
    <row r="597" spans="1:2" x14ac:dyDescent="0.2">
      <c r="A597" s="3" t="s">
        <v>0</v>
      </c>
    </row>
    <row r="598" spans="1:2" x14ac:dyDescent="0.2">
      <c r="A598" s="5"/>
    </row>
    <row r="599" spans="1:2" ht="13.5" thickBot="1" x14ac:dyDescent="0.25">
      <c r="A599" s="3" t="s">
        <v>10</v>
      </c>
      <c r="B599" s="15" t="s">
        <v>59</v>
      </c>
    </row>
    <row r="600" spans="1:2" ht="30" customHeight="1" thickBot="1" x14ac:dyDescent="0.25">
      <c r="A600" s="6" t="s">
        <v>30</v>
      </c>
      <c r="B600" s="12" t="s">
        <v>177</v>
      </c>
    </row>
    <row r="601" spans="1:2" ht="14.1" customHeight="1" x14ac:dyDescent="0.2">
      <c r="A601" s="67" t="s">
        <v>42</v>
      </c>
      <c r="B601" s="41">
        <v>132736</v>
      </c>
    </row>
    <row r="602" spans="1:2" ht="14.1" customHeight="1" x14ac:dyDescent="0.2">
      <c r="A602" s="19" t="s">
        <v>43</v>
      </c>
      <c r="B602" s="41">
        <v>106192</v>
      </c>
    </row>
    <row r="603" spans="1:2" ht="14.1" customHeight="1" x14ac:dyDescent="0.2">
      <c r="A603" s="19" t="s">
        <v>31</v>
      </c>
      <c r="B603" s="41">
        <v>66368</v>
      </c>
    </row>
    <row r="604" spans="1:2" ht="14.1" customHeight="1" x14ac:dyDescent="0.2">
      <c r="A604" s="19" t="s">
        <v>44</v>
      </c>
      <c r="B604" s="41">
        <v>66368</v>
      </c>
    </row>
    <row r="605" spans="1:2" ht="14.1" customHeight="1" x14ac:dyDescent="0.2">
      <c r="A605" s="19" t="s">
        <v>60</v>
      </c>
      <c r="B605" s="41">
        <v>132736</v>
      </c>
    </row>
    <row r="606" spans="1:2" ht="14.1" customHeight="1" thickBot="1" x14ac:dyDescent="0.25">
      <c r="A606" s="19" t="s">
        <v>32</v>
      </c>
      <c r="B606" s="41">
        <v>219016</v>
      </c>
    </row>
    <row r="607" spans="1:2" ht="14.1" customHeight="1" thickBot="1" x14ac:dyDescent="0.25">
      <c r="A607" s="20" t="s">
        <v>20</v>
      </c>
      <c r="B607" s="21">
        <f>SUM(B601:B606)</f>
        <v>723416</v>
      </c>
    </row>
    <row r="608" spans="1:2" ht="14.1" customHeight="1" thickBot="1" x14ac:dyDescent="0.25">
      <c r="A608" s="22"/>
      <c r="B608" s="63"/>
    </row>
    <row r="609" spans="1:2" ht="14.1" customHeight="1" thickBot="1" x14ac:dyDescent="0.25">
      <c r="A609" s="45" t="s">
        <v>1</v>
      </c>
      <c r="B609" s="46">
        <f>B607</f>
        <v>723416</v>
      </c>
    </row>
    <row r="610" spans="1:2" x14ac:dyDescent="0.2">
      <c r="A610" s="3"/>
    </row>
    <row r="611" spans="1:2" x14ac:dyDescent="0.2">
      <c r="A611" s="3" t="s">
        <v>2</v>
      </c>
    </row>
    <row r="612" spans="1:2" x14ac:dyDescent="0.2">
      <c r="A612" s="4"/>
    </row>
    <row r="613" spans="1:2" ht="13.5" thickBot="1" x14ac:dyDescent="0.25">
      <c r="A613" s="3" t="s">
        <v>11</v>
      </c>
      <c r="B613" s="15" t="s">
        <v>59</v>
      </c>
    </row>
    <row r="614" spans="1:2" ht="30" customHeight="1" thickBot="1" x14ac:dyDescent="0.25">
      <c r="A614" s="6" t="s">
        <v>30</v>
      </c>
      <c r="B614" s="12" t="s">
        <v>177</v>
      </c>
    </row>
    <row r="615" spans="1:2" ht="14.1" customHeight="1" x14ac:dyDescent="0.2">
      <c r="A615" s="55" t="s">
        <v>33</v>
      </c>
      <c r="B615" s="41">
        <v>66368</v>
      </c>
    </row>
    <row r="616" spans="1:2" ht="14.1" customHeight="1" thickBot="1" x14ac:dyDescent="0.25">
      <c r="A616" s="54" t="s">
        <v>41</v>
      </c>
      <c r="B616" s="41">
        <v>66368</v>
      </c>
    </row>
    <row r="617" spans="1:2" ht="14.1" customHeight="1" thickBot="1" x14ac:dyDescent="0.25">
      <c r="A617" s="20" t="s">
        <v>21</v>
      </c>
      <c r="B617" s="21">
        <f>SUM(B615:B616)</f>
        <v>132736</v>
      </c>
    </row>
    <row r="618" spans="1:2" x14ac:dyDescent="0.2">
      <c r="A618" s="4"/>
    </row>
    <row r="619" spans="1:2" ht="13.5" thickBot="1" x14ac:dyDescent="0.25">
      <c r="A619" s="3" t="s">
        <v>12</v>
      </c>
      <c r="B619" s="15" t="s">
        <v>59</v>
      </c>
    </row>
    <row r="620" spans="1:2" ht="30" customHeight="1" thickBot="1" x14ac:dyDescent="0.25">
      <c r="A620" s="6" t="s">
        <v>30</v>
      </c>
      <c r="B620" s="12" t="s">
        <v>177</v>
      </c>
    </row>
    <row r="621" spans="1:2" ht="14.1" customHeight="1" thickBot="1" x14ac:dyDescent="0.25">
      <c r="A621" s="55" t="s">
        <v>34</v>
      </c>
      <c r="B621" s="41">
        <v>132736</v>
      </c>
    </row>
    <row r="622" spans="1:2" ht="14.1" customHeight="1" thickBot="1" x14ac:dyDescent="0.25">
      <c r="A622" s="20" t="s">
        <v>22</v>
      </c>
      <c r="B622" s="21">
        <f>SUM(B621:B621)</f>
        <v>132736</v>
      </c>
    </row>
    <row r="623" spans="1:2" x14ac:dyDescent="0.2">
      <c r="A623" s="4"/>
    </row>
    <row r="624" spans="1:2" ht="13.5" thickBot="1" x14ac:dyDescent="0.25">
      <c r="A624" s="3" t="s">
        <v>13</v>
      </c>
      <c r="B624" s="15" t="s">
        <v>59</v>
      </c>
    </row>
    <row r="625" spans="1:2" ht="30" customHeight="1" thickBot="1" x14ac:dyDescent="0.25">
      <c r="A625" s="6" t="s">
        <v>30</v>
      </c>
      <c r="B625" s="12" t="s">
        <v>177</v>
      </c>
    </row>
    <row r="626" spans="1:2" ht="14.1" customHeight="1" thickBot="1" x14ac:dyDescent="0.25">
      <c r="A626" s="54" t="s">
        <v>35</v>
      </c>
      <c r="B626" s="41">
        <v>76984</v>
      </c>
    </row>
    <row r="627" spans="1:2" ht="14.1" customHeight="1" thickBot="1" x14ac:dyDescent="0.25">
      <c r="A627" s="20" t="s">
        <v>23</v>
      </c>
      <c r="B627" s="21">
        <f>SUM(B626:B626)</f>
        <v>76984</v>
      </c>
    </row>
    <row r="628" spans="1:2" ht="14.1" customHeight="1" thickBot="1" x14ac:dyDescent="0.25">
      <c r="A628" s="22"/>
      <c r="B628" s="63"/>
    </row>
    <row r="629" spans="1:2" ht="14.1" customHeight="1" thickBot="1" x14ac:dyDescent="0.25">
      <c r="A629" s="45" t="s">
        <v>3</v>
      </c>
      <c r="B629" s="46">
        <f>B617+B622+B627</f>
        <v>342456</v>
      </c>
    </row>
    <row r="630" spans="1:2" x14ac:dyDescent="0.2">
      <c r="A630" s="4"/>
    </row>
    <row r="631" spans="1:2" x14ac:dyDescent="0.2">
      <c r="A631" s="3" t="s">
        <v>4</v>
      </c>
    </row>
    <row r="632" spans="1:2" x14ac:dyDescent="0.2">
      <c r="A632" s="4"/>
    </row>
    <row r="633" spans="1:2" ht="13.5" thickBot="1" x14ac:dyDescent="0.25">
      <c r="A633" s="3" t="s">
        <v>14</v>
      </c>
      <c r="B633" s="15" t="s">
        <v>59</v>
      </c>
    </row>
    <row r="634" spans="1:2" ht="30" customHeight="1" thickBot="1" x14ac:dyDescent="0.25">
      <c r="A634" s="6" t="s">
        <v>30</v>
      </c>
      <c r="B634" s="12" t="s">
        <v>177</v>
      </c>
    </row>
    <row r="635" spans="1:2" ht="14.1" customHeight="1" x14ac:dyDescent="0.2">
      <c r="A635" s="54" t="s">
        <v>54</v>
      </c>
      <c r="B635" s="41">
        <v>66368</v>
      </c>
    </row>
    <row r="636" spans="1:2" ht="14.1" customHeight="1" x14ac:dyDescent="0.2">
      <c r="A636" s="54" t="s">
        <v>48</v>
      </c>
      <c r="B636" s="41">
        <v>52320</v>
      </c>
    </row>
    <row r="637" spans="1:2" ht="14.1" customHeight="1" x14ac:dyDescent="0.2">
      <c r="A637" s="54" t="s">
        <v>55</v>
      </c>
      <c r="B637" s="41">
        <v>123440</v>
      </c>
    </row>
    <row r="638" spans="1:2" ht="14.1" customHeight="1" x14ac:dyDescent="0.2">
      <c r="A638" s="10" t="s">
        <v>99</v>
      </c>
      <c r="B638" s="41">
        <v>66368</v>
      </c>
    </row>
    <row r="639" spans="1:2" ht="14.1" customHeight="1" x14ac:dyDescent="0.2">
      <c r="A639" s="54" t="s">
        <v>36</v>
      </c>
      <c r="B639" s="41">
        <v>265472</v>
      </c>
    </row>
    <row r="640" spans="1:2" ht="14.1" customHeight="1" x14ac:dyDescent="0.2">
      <c r="A640" s="54" t="s">
        <v>46</v>
      </c>
      <c r="B640" s="41">
        <v>132736</v>
      </c>
    </row>
    <row r="641" spans="1:2" ht="14.1" customHeight="1" x14ac:dyDescent="0.2">
      <c r="A641" s="54" t="s">
        <v>49</v>
      </c>
      <c r="B641" s="41">
        <v>57072</v>
      </c>
    </row>
    <row r="642" spans="1:2" ht="14.1" customHeight="1" thickBot="1" x14ac:dyDescent="0.25">
      <c r="A642" s="54" t="s">
        <v>56</v>
      </c>
      <c r="B642" s="41">
        <v>53096</v>
      </c>
    </row>
    <row r="643" spans="1:2" ht="14.1" customHeight="1" thickBot="1" x14ac:dyDescent="0.25">
      <c r="A643" s="20" t="s">
        <v>24</v>
      </c>
      <c r="B643" s="21">
        <f>SUM(B635:B642)</f>
        <v>816872</v>
      </c>
    </row>
    <row r="644" spans="1:2" ht="14.1" customHeight="1" thickBot="1" x14ac:dyDescent="0.25">
      <c r="A644" s="22"/>
      <c r="B644" s="63"/>
    </row>
    <row r="645" spans="1:2" ht="14.1" customHeight="1" thickBot="1" x14ac:dyDescent="0.25">
      <c r="A645" s="45" t="s">
        <v>5</v>
      </c>
      <c r="B645" s="46">
        <f>B643</f>
        <v>816872</v>
      </c>
    </row>
    <row r="646" spans="1:2" x14ac:dyDescent="0.2">
      <c r="A646" s="3"/>
    </row>
    <row r="647" spans="1:2" x14ac:dyDescent="0.2">
      <c r="A647" s="3" t="s">
        <v>6</v>
      </c>
    </row>
    <row r="648" spans="1:2" x14ac:dyDescent="0.2">
      <c r="A648" s="3"/>
    </row>
    <row r="649" spans="1:2" ht="13.5" thickBot="1" x14ac:dyDescent="0.25">
      <c r="A649" s="3" t="s">
        <v>17</v>
      </c>
      <c r="B649" s="15" t="s">
        <v>59</v>
      </c>
    </row>
    <row r="650" spans="1:2" ht="30" customHeight="1" thickBot="1" x14ac:dyDescent="0.25">
      <c r="A650" s="6" t="s">
        <v>30</v>
      </c>
      <c r="B650" s="12" t="s">
        <v>177</v>
      </c>
    </row>
    <row r="651" spans="1:2" ht="14.1" customHeight="1" x14ac:dyDescent="0.2">
      <c r="A651" s="25" t="s">
        <v>58</v>
      </c>
      <c r="B651" s="41">
        <v>265472</v>
      </c>
    </row>
    <row r="652" spans="1:2" ht="14.1" customHeight="1" x14ac:dyDescent="0.2">
      <c r="A652" s="25" t="s">
        <v>45</v>
      </c>
      <c r="B652" s="41">
        <v>132736</v>
      </c>
    </row>
    <row r="653" spans="1:2" ht="14.1" customHeight="1" thickBot="1" x14ac:dyDescent="0.25">
      <c r="A653" s="57" t="s">
        <v>50</v>
      </c>
      <c r="B653" s="41">
        <v>398208</v>
      </c>
    </row>
    <row r="654" spans="1:2" ht="14.1" customHeight="1" thickBot="1" x14ac:dyDescent="0.25">
      <c r="A654" s="20" t="s">
        <v>27</v>
      </c>
      <c r="B654" s="21">
        <f>SUM(B651:B653)</f>
        <v>796416</v>
      </c>
    </row>
    <row r="655" spans="1:2" ht="14.1" customHeight="1" thickBot="1" x14ac:dyDescent="0.25">
      <c r="A655" s="22"/>
      <c r="B655" s="63"/>
    </row>
    <row r="656" spans="1:2" ht="14.1" customHeight="1" thickBot="1" x14ac:dyDescent="0.25">
      <c r="A656" s="45" t="s">
        <v>7</v>
      </c>
      <c r="B656" s="46">
        <f>SUM(B654)</f>
        <v>796416</v>
      </c>
    </row>
    <row r="657" spans="1:2" x14ac:dyDescent="0.2">
      <c r="A657" s="3"/>
    </row>
    <row r="658" spans="1:2" x14ac:dyDescent="0.2">
      <c r="A658" s="3" t="s">
        <v>8</v>
      </c>
    </row>
    <row r="659" spans="1:2" x14ac:dyDescent="0.2">
      <c r="A659" s="4"/>
    </row>
    <row r="660" spans="1:2" ht="13.5" thickBot="1" x14ac:dyDescent="0.25">
      <c r="A660" s="3" t="s">
        <v>18</v>
      </c>
      <c r="B660" s="15" t="s">
        <v>59</v>
      </c>
    </row>
    <row r="661" spans="1:2" ht="30" customHeight="1" thickBot="1" x14ac:dyDescent="0.25">
      <c r="A661" s="6" t="s">
        <v>30</v>
      </c>
      <c r="B661" s="12" t="s">
        <v>177</v>
      </c>
    </row>
    <row r="662" spans="1:2" ht="14.1" customHeight="1" thickBot="1" x14ac:dyDescent="0.25">
      <c r="A662" s="25" t="s">
        <v>38</v>
      </c>
      <c r="B662" s="41">
        <v>50440</v>
      </c>
    </row>
    <row r="663" spans="1:2" ht="14.1" customHeight="1" thickBot="1" x14ac:dyDescent="0.25">
      <c r="A663" s="20" t="s">
        <v>28</v>
      </c>
      <c r="B663" s="21">
        <f>SUM(B662:B662)</f>
        <v>50440</v>
      </c>
    </row>
    <row r="664" spans="1:2" x14ac:dyDescent="0.2">
      <c r="A664" s="4"/>
    </row>
    <row r="665" spans="1:2" ht="14.1" customHeight="1" thickBot="1" x14ac:dyDescent="0.25">
      <c r="A665" s="23"/>
      <c r="B665" s="34"/>
    </row>
    <row r="666" spans="1:2" ht="14.1" customHeight="1" thickBot="1" x14ac:dyDescent="0.25">
      <c r="A666" s="45" t="s">
        <v>9</v>
      </c>
      <c r="B666" s="46">
        <f>SUM(B663)</f>
        <v>50440</v>
      </c>
    </row>
    <row r="667" spans="1:2" ht="14.1" customHeight="1" x14ac:dyDescent="0.2">
      <c r="A667" s="23"/>
      <c r="B667" s="34"/>
    </row>
    <row r="668" spans="1:2" ht="14.1" customHeight="1" thickBot="1" x14ac:dyDescent="0.25">
      <c r="A668" s="23"/>
      <c r="B668" s="34"/>
    </row>
    <row r="669" spans="1:2" ht="14.1" customHeight="1" thickBot="1" x14ac:dyDescent="0.25">
      <c r="A669" s="30" t="s">
        <v>39</v>
      </c>
      <c r="B669" s="31">
        <f>B666+B656+B645+B629+B609</f>
        <v>2729600</v>
      </c>
    </row>
    <row r="672" spans="1:2" ht="15" x14ac:dyDescent="0.2">
      <c r="A672" s="18" t="s">
        <v>89</v>
      </c>
    </row>
    <row r="673" spans="1:2" ht="15.75" thickBot="1" x14ac:dyDescent="0.25">
      <c r="A673" s="18"/>
      <c r="B673" s="15" t="s">
        <v>59</v>
      </c>
    </row>
    <row r="674" spans="1:2" ht="30" customHeight="1" thickBot="1" x14ac:dyDescent="0.25">
      <c r="A674" s="6" t="s">
        <v>30</v>
      </c>
      <c r="B674" s="12" t="s">
        <v>177</v>
      </c>
    </row>
    <row r="675" spans="1:2" ht="14.1" customHeight="1" thickBot="1" x14ac:dyDescent="0.25">
      <c r="A675" s="53" t="s">
        <v>93</v>
      </c>
      <c r="B675" s="41">
        <v>91552</v>
      </c>
    </row>
    <row r="676" spans="1:2" ht="14.1" customHeight="1" thickBot="1" x14ac:dyDescent="0.25">
      <c r="A676" s="20" t="s">
        <v>90</v>
      </c>
      <c r="B676" s="21">
        <f>SUM(B675:B675)</f>
        <v>91552</v>
      </c>
    </row>
    <row r="677" spans="1:2" ht="14.1" customHeight="1" x14ac:dyDescent="0.2">
      <c r="A677" s="22"/>
      <c r="B677" s="63"/>
    </row>
    <row r="678" spans="1:2" ht="14.1" customHeight="1" thickBot="1" x14ac:dyDescent="0.25">
      <c r="A678" s="22"/>
      <c r="B678" s="63"/>
    </row>
    <row r="679" spans="1:2" ht="14.1" customHeight="1" thickBot="1" x14ac:dyDescent="0.25">
      <c r="A679" s="28" t="s">
        <v>91</v>
      </c>
      <c r="B679" s="31">
        <f>B676</f>
        <v>91552</v>
      </c>
    </row>
    <row r="680" spans="1:2" ht="14.1" customHeight="1" x14ac:dyDescent="0.2">
      <c r="A680" s="64"/>
      <c r="B680" s="65"/>
    </row>
    <row r="681" spans="1:2" ht="14.1" customHeight="1" thickBot="1" x14ac:dyDescent="0.25">
      <c r="A681" s="64"/>
      <c r="B681" s="65"/>
    </row>
    <row r="682" spans="1:2" ht="14.1" customHeight="1" thickBot="1" x14ac:dyDescent="0.25">
      <c r="A682" s="32" t="s">
        <v>88</v>
      </c>
      <c r="B682" s="33">
        <f>SUM(B669+B679)</f>
        <v>2821152</v>
      </c>
    </row>
  </sheetData>
  <mergeCells count="10">
    <mergeCell ref="A420:B420"/>
    <mergeCell ref="A1:B1"/>
    <mergeCell ref="A526:B526"/>
    <mergeCell ref="A591:B591"/>
    <mergeCell ref="A54:B54"/>
    <mergeCell ref="A468:B468"/>
    <mergeCell ref="A550:B550"/>
    <mergeCell ref="A146:B146"/>
    <mergeCell ref="A176:B176"/>
    <mergeCell ref="A126:B126"/>
  </mergeCells>
  <phoneticPr fontId="2" type="noConversion"/>
  <pageMargins left="0.78740157480314965" right="0.78740157480314965" top="1.1811023622047245" bottom="1.1811023622047245" header="0.51181102362204722" footer="0.51181102362204722"/>
  <pageSetup paperSize="9" firstPageNumber="18" orientation="portrait" useFirstPageNumber="1" r:id="rId1"/>
  <headerFooter alignWithMargins="0">
    <oddHeader>&amp;C&amp;"Arial,Kurzíva"&amp;12Příloha č. 3 - Rozpis rozpočtu rozvojových programů MŠMT na rok 2018 na jednotlivé školy a školská zařízení zřizovaná Olomouckým krajem, obcemi a na soukromé školy na území Olomouckého kraje</oddHeader>
    <oddFooter>&amp;L&amp;"Arial,Kurzíva"Zastupitelstvo Olomouckého kraje 23. 4. 2018
42. - Rozpis rozpočtu škol a školských zařízení v působnosti OK na rok 2018
Příloha č. 3 - Rozpis rozpočtu rozvojových programů MŠMT na rok 2018&amp;R&amp;"Arial,Kurzíva"Strana &amp;P (celkem 33)</oddFooter>
  </headerFooter>
  <rowBreaks count="7" manualBreakCount="7">
    <brk id="85" max="16383" man="1"/>
    <brk id="125" max="16383" man="1"/>
    <brk id="161" max="16383" man="1"/>
    <brk id="254" max="16383" man="1"/>
    <brk id="299" max="16383" man="1"/>
    <brk id="392" max="16383" man="1"/>
    <brk id="5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účelových dotací 2018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2018-04-03T09:30:10Z</cp:lastPrinted>
  <dcterms:created xsi:type="dcterms:W3CDTF">2003-03-18T09:23:49Z</dcterms:created>
  <dcterms:modified xsi:type="dcterms:W3CDTF">2018-04-11T09:24:32Z</dcterms:modified>
</cp:coreProperties>
</file>