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polecne\ROK a ZOK\ZOK\2018\2018_04_23\32. Aktualizace plánu investic\"/>
    </mc:Choice>
  </mc:AlternateContent>
  <bookViews>
    <workbookView xWindow="0" yWindow="0" windowWidth="28800" windowHeight="11700"/>
  </bookViews>
  <sheets>
    <sheet name="Školství - ORJ 17" sheetId="10" r:id="rId1"/>
    <sheet name="Sociální - ORJ 17 " sheetId="11" r:id="rId2"/>
    <sheet name="Kultura - ORJ 17 " sheetId="14" r:id="rId3"/>
    <sheet name="Zdravotnictví - ORJ 17" sheetId="15" r:id="rId4"/>
    <sheet name="Doprava - ORJ 17 " sheetId="21" r:id="rId5"/>
    <sheet name="Doprava - SSOK " sheetId="22" r:id="rId6"/>
    <sheet name="Doprava - SSOK - SFDI" sheetId="24" r:id="rId7"/>
    <sheet name="nedoporučené k realizaci" sheetId="20" state="hidden" r:id="rId8"/>
  </sheets>
  <definedNames>
    <definedName name="_xlnm._FilterDatabase" localSheetId="2" hidden="1">'Kultura - ORJ 17 '!$A$5:$S$16</definedName>
    <definedName name="_xlnm._FilterDatabase" localSheetId="7" hidden="1">'nedoporučené k realizaci'!$A$4:$S$122</definedName>
    <definedName name="_xlnm._FilterDatabase" localSheetId="1" hidden="1">'Sociální - ORJ 17 '!$A$5:$S$29</definedName>
    <definedName name="_xlnm._FilterDatabase" localSheetId="0" hidden="1">'Školství - ORJ 17'!$B$1:$B$125</definedName>
    <definedName name="_xlnm._FilterDatabase" localSheetId="3" hidden="1">'Zdravotnictví - ORJ 17'!$A$5:$S$17</definedName>
    <definedName name="_xlnm.Print_Titles" localSheetId="4">'Doprava - ORJ 17 '!$1:$7</definedName>
    <definedName name="_xlnm.Print_Titles" localSheetId="5">'Doprava - SSOK '!$4:$7</definedName>
    <definedName name="_xlnm.Print_Titles" localSheetId="6">'Doprava - SSOK - SFDI'!$4:$7</definedName>
    <definedName name="_xlnm.Print_Titles" localSheetId="2">'Kultura - ORJ 17 '!$1:$7</definedName>
    <definedName name="_xlnm.Print_Titles" localSheetId="7">'nedoporučené k realizaci'!$1:$6</definedName>
    <definedName name="_xlnm.Print_Titles" localSheetId="1">'Sociální - ORJ 17 '!$1:$7</definedName>
    <definedName name="_xlnm.Print_Titles" localSheetId="0">'Školství - ORJ 17'!$1:$7</definedName>
    <definedName name="_xlnm.Print_Titles" localSheetId="3">'Zdravotnictví - ORJ 17'!$1:$7</definedName>
    <definedName name="_xlnm.Print_Area" localSheetId="4">'Doprava - ORJ 17 '!$A$1:$R$13</definedName>
    <definedName name="_xlnm.Print_Area" localSheetId="5">'Doprava - SSOK '!$A$1:$R$21</definedName>
    <definedName name="_xlnm.Print_Area" localSheetId="6">'Doprava - SSOK - SFDI'!$A$1:$R$31</definedName>
    <definedName name="_xlnm.Print_Area" localSheetId="2">'Kultura - ORJ 17 '!$A$1:$R$16</definedName>
    <definedName name="_xlnm.Print_Area" localSheetId="7">'nedoporučené k realizaci'!$A$1:$S$122</definedName>
    <definedName name="_xlnm.Print_Area" localSheetId="1">'Sociální - ORJ 17 '!$A$1:$R$29</definedName>
    <definedName name="_xlnm.Print_Area" localSheetId="0">'Školství - ORJ 17'!$A$1:$R$42</definedName>
    <definedName name="_xlnm.Print_Area" localSheetId="3">'Zdravotnictví - ORJ 17'!$A$1:$R$17</definedName>
  </definedNames>
  <calcPr calcId="152511"/>
</workbook>
</file>

<file path=xl/calcChain.xml><?xml version="1.0" encoding="utf-8"?>
<calcChain xmlns="http://schemas.openxmlformats.org/spreadsheetml/2006/main">
  <c r="Q8" i="24" l="1"/>
  <c r="P8" i="24"/>
  <c r="P31" i="24" s="1"/>
  <c r="Q31" i="24"/>
  <c r="L11" i="24"/>
  <c r="L12" i="24"/>
  <c r="L14" i="24"/>
  <c r="L15" i="24"/>
  <c r="L16" i="24"/>
  <c r="L17" i="24"/>
  <c r="L18" i="24"/>
  <c r="L19" i="24"/>
  <c r="L20" i="24"/>
  <c r="L21" i="24"/>
  <c r="L22" i="24"/>
  <c r="L23" i="24"/>
  <c r="L24" i="24"/>
  <c r="L25" i="24"/>
  <c r="L26" i="24"/>
  <c r="L27" i="24"/>
  <c r="L28" i="24"/>
  <c r="L29" i="24"/>
  <c r="O10" i="24"/>
  <c r="O11" i="24"/>
  <c r="O12" i="24"/>
  <c r="O13" i="24"/>
  <c r="O8" i="24" s="1"/>
  <c r="O14" i="24"/>
  <c r="O15" i="24"/>
  <c r="O16" i="24"/>
  <c r="O17" i="24"/>
  <c r="O18" i="24"/>
  <c r="O19" i="24"/>
  <c r="O20" i="24"/>
  <c r="O21" i="24"/>
  <c r="O22" i="24"/>
  <c r="O23" i="24"/>
  <c r="O24" i="24"/>
  <c r="O25" i="24"/>
  <c r="O26" i="24"/>
  <c r="O27" i="24"/>
  <c r="O28" i="24"/>
  <c r="O29" i="24"/>
  <c r="O30" i="24"/>
  <c r="O9" i="24"/>
  <c r="L9" i="24" s="1"/>
  <c r="L8" i="22"/>
  <c r="Q21" i="22"/>
  <c r="P21" i="22"/>
  <c r="O21" i="22"/>
  <c r="L21" i="22"/>
  <c r="L10" i="24"/>
  <c r="L30" i="24"/>
  <c r="R8" i="24"/>
  <c r="R31" i="24" s="1"/>
  <c r="N31" i="24"/>
  <c r="R8" i="22"/>
  <c r="R21" i="22" s="1"/>
  <c r="Q8" i="22"/>
  <c r="P8" i="22"/>
  <c r="O8" i="22"/>
  <c r="N8" i="22"/>
  <c r="N21" i="22" s="1"/>
  <c r="L13" i="24" l="1"/>
  <c r="L8" i="24" s="1"/>
  <c r="L31" i="24" s="1"/>
  <c r="O31" i="24"/>
  <c r="Q8" i="21" l="1"/>
  <c r="P8" i="21"/>
  <c r="N8" i="21"/>
  <c r="L8" i="21"/>
  <c r="O10" i="21" l="1"/>
  <c r="O12" i="21"/>
  <c r="R12" i="21" s="1"/>
  <c r="R11" i="21" s="1"/>
  <c r="Q11" i="21"/>
  <c r="P11" i="21"/>
  <c r="N11" i="21"/>
  <c r="L11" i="21"/>
  <c r="Q9" i="21"/>
  <c r="Q13" i="21" s="1"/>
  <c r="N13" i="21"/>
  <c r="R10" i="21" l="1"/>
  <c r="R8" i="21" s="1"/>
  <c r="O8" i="21"/>
  <c r="L13" i="21"/>
  <c r="P13" i="21"/>
  <c r="O9" i="21"/>
  <c r="R9" i="21" s="1"/>
  <c r="R13" i="21" s="1"/>
  <c r="O11" i="21"/>
  <c r="O13" i="21" l="1"/>
  <c r="O28" i="11"/>
  <c r="O38" i="10" l="1"/>
  <c r="R38" i="10" s="1"/>
  <c r="O37" i="10"/>
  <c r="R37" i="10" s="1"/>
  <c r="O40" i="10"/>
  <c r="R40" i="10" s="1"/>
  <c r="O39" i="10"/>
  <c r="R39" i="10" s="1"/>
  <c r="O41" i="10"/>
  <c r="R41" i="10" s="1"/>
  <c r="O36" i="10"/>
  <c r="R36" i="10" s="1"/>
  <c r="L8" i="11" l="1"/>
  <c r="R21" i="10" l="1"/>
  <c r="R20" i="10"/>
  <c r="Q12" i="10"/>
  <c r="L12" i="10"/>
  <c r="L8" i="10" s="1"/>
  <c r="L42" i="10" s="1"/>
  <c r="R18" i="10" l="1"/>
  <c r="N8" i="10" l="1"/>
  <c r="P8" i="10"/>
  <c r="Q8" i="10"/>
  <c r="R121" i="20" l="1"/>
  <c r="N108" i="20" l="1"/>
  <c r="P108" i="20"/>
  <c r="Q108" i="20"/>
  <c r="R108" i="20"/>
  <c r="L108" i="20"/>
  <c r="O109" i="20"/>
  <c r="O108" i="20" s="1"/>
  <c r="N7" i="20"/>
  <c r="P7" i="20"/>
  <c r="Q7" i="20"/>
  <c r="L7" i="20"/>
  <c r="O107" i="20"/>
  <c r="Q10" i="15" l="1"/>
  <c r="P10" i="15"/>
  <c r="N10" i="15"/>
  <c r="L10" i="15"/>
  <c r="L8" i="14"/>
  <c r="O10" i="14" l="1"/>
  <c r="O9" i="14"/>
  <c r="Q110" i="20" l="1"/>
  <c r="Q122" i="20" s="1"/>
  <c r="P110" i="20"/>
  <c r="P122" i="20" s="1"/>
  <c r="O110" i="20"/>
  <c r="L110" i="20"/>
  <c r="L122" i="20" s="1"/>
  <c r="Q8" i="14"/>
  <c r="M8" i="11"/>
  <c r="N8" i="11"/>
  <c r="N29" i="11" s="1"/>
  <c r="P8" i="11"/>
  <c r="P29" i="11" s="1"/>
  <c r="Q8" i="11"/>
  <c r="Q29" i="11" s="1"/>
  <c r="L29" i="11"/>
  <c r="Q16" i="14" l="1"/>
  <c r="L16" i="14"/>
  <c r="N8" i="14"/>
  <c r="N16" i="14" s="1"/>
  <c r="P8" i="14"/>
  <c r="P16" i="14" s="1"/>
  <c r="N110" i="20" l="1"/>
  <c r="N122" i="20" s="1"/>
  <c r="R110" i="20"/>
  <c r="O103" i="20"/>
  <c r="O104" i="20"/>
  <c r="O105" i="20"/>
  <c r="O106" i="20"/>
  <c r="O77" i="20"/>
  <c r="O78" i="20"/>
  <c r="O79" i="20"/>
  <c r="O80" i="20"/>
  <c r="O81" i="20"/>
  <c r="O82" i="20"/>
  <c r="O83" i="20"/>
  <c r="O84" i="20"/>
  <c r="O85" i="20"/>
  <c r="O86" i="20"/>
  <c r="O87" i="20"/>
  <c r="O88" i="20"/>
  <c r="O89" i="20"/>
  <c r="O90" i="20"/>
  <c r="O91" i="20"/>
  <c r="O92" i="20"/>
  <c r="O93" i="20"/>
  <c r="O94" i="20"/>
  <c r="O95" i="20"/>
  <c r="O96" i="20"/>
  <c r="O97" i="20"/>
  <c r="O98" i="20"/>
  <c r="O99" i="20"/>
  <c r="O100" i="20"/>
  <c r="O101" i="20"/>
  <c r="O102" i="20"/>
  <c r="O75" i="20"/>
  <c r="O76" i="20"/>
  <c r="O67" i="20"/>
  <c r="O68" i="20"/>
  <c r="O69" i="20"/>
  <c r="O70" i="20"/>
  <c r="O71" i="20"/>
  <c r="O72" i="20"/>
  <c r="O73" i="20"/>
  <c r="O74" i="20"/>
  <c r="O60" i="20"/>
  <c r="O61" i="20"/>
  <c r="O62" i="20"/>
  <c r="O63" i="20"/>
  <c r="O64" i="20"/>
  <c r="O65" i="20"/>
  <c r="O66" i="20"/>
  <c r="O59" i="20"/>
  <c r="O58" i="20"/>
  <c r="O57" i="20"/>
  <c r="O56" i="20"/>
  <c r="O51" i="20"/>
  <c r="O52" i="20"/>
  <c r="O53" i="20"/>
  <c r="O54" i="20"/>
  <c r="O55" i="20"/>
  <c r="O49" i="20"/>
  <c r="O50" i="20"/>
  <c r="N42" i="10"/>
  <c r="Q42" i="10"/>
  <c r="P42" i="10"/>
  <c r="O48" i="20"/>
  <c r="R48" i="20" s="1"/>
  <c r="O47" i="20"/>
  <c r="R47" i="20" s="1"/>
  <c r="O46" i="20"/>
  <c r="R46" i="20" s="1"/>
  <c r="O45" i="20"/>
  <c r="R45" i="20" s="1"/>
  <c r="O44" i="20"/>
  <c r="R44" i="20" s="1"/>
  <c r="O43" i="20"/>
  <c r="R43" i="20" s="1"/>
  <c r="O42" i="20"/>
  <c r="R42" i="20" s="1"/>
  <c r="O41" i="20"/>
  <c r="R41" i="20" s="1"/>
  <c r="O40" i="20"/>
  <c r="R40" i="20" s="1"/>
  <c r="O39" i="20"/>
  <c r="R39" i="20" s="1"/>
  <c r="O38" i="20"/>
  <c r="R38" i="20" s="1"/>
  <c r="O37" i="20"/>
  <c r="R37" i="20" s="1"/>
  <c r="O36" i="20"/>
  <c r="R36" i="20" s="1"/>
  <c r="O35" i="20"/>
  <c r="R35" i="20" s="1"/>
  <c r="O34" i="20"/>
  <c r="R34" i="20" s="1"/>
  <c r="O33" i="20"/>
  <c r="O32" i="20"/>
  <c r="R32" i="20" s="1"/>
  <c r="O31" i="20"/>
  <c r="R31" i="20" s="1"/>
  <c r="O30" i="20"/>
  <c r="R30" i="20" s="1"/>
  <c r="O29" i="20"/>
  <c r="R29" i="20" s="1"/>
  <c r="O28" i="20"/>
  <c r="R28" i="20" s="1"/>
  <c r="O27" i="20"/>
  <c r="R27" i="20" s="1"/>
  <c r="O26" i="20"/>
  <c r="R26" i="20" s="1"/>
  <c r="O25" i="20"/>
  <c r="O24" i="20"/>
  <c r="O23" i="20"/>
  <c r="O22" i="20"/>
  <c r="O21" i="20"/>
  <c r="O20" i="20"/>
  <c r="O19" i="20"/>
  <c r="O18" i="20"/>
  <c r="O17" i="20"/>
  <c r="O16" i="20"/>
  <c r="R15" i="20"/>
  <c r="O15" i="20"/>
  <c r="O14" i="20"/>
  <c r="O13" i="20"/>
  <c r="O12" i="20"/>
  <c r="O11" i="20"/>
  <c r="O10" i="20"/>
  <c r="O9" i="20"/>
  <c r="O8" i="20"/>
  <c r="O7" i="20" l="1"/>
  <c r="O122" i="20" s="1"/>
  <c r="R7" i="20"/>
  <c r="R122" i="20" s="1"/>
  <c r="O35" i="10" l="1"/>
  <c r="R35" i="10" s="1"/>
  <c r="O25" i="10"/>
  <c r="R25" i="10" s="1"/>
  <c r="O24" i="10"/>
  <c r="R24" i="10" s="1"/>
  <c r="O16" i="15" l="1"/>
  <c r="R16" i="15" s="1"/>
  <c r="O15" i="15"/>
  <c r="R15" i="15" s="1"/>
  <c r="O14" i="15"/>
  <c r="R14" i="15" s="1"/>
  <c r="O13" i="15"/>
  <c r="R13" i="15" s="1"/>
  <c r="O12" i="15"/>
  <c r="R12" i="15" s="1"/>
  <c r="O11" i="15"/>
  <c r="O9" i="15"/>
  <c r="R8" i="15"/>
  <c r="Q8" i="15"/>
  <c r="P8" i="15"/>
  <c r="O8" i="15"/>
  <c r="N8" i="15"/>
  <c r="L8" i="15"/>
  <c r="O11" i="14"/>
  <c r="R11" i="14" s="1"/>
  <c r="O12" i="14"/>
  <c r="R12" i="14" s="1"/>
  <c r="O13" i="14"/>
  <c r="O14" i="14"/>
  <c r="R14" i="14" s="1"/>
  <c r="O15" i="14"/>
  <c r="R15" i="14" s="1"/>
  <c r="O20" i="11"/>
  <c r="R20" i="11" s="1"/>
  <c r="O21" i="11"/>
  <c r="R21" i="11" s="1"/>
  <c r="O22" i="11"/>
  <c r="R22" i="11" s="1"/>
  <c r="O23" i="11"/>
  <c r="O24" i="11"/>
  <c r="R24" i="11" s="1"/>
  <c r="O25" i="11"/>
  <c r="R25" i="11" s="1"/>
  <c r="O26" i="11"/>
  <c r="R26" i="11" s="1"/>
  <c r="O27" i="11"/>
  <c r="R27" i="11" s="1"/>
  <c r="O19" i="11"/>
  <c r="R19" i="11" s="1"/>
  <c r="O8" i="14"/>
  <c r="O16" i="14" s="1"/>
  <c r="O34" i="10"/>
  <c r="R34" i="10" s="1"/>
  <c r="O33" i="10"/>
  <c r="R33" i="10" s="1"/>
  <c r="O31" i="10"/>
  <c r="R31" i="10" s="1"/>
  <c r="O32" i="10"/>
  <c r="R32" i="10" s="1"/>
  <c r="O30" i="10"/>
  <c r="R30" i="10" s="1"/>
  <c r="O27" i="10"/>
  <c r="R27" i="10" s="1"/>
  <c r="O28" i="10"/>
  <c r="R28" i="10" s="1"/>
  <c r="O29" i="10"/>
  <c r="R29" i="10" s="1"/>
  <c r="O26" i="10"/>
  <c r="O23" i="10"/>
  <c r="O20" i="10"/>
  <c r="O21" i="10"/>
  <c r="O22" i="10"/>
  <c r="O18" i="10"/>
  <c r="O19" i="10"/>
  <c r="O14" i="10"/>
  <c r="O15" i="10"/>
  <c r="O16" i="10"/>
  <c r="O17" i="10"/>
  <c r="O10" i="10"/>
  <c r="O11" i="10"/>
  <c r="O12" i="10"/>
  <c r="O13" i="10"/>
  <c r="O9" i="10"/>
  <c r="O17" i="11"/>
  <c r="R17" i="11" s="1"/>
  <c r="O18" i="11"/>
  <c r="O16" i="11"/>
  <c r="O13" i="11"/>
  <c r="O14" i="11"/>
  <c r="O15" i="11"/>
  <c r="O12" i="11"/>
  <c r="R12" i="11" s="1"/>
  <c r="O11" i="11"/>
  <c r="R11" i="11" s="1"/>
  <c r="O10" i="11"/>
  <c r="R10" i="11" s="1"/>
  <c r="O9" i="11"/>
  <c r="R10" i="15" l="1"/>
  <c r="O8" i="10"/>
  <c r="O42" i="10" s="1"/>
  <c r="N17" i="15"/>
  <c r="O8" i="11"/>
  <c r="O29" i="11" s="1"/>
  <c r="R26" i="10"/>
  <c r="R8" i="10" s="1"/>
  <c r="R10" i="14"/>
  <c r="R8" i="14" s="1"/>
  <c r="R16" i="14" s="1"/>
  <c r="R23" i="11"/>
  <c r="P17" i="15"/>
  <c r="L17" i="15"/>
  <c r="Q17" i="15"/>
  <c r="O10" i="15"/>
  <c r="O17" i="15" s="1"/>
  <c r="R17" i="15"/>
  <c r="R8" i="11" l="1"/>
  <c r="R29" i="11" s="1"/>
  <c r="R42" i="10"/>
</calcChain>
</file>

<file path=xl/sharedStrings.xml><?xml version="1.0" encoding="utf-8"?>
<sst xmlns="http://schemas.openxmlformats.org/spreadsheetml/2006/main" count="1310" uniqueCount="498">
  <si>
    <t>Poř. číslo</t>
  </si>
  <si>
    <t>Oblast</t>
  </si>
  <si>
    <t>ORG</t>
  </si>
  <si>
    <t>§</t>
  </si>
  <si>
    <t>pol.</t>
  </si>
  <si>
    <t>UZ</t>
  </si>
  <si>
    <t>Název akce:</t>
  </si>
  <si>
    <t>Popis:</t>
  </si>
  <si>
    <t>Stávající dokumentace</t>
  </si>
  <si>
    <t>K zajištění</t>
  </si>
  <si>
    <t xml:space="preserve">Celkové náklady s DPH v tis. Kč           </t>
  </si>
  <si>
    <t>Termín realizace</t>
  </si>
  <si>
    <t>poznámka</t>
  </si>
  <si>
    <t xml:space="preserve">Celkem               v tis. Kč    </t>
  </si>
  <si>
    <t>z toho rozpočet OK</t>
  </si>
  <si>
    <t>Vynaloženo k 31. 12. 2017 v tis. Kč</t>
  </si>
  <si>
    <t>Návrh na rok 2018</t>
  </si>
  <si>
    <t>vedoucí odboru</t>
  </si>
  <si>
    <t>realizace</t>
  </si>
  <si>
    <t>ORJ 12</t>
  </si>
  <si>
    <t>v tis. Kč</t>
  </si>
  <si>
    <t>Pokračování v roce 2019 a dalších</t>
  </si>
  <si>
    <t>Realizace</t>
  </si>
  <si>
    <t>OL</t>
  </si>
  <si>
    <t>Stavební úpravy silnice.</t>
  </si>
  <si>
    <t>PR</t>
  </si>
  <si>
    <t>III/4368 Tršice - Lazníky (II. etapa)</t>
  </si>
  <si>
    <t>JE</t>
  </si>
  <si>
    <t>III/4531 Horní Hoštice - Bílá Voda</t>
  </si>
  <si>
    <t>III/4562 Nová Červená Voda</t>
  </si>
  <si>
    <t>stavební úpravy mostu před realizací úprav silnice z dotačního programu přeshraniční spolupráce</t>
  </si>
  <si>
    <t>II/369 Horní Lipová - opěrná zeď</t>
  </si>
  <si>
    <t>Stavební úpravy zdi.</t>
  </si>
  <si>
    <t>SU</t>
  </si>
  <si>
    <t>III/31233 Jakubovice - 3. etapa</t>
  </si>
  <si>
    <t>Most ev. č. 4365-2 Velká Bystřice</t>
  </si>
  <si>
    <t>Novostavba mostu.</t>
  </si>
  <si>
    <t>PV</t>
  </si>
  <si>
    <t>Most ev. č. 4571-4 Zálesí</t>
  </si>
  <si>
    <t>III/44434, III/44443 Jívová - průtah</t>
  </si>
  <si>
    <t>III/03549 Příkazy - průtah</t>
  </si>
  <si>
    <t>III/31231 Janoušov</t>
  </si>
  <si>
    <t>Projektová dokumentace</t>
  </si>
  <si>
    <t>4x sekačka</t>
  </si>
  <si>
    <t>nákup 4 sekaček</t>
  </si>
  <si>
    <t>Ing. Miroslav Kubín</t>
  </si>
  <si>
    <t>PD</t>
  </si>
  <si>
    <t>6000110xxxxx</t>
  </si>
  <si>
    <t xml:space="preserve">Dětský domov a Školní jídelna Prostějov - Komunikace </t>
  </si>
  <si>
    <t>PD, realizace</t>
  </si>
  <si>
    <t>Gymnázium Jiřího Wolkera, Prostějov, Kollárova 3 - Elektroinstalace</t>
  </si>
  <si>
    <t>Střední lesnická škola, Hranice, Jurikova 588 - Oprava římsy</t>
  </si>
  <si>
    <t>Jedná se o opravu narušené konstrukce korunní římsy na budově školy. Při provedení rekonstrukce střechy v roce 2013 došlo k narušení římsy, která vede po obvodu historické části budovy. Římsa nekontrolovatelně postupně upadává. Části spadlé štukové omítky a cihel mohou ohrozit chodce pohybující se v okolí budovy.</t>
  </si>
  <si>
    <t>Gymnázium, Šternberk, Horní náměstí 5 - Výměna prosklenných ploch v budově Horní náměstí 3, Šternberk</t>
  </si>
  <si>
    <t xml:space="preserve">Střední průmyslová škola, Přerov, Havlíčkova 2 - Rekonstrukce dílen praktického vyučování </t>
  </si>
  <si>
    <t>Výměna energeticky náročné prosklenné stěny ve dvou nadzemních podlažích v budově Horní náměstí 3</t>
  </si>
  <si>
    <t xml:space="preserve">Rekonstrukce a modernizace dílen praktického vyučování. Nezbytné stavební úpravy části školních dílen praktického vyučování včetně částečné obnovy strojního parku. Projektová dokumentace byla vyhotovena Olomouckým krajem, kde je uložena. V lednu 2017 bylo vydáno stavební povolení.      </t>
  </si>
  <si>
    <t xml:space="preserve">Vybudování nového stoupacího vedení do všech podlaží, vybudování  silových rozvodů elektroinstalace včetně zásuvek, vypínačů a svítidel ve všech místnostech v 1.NP, 2.NP a 3.NP včetně chodeb, sociálních zařízení a schodišť. Vybudování datových rozvodů ve všech učebnách, kabinetech a kancelářích. </t>
  </si>
  <si>
    <t>Střední odborná škola lesnická a strojírenská Šternberk - Rozšíření kapacity dílen odborného výcviku</t>
  </si>
  <si>
    <t xml:space="preserve">Střední odborná škola průmyslová a Střední odborné učiliště strojírenské, Prostějov, Lidická 4 - Střecha Wolkerova </t>
  </si>
  <si>
    <t>6000110XXXX</t>
  </si>
  <si>
    <t>Střední škola a Základní škola Lipník nad Bečvou, Osecká 301 - Venkovní hřiště</t>
  </si>
  <si>
    <t xml:space="preserve">Jedná se součást druhé etapy výměny oken, která jsou v havarijním stavu, na Gymnáziu, Olomouc - Hejčín. V rámci první etapy byla realizována výměna oken ve velké tělocvičně. Okna v havarijním stavu ohrožují nejen bezpečnsot žáků, ale dochází i k velkým teplotním únikům. </t>
  </si>
  <si>
    <t xml:space="preserve">Gymnázium, Olomouc - Hejčín, Tomkova 45 - výměna oken - spojovací prostory mezi budovou A, B a tělocvičnou </t>
  </si>
  <si>
    <t>Střední průmyslová škola stavební, Lipník nad Bečvou, Komenského sady 257 - Oprava fasády na budově Novosady 155</t>
  </si>
  <si>
    <t>2018-2019</t>
  </si>
  <si>
    <t>Výměna kotlů, u kterých končí životnost v roce 2018.</t>
  </si>
  <si>
    <t>V současné době je k dispozici předběžná cenová kalkulace nákladů.</t>
  </si>
  <si>
    <t>Sigmundova střední škola strojírenská, Lutín - Konektivita školy</t>
  </si>
  <si>
    <t>Střední odborná škola Prostějov - Kotelna</t>
  </si>
  <si>
    <t>Odborné učiliště a Základní škola, Křenovice - Zateplení a výměna oken a dveří administrativní budovy</t>
  </si>
  <si>
    <t xml:space="preserve">Havarijní stav střechy severní části budovy školy, Do střechy zatéká značně poškozenou krytinou, místy krytina chybí úplně.  Při posouzení odbornou firmou bylo zjištěno četné poškození nosných prvků krovu a bednění, poškozené části nosné konstrukce krovu již staticky nevyhovují. Stávající krytina a její kotevní materiál je za koncem své životnosti a neplní hydroizolační funkci. Krytinou zatéká do střešního pláště a krytinu již není možné lokálně opravit.    </t>
  </si>
  <si>
    <t xml:space="preserve"> - projektová dokumentace  včetně revizí 
 - výměna elektrovedení, zednické práce na zapravení
 - zářivková svítidla do tříd, kancelářských a společných prostor 
 - rozvaděče
 - datová síť
 - následná výmalba</t>
  </si>
  <si>
    <t>Dětský domov a Školní jídelna, Plumlov, Balkán 333 - Sanace vlhkého zdiva</t>
  </si>
  <si>
    <t xml:space="preserve">Střední průmyslová škola, Přerov, Havlíčkova 2 - Střecha - severní část budovy SPŠ Přerov </t>
  </si>
  <si>
    <t>Střední škola, Základní škola a Mateřská škola Šumperk, Hanácká 3 - Elektroinstalace</t>
  </si>
  <si>
    <t>Střední škola gastronomie a farmářství Jeseník - Pracoviště odborného výcviku cukrárny a pekány</t>
  </si>
  <si>
    <t>Střední zdravotnická škola Hranice - rekonstrukce vývařovny</t>
  </si>
  <si>
    <t>rekonstrukce vývařovny</t>
  </si>
  <si>
    <t xml:space="preserve">provedení systémové regulace a ovládání vytápění na VOŠ a SPŠE Olomouc tak aby bylo zabezpečeno vytápění všech budov školy
</t>
  </si>
  <si>
    <t xml:space="preserve">Řešení zázemí tělocvičny včetně projektové dokumentace v návaznosti na její zateplení a opravu stropu včetně osvětlení (akce 2015/00031). Konkrétně se jedná o rekonstrukci šaten, tribuny, sociálního zařízení včetně bezbariérové úpravy a zdravotechniky,vzduchotechn. Dále rek. vytápění, řešení rozvodů teplé vody včetně výměníku, elektroinstalace, slaboproudých rozvodů, větrání a podlahy. Řešení bezbariérové úpravy vstupu včetně umožnění užívání objektu imobilními osobami. Pořízení světelné tabule a rozhlasu. </t>
  </si>
  <si>
    <t>Vyšší odborná škola a Střední průmyslová škola elektrotechnická, Olomouc, Božetěchova 3 - systémová regulace a ovládání vytápění na VOŠ a SPŠE Olomouc</t>
  </si>
  <si>
    <t>Střední škola gastronomie a farmářství Jeseník - Zázemí tělocvičny školy -pracoviště Horní Heřmanice</t>
  </si>
  <si>
    <t>Oprava tělocvičny</t>
  </si>
  <si>
    <t xml:space="preserve">Vybudování nového zdroje vytápění pro areál dílen odborné výuky na ulici Ježkova 20, Jeseník. Předpokládanou hodnotu akce jsme učili po konzultaci s paní Ing. Milenou Vrbkovou - OVZI na základě zkušeností s obdobnými stavbami. </t>
  </si>
  <si>
    <t>Střední průmyslová škola a Střední odborné učiliště Uničov - Tělocvična</t>
  </si>
  <si>
    <t>Střední odborná škola, Šumperk, Zemědělská 3 - Rekonstrukce staré budovy školy SOŠ Šumperk, Zemědělská 3</t>
  </si>
  <si>
    <t>Střední odborná škola a Střední odborné učiliště strojírenské a stavební, Jeseník, Dukelská 1240 - Nová kotelna včetně měření a regulace areálu dílen odborné výuky (sociální budova, svářečská škola) - realizace energeticky úsporných opatření.</t>
  </si>
  <si>
    <t>z důvodu zatékání bylo zjištěno, že střech a je v havarijním stavu a její porušení bylo odhaleno na několika místech. Střecha je velmi členitá a zásah dio ní podléhá schválení odporu památkové péče, odhad ceny provedla pokrývačská firma pouze  na základě vizuální kontroly.</t>
  </si>
  <si>
    <t xml:space="preserve">Výměna rozvodů elektrické energie v budově "B" je nutná vzhledem ke stáří budovy. Je v havarijním stavu a ohrožuje bezpečnost práce. Nebezpečí úrazu hrozí také ve školních bytech, které se nachází v části "B".  V roce 2017 bude dokončena projektová dokumentace výměny rozvodů el. energie v budově "A".  Havarijní stav je v obou částech budovy školy.  </t>
  </si>
  <si>
    <t>Střední škola, Základní škola a Mateřská škola Šumperk, Hanácká 3 - Oprava střechy</t>
  </si>
  <si>
    <t xml:space="preserve">Střední průmyslová škola, Přerov, Havlíčkova 2 - Modernizace laboratoří elektrotechniky a strojírenství na SPŠ Přerov, Havlíčkova 2  </t>
  </si>
  <si>
    <t xml:space="preserve">Střední průmyslová škola, Přerov, Havlíčkova 2 - Elektroinstalace v budově "B" </t>
  </si>
  <si>
    <t>na jaře letošního roku docházelo z důvodu tání sněhu a dešťů k zatékání na ochoz tělocvičny, odkud voda stékala na sportovní plochu, havárie byla odstraněna nutnou opravou, firma však doporučila vyřešit problém střechy tělocvičny pokládkou nového povrchu, který by byl také "pochůzí" (jedná se o část střechy, která je terasou u společenského a informačního centra školy s umístěním knihovny), např. dřevo, dlažba, beton - pro rozhodnutí o povrchu je důležité především statické posouzení kontrukce střechy</t>
  </si>
  <si>
    <t>Oprava DM při SZŠ Šumperk - vnitřní opravy sklepu, oprava teras, oprava fasády, střechy a venkovních schodů. Budova DM je nemovitou kulturní památkou OK.</t>
  </si>
  <si>
    <t>Střední zdravotnická škola a Vyšší odborná škola zdravotnická Emanuela Pöttinga a Jazyková škola s právem státní jazykové zkoušky Olomouc - Rekonstrukce střechy nad tělocvičnou</t>
  </si>
  <si>
    <t>Střední zdravotnická škola, Šumperk, Kladská 2 - Oprava DM při SZŠ Šumperk</t>
  </si>
  <si>
    <t>Vypracování projektové dokumentace na rekonstrukci drobnochovu - vybudování "Malé školní farmy".</t>
  </si>
  <si>
    <t>oprava zdi zámku v Žádlovicích v souvislosti s rekonstrukcí přilehlé komunikace</t>
  </si>
  <si>
    <t>viz přiložená dokumentace.</t>
  </si>
  <si>
    <t>Výstavba sportovního areálu k využití OAM, SPŠE, domova mládeže, okolních škol a veřejnosti. Na investiční akci se bude podílet Město Mohelnice. V současné době je v rozpracovanosti společná studie (OAM a  město). Konkrétní návrh škola předloží do 31.8.2017.</t>
  </si>
  <si>
    <t>Střední odborná škola lesnická a strojírenská Šternberk - Výměna střešní krytiny</t>
  </si>
  <si>
    <t>Střední škola zemědělská, Přerov, Osmek 47 - Rekonstrukce drobnochovu- vybudování "Malé školní farmy"</t>
  </si>
  <si>
    <t>Střední škola technická Mohelnice - Oprava zdi</t>
  </si>
  <si>
    <t>Základní škola Jeseník, Fučíkova 312 - Fasáda, zateplení Rudná</t>
  </si>
  <si>
    <t>Obchodní akademie, Mohelnice, Olomoucká 82 - Venkovní sportovní areál</t>
  </si>
  <si>
    <t>vypracování projektové dokumentace stavební části, elektroinstalace, zdravotechnické instalace, topení pro přestavbu půdního prostoru na budově Šternberská 456 pro účely archivu a skladových prostor včetně výkazu, výměru a rozpočtu</t>
  </si>
  <si>
    <t xml:space="preserve">zpracování projektové dokumentace na vybudování sportovního areálu - víceúčelové hřiště a sportoviště </t>
  </si>
  <si>
    <t xml:space="preserve">Hudebna školy, která slouží současně jako aula školy, vzhledem k počtu pedagogických pracovníků jako místo pro pedagogické rady, místo pro setkávání s rodiči a místo pro kulturní akce školy je v zoufalém technickém stavu, kdy se rozpadá podlaha, pódium a nefunguje elektroinstalace.    </t>
  </si>
  <si>
    <t xml:space="preserve">Mycí kout, včetně průchozí myčky je v havarijním stavu. Případná havárie zásadním způsobem ohrozí činnost školní jídelny.   </t>
  </si>
  <si>
    <t>Jedná se o 2. etapu prací, navazujících na 1. etapu, která začne v srpnu 2017 - výměnu oken. Ve 2. etapě se bude jednat o opravu krovu, výměnu střešní krytiny a klempířských prvků, opravu fasády a kanalizace..</t>
  </si>
  <si>
    <t>Základní škola Uničov, Šternberská 35 - Rekonstrukce půdního prostoru</t>
  </si>
  <si>
    <t>Základní škola Uničov, Šternberská 35 - vybudování sportovního areálu</t>
  </si>
  <si>
    <t xml:space="preserve">Gymnázium, Olomouc - Hejčín, Tomkova 45 - Rekonstrukce hudebny školy - vznik auly </t>
  </si>
  <si>
    <t>Gymnázium, Olomouc - Hejčín, Tomkova 45 - Mycí kout , včetně průchozího mycího stroje</t>
  </si>
  <si>
    <t>Gymnázium Jakuba Škody, Přerov, Komenského 29 - Výměna oken a oprava fasády historické budovy - 2. etapa</t>
  </si>
  <si>
    <t xml:space="preserve">Zateplení stropu ve 3. patře budovy SPŠ Přerov. Tento požadavek vychází z vypracovaných energetických auditů.
</t>
  </si>
  <si>
    <t xml:space="preserve">Střední průmyslová škola, Přerov, Havlíčkova 2 - Zateplení stropu Střední průmyslové školy, Přerov, Havlíčkova 2 </t>
  </si>
  <si>
    <t xml:space="preserve">Modernizace odborných učeben fyziky, síťových technologií, učebny CAD, učebny interaktivní výuky odborných předmětů, učebny strojírenství s 3D koutkem a modernizace IT školy, včetně zřízení bezbariérových úprav sociálního zařízení na 1. NP. Prioritou je nákup vybavení laboratoří (pomůcky, přístroje, výpočetní technika). Projektová a inženýrská dokumentace byla vyhotovena Olomouckým krajem, kde je také uložena. Vyjádření stavebního úřadu bylo zasláno v březnu 2017.  </t>
  </si>
  <si>
    <t xml:space="preserve">Výměna oken v budově "B" Střední průmyslové školy, Přerov, která spadá pod památkovou péči. V roce 2017 byla schválena výměna oken v budově "A", výměna oken v budově "B" musí být v souladu s požadavky památkové péče. V budově "B" se nacházejí dílny, kde je havarijní stav. </t>
  </si>
  <si>
    <t xml:space="preserve">Jedná se o modernizaci zastaralé plynové kotelny v budově školy. Stav kotlů je v nevyhovujícím stavu a pokud dojde k poruše, není možné již provést opravu z důvodu nedostatku náhradních dílů. Jedná se o výměnu stávajícíh plynových kotlů za kotle na spalování dřevní štěpky. Provoz kotelny oproti plynu bude ekonomicky úsporný. K výměně kotlů je nutná výstavba skladu na uložení paliva. Přiložený cenový odhad nákladů je pouze na nové technologie, proto je výše investice navýšená. </t>
  </si>
  <si>
    <t xml:space="preserve">Střední průmyslová škola, Přerov, Havlíčkova 2 - Modernizace odborných učeben fyziky, síťových technologií, učebny CAD, učebny interaktivní výuky odborných předmětů </t>
  </si>
  <si>
    <t xml:space="preserve">Střední průmyslová škola, Přerov, Havlíčkova 2 - Výměna oken v budově "B" Střední průmyslové školy v Přerově </t>
  </si>
  <si>
    <t xml:space="preserve">Střední lesnická škola, Hranice, Jurikova 588 - Kotelna </t>
  </si>
  <si>
    <t>Střední škola zemědělská, Přerov, Osmek 47 -Oprava komunikací v areálu školy-2.část</t>
  </si>
  <si>
    <t>Střední škola zemědělská, Přerov, Osmek 47 - Výměna oken a vstupních dveří v hlavní budově školy.</t>
  </si>
  <si>
    <t>Střední škola zemědělská, Přerov, Osmek 47 - Komunikace v areálu školy</t>
  </si>
  <si>
    <t>Střední odborná škola, Šumperk, Zemědělská 3 - Víceúčelové hřiště</t>
  </si>
  <si>
    <t>Obchodní akademie, Olomouc, tř. Spojenců 11 - Vydláždění školního dvora</t>
  </si>
  <si>
    <t xml:space="preserve">Oprava komumikací - 2. část. Oprava příjezdové komunikace do areálu školy, chodníků a parkoviště u hlavní brány dle projektové dokumentace. </t>
  </si>
  <si>
    <t>Výměna starých zdvojených stávajících cca 120 ks dřevěných oken a 29 ks sklepních kovových oken za nová okna plastová a výměna předních a zadních vchodových dveří za nové dveře plastové popřípadě hliníkové-kvalitnější.</t>
  </si>
  <si>
    <t>Oprava stávající plochy na :
Víceúčelové hřiště, rozběhová dráha, workoutové hřiště - pro základní cvičební úkony.</t>
  </si>
  <si>
    <t xml:space="preserve">Školní dvůr není možné z bezpečnostních důvodů používat, betonový povrch je poškozený a popraskaný, hrozí nebezpečí úrazu. 
Při investiční akci zateplování dvorní fasády vč. izolace základů v roce 2017 byl betonový povrch podél celé budovy rozkopaný. </t>
  </si>
  <si>
    <t>Jedná se o havarijní stav sociálních zařízení u šaten tělocvičen. Po dobu již několika let jsou nefunkční a z důvodu rozšířené výuky TV v naší škole je potřeba tento havarijní stav odstranit.</t>
  </si>
  <si>
    <t>Rekonstrukce šaten v budově teoretické výuky.</t>
  </si>
  <si>
    <t>Střední zdravotnická škola a Vyšší odborná škola zdravotnická Emanuela Pöttinga a Jazyková škola s právem státní jazykové zkoušky Olomouc - Výměna výtahu v budově DM</t>
  </si>
  <si>
    <t>Střední zdravotnická škola, Hranice, Studentská 1095 - Rekonstrukce sociálního zařízení a šaten u tělocvičen</t>
  </si>
  <si>
    <t>Střední škola technická, Přerov, Kouřílkova 8 - Energeticky úsporná opatření - tělocvična</t>
  </si>
  <si>
    <t xml:space="preserve">Střední škola polygrafická, Olomouc, Střední novosadská 87/53 - Rekonstrukci šaten v budově teoretické výuky v 1.NP </t>
  </si>
  <si>
    <t xml:space="preserve">Rekonstrukce stávající tělocvičny a vybudování zcela nového zázemí k této tělocvičně									
(sociální zařízení, šatny pro žáky, zázemí pro učitele) a nákup sportovního vybavení tělocvičny									
</t>
  </si>
  <si>
    <t>Severní část křídla budovy je plochá bez stavebních architektonických prvků a bylo by možné ji zateplit z důvody úspory úniku tepla. Je potřeba renovovat odvodnění světlíků, které způsobují zavlhání nejen objektu školy ale i sousedních objektů.</t>
  </si>
  <si>
    <t>Založení investiční žádanky je prvním krokem. Investiční akce může být realizována až v současné době, neboť v roce 2018 bude možné napojení objektu na novou kanalizaci v obci.</t>
  </si>
  <si>
    <t>Stávající plastová okna jsou značně opotřebovaná. Výměnou za nová bude zamezeno úniku tepla. Tím dojde k úspoře tepelné energie i finančních prostředků.</t>
  </si>
  <si>
    <t>Vybudování nové cvičné kuchyně ve staré budově školy, včetně projektové dokumentace a vybavení cvičné kuchyně.</t>
  </si>
  <si>
    <t xml:space="preserve">Oprava příjezdové komunikace pro zásobování školy, příjezd záchranných sborů pro školu, odborný výcvik a domov mládeže, která je v havarijním stavu. 
</t>
  </si>
  <si>
    <t>Generální oprava elektroinstalace budovy kravína včetně projektové dokumentace.</t>
  </si>
  <si>
    <t>Škole chybí počítačová učebna, přičemž výuka práce s grafickými programy je v dnešní době nutnou samozřejmostí.
Investice předpokládá rozšíření současné učebny fotografie a fotokomory o přilehlé půdní prostory. Novým půdorysným řešením tak vznikne učebna fotografie, fotokomora a počítačová učebna.  Tu budou využívat všichni žáci a učitelé školy.</t>
  </si>
  <si>
    <t>Střední škola polygrafická, Olomouc, Střední novosadská 87/53 - Rekonstrukce stávající tělocvičny a vybudování zcela nového zázemí k této tělocvičně</t>
  </si>
  <si>
    <t>Střední odborná škola obchodu a služeb, Olomouc, Štursova 14 - Realizace sportovního povrchu na 2 víceúčelových hřištích</t>
  </si>
  <si>
    <t xml:space="preserve">Střední škola technická  a obchodní, Olomouc, Kosinova 4 - Fasáda budovy školy - průčelí, severní a jižní křídlo </t>
  </si>
  <si>
    <t>Odborné učiliště a Základní škola, Křenovice - Sociální zařízení na školní zahradě</t>
  </si>
  <si>
    <t>Střední škola sociální péče a služeb, Zábřeh, nám. 8. května 2 - Výměna plastových oken na budově školy, Bezručova 2a, Zábřeh</t>
  </si>
  <si>
    <t xml:space="preserve">Střední škola sociální péče a služeb, Zábřeh, nám. 8. května 2 - Cvičná kuchyň </t>
  </si>
  <si>
    <t>Střední škola gastronomie a farmářství Jeseník - Oprava příjezdové komunikace</t>
  </si>
  <si>
    <t>Střední škola gastronomie a farmářství Jeseník - Elektroinstalace kravína</t>
  </si>
  <si>
    <t>Základní umělecká škola Miloslava Stibora - výtvarný obor, Olomouc, Pionýrská 4 - Počítačová učebna, fotoateliér</t>
  </si>
  <si>
    <t>Celkem za ORJ 17 - oblast školství - nové investice a opravy</t>
  </si>
  <si>
    <t>ORJ 17 - Oblast školství  - nové investice a opravy hrazené z rozpočtu</t>
  </si>
  <si>
    <t>ORJ 17 - Oblast sociální  - nové investice a opravy hrazené z rozpočtu</t>
  </si>
  <si>
    <t>Celkem za ORJ 17 - oblast sociální - nové investice a opravy</t>
  </si>
  <si>
    <t>6000210XXXX</t>
  </si>
  <si>
    <t>Využití stávajíciho projektu, přecenění na současné ceny a realizace opravy.</t>
  </si>
  <si>
    <t xml:space="preserve">Úpravou vzrostlých stromů -větrolamu /padající suché větve ohrožující život/ a vybudováním chodníků s lavičkami se vytvoří klidová stinná část areálu pro relaxaci klientů. Nutná oprava oplocení areálu. 
</t>
  </si>
  <si>
    <t xml:space="preserve">Domov pro seniory Červenka, příspěvková organizace - Oplocení areálu </t>
  </si>
  <si>
    <t>Domov seniorů POHODA Chválkovice, příspěvková organizace - Revitalizace parkové úpravy</t>
  </si>
  <si>
    <t>Vincentinum - poskytovatel sociálních služeb Šternberk, příspěvková organizace - Výměna plastových oken, sítě proti hmyzu a žaluzie</t>
  </si>
  <si>
    <t>Sociální služby pro seniory Šumperk, příspěvková organizace - Vybudování sociálních zařízení</t>
  </si>
  <si>
    <t xml:space="preserve">Domov "Na Zámku“, příspěvková organizace - Vybudování výtahu </t>
  </si>
  <si>
    <t xml:space="preserve">Domov Alfreda Skeneho Pavlovice u Přerova, příspěvková organizace - Výtah budova Eliška </t>
  </si>
  <si>
    <t>Domov Alfreda Skeneho Pavlovice u Přerova, příspěvková organizace - Vybudování nouzového východu</t>
  </si>
  <si>
    <t>Rekonstrukce vzduchotechniky v kuchyni - instalace vhodného zařízení s rekuperací a klimatizací, dostatečným výkonem (odtah) a odolností vůči velmi zátěžovým kuchyňským podmínkám (pára, horko, mastnota).</t>
  </si>
  <si>
    <t>Rekonstrukce koupelen a WC na pracovišti Dřevohostice, jedná se o 7 koupelen a WC z důvodu jejich technického opotřebení, zastaralosti a zvýšení intimity klientů.</t>
  </si>
  <si>
    <t>Domov Na zámečku Rokytnice, příspěvková organizace - Vybudování sociálního zařízení</t>
  </si>
  <si>
    <t>ORJ 17 - Oblast kultury - nové investice a opravy hrazené z rozpočtu</t>
  </si>
  <si>
    <t>Celkem za ORJ 17 - oblast kultury - nové investice a opravy</t>
  </si>
  <si>
    <t>6000310XXXX</t>
  </si>
  <si>
    <t>Celková rekonstrukce pavlače 1. patra Vodní tvrze, oprava fasády v jejím nádvoří a vyspravení omítek, výměna všech deštěných oken a vnějších dveří objektu. Vzhledem ke skutečnosti, že se jedná o nástupní místo veřejnosti a zároveň místo odpočinku, je nutné dokončit tuto fázi související s celkovou rekonstrukcí Vodní tvrze. Současný stav je tristní a návštěvníky jsme upozorňováni na potřebu nové fasády. Před opravou vlastní fasády je potřeba vyměnit okna, která budou řešena i na vnější fasádě.</t>
  </si>
  <si>
    <t>Rekonstrukce stávajících WC a vybudování rozvodů teplé vody v prostorách Vodní tvrze.</t>
  </si>
  <si>
    <t>Statické zabezpečení objektu Vodní tvrze.</t>
  </si>
  <si>
    <t xml:space="preserve">Vlastivědné muzeum v Olomouci - Zastřešení atria </t>
  </si>
  <si>
    <t>Vlastivědné muzeum v Olomouci - Dětské safari v parku ČpK</t>
  </si>
  <si>
    <t>Vlastivědné muzeum Jesenicka, příspěvková organizace - Statické zabezpečení Vodní tvrze – projektová dokumentace</t>
  </si>
  <si>
    <t>Muzeum a galerie v Prostějově, příspěvková organizace - Bezbariérové úpravy budovy muzea</t>
  </si>
  <si>
    <t>ORJ 17 - Oblast zdravotnictví - nové investice a opravy hrazené z rozpočtu</t>
  </si>
  <si>
    <t>Celkem za ORJ 17 - oblast zdravotnictví - nové investice a opravy</t>
  </si>
  <si>
    <t>6000510XXXX</t>
  </si>
  <si>
    <t xml:space="preserve">Modernizace lůžkovbých odd. 10,13 a lůžek sociální hospitalizace v Moravském Berouně s vybudování ménělůžkových pokojů se soc.zařízením, modernizace prostoru pro personál spojená s opravou zázemí odd., chodeb, centrál.schodiště a změna funkčnosti výtahu na evakuační. V roce 2018 zpracování studie a zaměření. V roce 2019 PD a v roce 2020 vlastní realizace.
</t>
  </si>
  <si>
    <t>Odborný léčebný ústav Paseka, příspěvková organizace - Modernizace lůžkových odd. pavilonu 2 s rekonstrukcí schodiště a výtahu na evakuační.</t>
  </si>
  <si>
    <t>Pořízení digitálního 3D digitálního mikroskopu v konfiguraci řidící jednotka, stolek, dálkové ovládání a sada adaptérů.</t>
  </si>
  <si>
    <t>Archeologické centrum Olomouc, příspěvková organizace - 3D digitální mikroskop HIROX KH-8700</t>
  </si>
  <si>
    <t>Rekonstrukce nevyhovujících šaten pro žáky střední školy. Šatny jsou společné vždy pro celou třídu a dochází ke krádežím oblečení. Je nutná rekonstrukce obložení v šatnách a nákup nových šatních boxů tak, aby každý žák měl samostatnou skříňku.</t>
  </si>
  <si>
    <t>Vyšší odborná škola a Střední průmyslová škola elektrotechnická, Olomouc, Božetěchova 3 - Rekonstrukce šaten střední školy</t>
  </si>
  <si>
    <t>Přístavba ke stávající garáži na úschovu kol dětí.</t>
  </si>
  <si>
    <t>Dětský domov a Školní jídelna, Černá Voda 1 - Přístavba kolárny</t>
  </si>
  <si>
    <t>Vybavení odborné učebny oboru opravář zemědělských strojů a zemědělec farmář. Nákup trenažéru skupiny C</t>
  </si>
  <si>
    <t>Střední škola gastronomie a farmářství Jeseník - Trenažér skupiny C</t>
  </si>
  <si>
    <t>Pořízením chladící boxu bude vyřešena neutěšená situace s uskladňováním řezaných květin pro výuku odborného výcviku. Květiny zůstanou déle červtvé a krásné.</t>
  </si>
  <si>
    <t>Střední škola sociální péče a služeb, Zábřeh, nám. 8. května 2 - Chladicí box pro květiny a ostatní nechanizace pro obor zahradník</t>
  </si>
  <si>
    <t>ANO</t>
  </si>
  <si>
    <t>Malování vnitřních prostor DM a částečně školy na nám. 8. května 2.</t>
  </si>
  <si>
    <t>Střední škola sociální péče a služeb, Zábřeh, nám. 8. května 2 - Malování vnitřních prostor</t>
  </si>
  <si>
    <t>Nákup ojetého osobního automobilu typ combi, určeného pro dopravu žáků na pracoviště. Cena byla stanovena průzkumem trhu.</t>
  </si>
  <si>
    <t>Střední odborná škola lesnická a strojírenská Šternberk - Nákup osobního vozidla pro dopravu žáků na pracoviště</t>
  </si>
  <si>
    <t>Zatraktivnění interiéru školního praktického pracoviště oboru Kadeřník,čímž dosáhneme zvýšení kvality služeb,zvýšení tržeb a rozšíření  praktického pracoviště i pro obor Vlasová kosmetika.Na základě návrhu Architektonického ateliéru Cvilink dosáhneme na moderní pozitivní prostředí s elegancí</t>
  </si>
  <si>
    <t xml:space="preserve">Střední odborná škola obchodu a služeb, Olomouc, Štursova 14 - Oprava stávajícího školního praktického pracoviště oboru Kadeřník,nové nátěry a malby </t>
  </si>
  <si>
    <t xml:space="preserve">Instalace nového oplocení okoloobjektu školy a sportovišť školy v návaznosti na žádanku Realizace sportovního povrchu na dvou víceúčelových hřištích </t>
  </si>
  <si>
    <t>Střední odborná škola obchodu a služeb, Olomouc, Štursova 14 - Instalace nového oplocení okolo školních hřišť</t>
  </si>
  <si>
    <t>Obnova počítačového vybavení odborné učebny. Stávající vybavení je z roku 2009 a přestává vyhovovat potřebám specializované výuky. V učebně se nachází 26 PC sestav, které lze nahradit PC sestavami dle specifikace P2.</t>
  </si>
  <si>
    <t>Střední škola technická, Přerov, Kouřílkova 8 - Učebna P2 - obnova počítačového vybavení</t>
  </si>
  <si>
    <t xml:space="preserve">Při výměně budov byly zjištěny nedostatky v původní podlahové krytině, které je nutné ostranit a krytinu zcela vyměnit. Tato výměna je nutná z důvodu bezpečnosti žáků. </t>
  </si>
  <si>
    <t>Střední zdravotnická škola, Hranice, Studentská 1095 - Výměna podlah v odborných učebnách</t>
  </si>
  <si>
    <t xml:space="preserve">v současné době je pro výuku oboru laboratorní asistent a diplomovaný asistent využívaný pouze jeden přístroj pořízený z projektu Podpora přírodovědného vzdělávání v Olomouckém kraji v roce 2014; podpůrně je využíván přístroj pořízený v roce 1998 (již plně odepsaný); přístroj je již zastaralý, poruchový, údaje měřené tímto přístrojem lze považovat pouze za orientační, z tohoto důvodu v ročních s větším obsahem praktické výuky oborů zapůjčujeme přístroj od Univerzity Palackého (i tento zastarává) </t>
  </si>
  <si>
    <t>Střední zdravotnická škola a Vyšší odborná škola zdravotnická Emanuela Pöttinga a Jazyková škola s právem státní jazykové zkoušky Olomouc - Spektrofotometr 1</t>
  </si>
  <si>
    <t>vymalování prostor tříd, laboratoří, kabinetů, chodeb, šaten, sklepů, sociálních zařízení, tělocvičen, auly, kaple, vstupních prostor, kanceláří, ubytovacích buněk, přístupových chodeb, respiria a dalšího technického zabezpečení budov školy - 1. etapa</t>
  </si>
  <si>
    <t>Střední zdravotnická škola a Vyšší odborná škola zdravotnická Emanuela Pöttinga a Jazyková škola s právem státní jazykové zkoušky Olomouc - Malování prostor školy - část 1</t>
  </si>
  <si>
    <t xml:space="preserve">z toho investiční část: rozvod plynu a elektřiny, rozvaděč na stejnosměrné i střídavé nízké napětí, související stavební úpravy podlahy (po umístění rozvodů vyrovnání a položení nové podlahové krytiny) a stěn, vymalování  - 350 tis. Kč neivestiční část: bezprostředně navazující na investice - lavic s rozvody NN a plynu, ostatní: pojízdné židle pro žáky, škříňky na pomůcky, police na váhy, šuplíkové skříněk na pomůcky, katedra - 250 tis. Kč Cena stanovena kvalifikovaným odhadem, pro realizaci nutná PD </t>
  </si>
  <si>
    <t>Střední zdravotnická škola a Vyšší odborná škola zdravotnická Emanuela Pöttinga a Jazyková škola s právem státní jazykové zkoušky Olomouc - Rekonstrukce učebny fyziky</t>
  </si>
  <si>
    <t>Rozšíření prostoru posilovny u sportovní haly o úložný prostor na fotbalové brány, a to z důvodu bezpečnosti</t>
  </si>
  <si>
    <t>Obchodní akademie, Mohelnice, Olomoucká 82 - Rozšíření sportovní haly</t>
  </si>
  <si>
    <t>Oprava dlažby a příjezdové cesty, včetně rampy v areálu domova mládeže a školní jídelny</t>
  </si>
  <si>
    <t>Obchodní akademie, Mohelnice, Olomoucká 82 - Oprava nádvoří</t>
  </si>
  <si>
    <t>Licence pro mailserver na všechny uživatele e-mailové pošty + ochrana místních stanic, zvýhodněná nabídka pro školské organizace s 50% slevou na dobu 3 let.</t>
  </si>
  <si>
    <t>Obchodní akademie a Jazyková škola s právem státní jazykové zkoušky, Přerov, Bartošova 24 - Licence ESET Mail Security</t>
  </si>
  <si>
    <t>Nákup osobního automobil (škola žádný v majetku doposud nemá) - na kontrolu odborných praxí žáků,  účast na soutěžích - špatné dopraví spojení (např. robotické soutěže Jedovnice Jeseník, Uničov..., účetní soutěže Znojmo apod.),účast na školeních, seminářích.</t>
  </si>
  <si>
    <t>Obchodní akademie a Jazyková škola s právem státní jazykové zkoušky, Přerov, Bartošova 24 - Osobní automobil</t>
  </si>
  <si>
    <t>nákup 16 ks PC pro výuku - stávající zastaralé</t>
  </si>
  <si>
    <t>Obchodní akademie a Jazyková škola s právem státní jazykové zkoušky, Přerov, Bartošova 24 - Soubor 16 ks PC</t>
  </si>
  <si>
    <t>Nákup myčky bílého nádobí včetně příslušenství do školní kuchyně.</t>
  </si>
  <si>
    <t>Střední odborná škola a Střední odborné učiliště strojírenské a stavební, Jeseník, Dukelská 1240 - Myčka bílého nádobí včetně příslušenství</t>
  </si>
  <si>
    <t>Materiál na rozvody a ovládání systému, montáž rozvodů zavlažování, výkopové a stavební práce.</t>
  </si>
  <si>
    <t>Střední odborná škola, Šumperk, Zemědělská 3 - Vybudování zavlažovacího systému v arboretu</t>
  </si>
  <si>
    <t>Vybourání staávající, poškozené dalžby včetně odvozu sutě, penetrace, vyrovnání podlahy, pokládka dlažby včetně soklu a zaspárování.</t>
  </si>
  <si>
    <t>Střední odborná škola, Šumperk, Zemědělská 3 - Oprava podlahy ve školní jídelně</t>
  </si>
  <si>
    <t xml:space="preserve">Rozloha objektu včetně pozemku činí cca 400m2. Po odkupu objektu je nutná demolice z důvodu havarijního stavu nemovitosti, pak následná úprava pozemku. </t>
  </si>
  <si>
    <t>Střední průmyslová škola elektrotechnická, Mohelnice, Gen. Svobody 2 - Odkup budovy Olomoucká 26</t>
  </si>
  <si>
    <t>Jedná se o opravu povrchu příjezdové cesty v areálu domova mládeže. Po realizaci již provedené opravy kanalizace.</t>
  </si>
  <si>
    <t>Vyšší odborná škola a Střední průmyslová škola, Šumperk, Gen. Krátkého 1 - Oprava povrchu příjezdové cesty v areálu domova mládeže</t>
  </si>
  <si>
    <t>V roce 2017 bude realizována nová kotelna. Odstraněním zařízení staré kotelny budou uvolněny další prostory pro další využití školou.</t>
  </si>
  <si>
    <t>Vyšší odborná škola a Střední průmyslová škola, Šumperk, Gen. Krátkého 1 - Odstranění - demolice technického zařízení staré kotelny</t>
  </si>
  <si>
    <t>Jedná se o nátěr oken na budově přístavby školy.</t>
  </si>
  <si>
    <t>Vyšší odborná škola a Střední průmyslová škola, Šumperk, Gen. Krátkého 1 - Nátěr oken na hlavní budově školy</t>
  </si>
  <si>
    <t>Jedná se o nátěr plechové střechy budovy šaten, je nutné realizovat.</t>
  </si>
  <si>
    <t>Vyšší odborná škola a Střední průmyslová škola, Šumperk, Gen. Krátkého 1 - Nátěr plechové střechy šaten školy</t>
  </si>
  <si>
    <t>Jedná se o opravu (výměnu přívodního vodovodu do budovy domova mládeže). Musí předcházet investiční akci "Oprava povrchu příjezdové cesty v areálu domova mládeže" č. 2016/00370.</t>
  </si>
  <si>
    <t>Vyšší odborná škola a Střední průmyslová škola, Šumperk, Gen. Krátkého 1 - Oprava venkovního vodovodu na domově mládeže</t>
  </si>
  <si>
    <t>Výměna starého lina za nové lino včetně okrajových lišt a prací spojených s pokládkou lina.</t>
  </si>
  <si>
    <t>Střední škola zemědělská, Přerov, Osmek 47 - Výměna lina na v pokojích DM</t>
  </si>
  <si>
    <t>Zateplení štítů tělocvičny zateplovacím systémem tl. 120 mm + zateplení soklu do výše 0,6m extrudovaným zateplovacím systémem tl. 80 mm, oprava okapových chodníků, úprava oplechování štítů, úprava střešních žlabů a svodů, úprava kanalizace - napojení svodů, úprava hromosvodu + zateplení bočních stěn přístavby navazující na štíty.</t>
  </si>
  <si>
    <t>Střední škola zemědělská, Přerov, Osmek 47 - Zateplení štítů budovy tělocvičny</t>
  </si>
  <si>
    <t>Oprava umělého povrchu na hřišti, nátěr kovových konstrukcí na hřišti, oprava a nátěr mantinelů.</t>
  </si>
  <si>
    <t>Střední škola zemědělská, Přerov, Osmek 47 - Oprava venkovního sportovního hřiště</t>
  </si>
  <si>
    <t xml:space="preserve">Je třeba opravit nevyhovující (vrzající) podlahy v učebnách školy, je nutné strhnout linoleum, opravit nebo vyměnit podkladovou vrstvu, případně zpevnit stropy a položit novou podlahovou krytinu ve většině učeben.  </t>
  </si>
  <si>
    <t>Střední škola gastronomie a služeb, Přerov, Šířava 7 - Opravy podlah v učebnách výměnou</t>
  </si>
  <si>
    <t xml:space="preserve">Nákup vozidla pro dopravu žáků na trenink v oboru Gymnázium se sportovní přípravou. Velmi nutné při špatných sněhových podmínkách. </t>
  </si>
  <si>
    <t>Gymnázium, Jeseník, Komenského 281 - Automobil - 8 místný</t>
  </si>
  <si>
    <t xml:space="preserve">Jídelna Hejčín v souladu s prioritami Olomouckého kraje rozšiřuje své služby a vzhledem k této skutečnosti stávající kráječ nedostačuje z kapacitních důvodů. </t>
  </si>
  <si>
    <t>Gymnázium, Olomouc - Hejčín, Tomkova 45 - Kráječ zeleniny pro školní jídelnu</t>
  </si>
  <si>
    <t>Demontáž stávající zámkové dlažby, úprava podloží, nové osazení. VIz přiložený rozpis prací.</t>
  </si>
  <si>
    <t>Základní škola Jeseník, Fučíkova 312 - Oprava zámkové dlažby nádvoří Fučíkova</t>
  </si>
  <si>
    <t>Výměna stávající dlažby.</t>
  </si>
  <si>
    <t>Základní škola Jeseník, Fučíkova 312 - Zpevněná plocha Rudná</t>
  </si>
  <si>
    <t>Oprava podlah na DD Zábřeh / koberce v buňkách, lino na přístupových schodištích a chodbičkách před buňkou / osobně bylo konzultováno o několika firmami, odstranění staré krytiny, úprava stávajícího povrchu a položení nové krytiny nám bylo naceněno na 350,-kč za metr.</t>
  </si>
  <si>
    <t>Střední škola, Základní škola, Mateřská škola a Dětský domov Zábřeh - Opravy podlah na DD Zábřeh</t>
  </si>
  <si>
    <t>Běžná udržba malováním v prostorách DD a jídelny</t>
  </si>
  <si>
    <t>Střední škola, Základní škola, Mateřská škola a Dětský domov Zábřeh - Malování DD a jídelny</t>
  </si>
  <si>
    <t>Oprava, výměna lina ve třídách ZŠ.</t>
  </si>
  <si>
    <t xml:space="preserve">Střední škola, Základní škola, Mateřská škola a Dětský domov Zábřeh - Oprava podlahy ve třídách  -lino v ZŠ </t>
  </si>
  <si>
    <t>Regulace plynového topení a instalace nových  otopných těles v přízemí, dílně a suterénu budovy Hanácká3, Šumperk</t>
  </si>
  <si>
    <t>Střední škola, Základní škola a Mateřská škola Šumperk, Hanácká 3 - Regulace plynového topení a výměna otopných těles</t>
  </si>
  <si>
    <t>Jedná se o pořízení souboru výpočetní techniky do počítačové učebny. Soubor bude obsahovat 12 ks PC včetně monitoru, klávesnice a myše. Stávající PC  jsou již z roku 2010 a postupně technicky a kompatibilně jsou nevyhovující.</t>
  </si>
  <si>
    <t>Střední škola a Základní škola prof. Z. Matějčka Olomouc, Svatoplukova 11 - Pořízení souboru výpočetní techniky v budově Táboritů</t>
  </si>
  <si>
    <t>Organizace vlastní tři služební automobily a nemá dostatečné prostory na garážování ( v současné době pronájem jedné garáže pro organizaci, částka za rok činí Kč 12 600,00). Skladovací prostory pro zahradní techniku (stávající skladovací prostory jsou v havarijním stavu a jsou prostorově nedostatečné).</t>
  </si>
  <si>
    <t>Základní škola a Mateřská škola logopedická Olomouc - Kryté stání vozového parku a sklad zahradní techniky</t>
  </si>
  <si>
    <t>Požadujeme stavební úpravy, nová okna, oplášťování věže a oplechování střechy věže.</t>
  </si>
  <si>
    <t>Střední škola technická  a obchodní, Olomouc, Kosinova 4 - Oprava věže školy</t>
  </si>
  <si>
    <t>Malby a nátěry prostor školy</t>
  </si>
  <si>
    <t>Střední odborná škola obchodu a služeb, Olomouc, Štursova 14 - Malby a nátěry prostor školy</t>
  </si>
  <si>
    <t>Výměna stávajících rozvodů kanalizace a vody v budovách školy a jejich napojení na kanalizačí a vodovodní síť (stávající rozvody jsou zastaralé, ucpané, jejich stáří je cca 50 let).</t>
  </si>
  <si>
    <t>Střední zdravotnická škola a Vyšší odborná škola zdravotnická Emanuela Pöttinga a Jazyková škola s právem státní jazykové zkoušky Olomouc - Výměna kanalizačních a vodovodních potrubí budov Pöttingova - část 4</t>
  </si>
  <si>
    <t>Výměna podlahových krytin (dosud neřešených) v domově mládeže a internátu.</t>
  </si>
  <si>
    <t>Obchodní akademie, Mohelnice, Olomoucká 82 - Opravy podlahových krytin</t>
  </si>
  <si>
    <t>Na stávající parketovou podlahu položit a upevnit durelis desky a pokládka PVC. Jedná se o učebny 1, 2, 3, 5, 6, 7, 8, 9, 10, 12, 14, 19, sborovna (13)</t>
  </si>
  <si>
    <t xml:space="preserve">Střední průmyslová škola elektrotechnická, Mohelnice, Gen. Svobody 2 - Oprava rozbitých parketových podlah </t>
  </si>
  <si>
    <t>Přehřebíkování krytiny, očištění a nové nátěry.</t>
  </si>
  <si>
    <t>Gymnázium, Jeseník, Komenského 281 - Opravy a nátěry střech na budovách nižšího gymnázia</t>
  </si>
  <si>
    <t>Oplocení areálu školy, vstupní brána, malá branka.</t>
  </si>
  <si>
    <t>Základní škola Jeseník, Fučíkova 312 - Oplocení Vlčice</t>
  </si>
  <si>
    <t xml:space="preserve">Realizací investice dojde k odstranění havarijního stavu chodníků a plochy areálu školy, aby se minimalizovalo riziko úrazu. Dojde k opravě zpevněné plochy, chodníku a obrubníků u budov Šternberská 456 a Šternberská 500. </t>
  </si>
  <si>
    <t>Základní škola Uničov, Šternberská 35 - Rekonstrukce chodníků a zpevnění ploch</t>
  </si>
  <si>
    <t xml:space="preserve">Postupná oprava elektroinstalace a osvětlení na jednotlivých budovách  dílen odborného výcviku - horní a dolní dílny, budova zahradníků. </t>
  </si>
  <si>
    <t>Střední škola sociální péče a služeb, Zábřeh, nám. 8. května 2 - Elektroinstalace</t>
  </si>
  <si>
    <t>Pořízení souboru nábytku - vybavení pokojů DM, sestávající z šatní skříně uzamykací, nástavce šatní skříně a studentského stolku. Záměrem je nahrazení stávajícího letitého vybavení pokojů, které neodpovídá současným standardům. Cena za vybavení 1 pokoje činí 38.565,- Kč. Celkem je třeba vybavit 70 pokojů.</t>
  </si>
  <si>
    <t>Střední škola technická, Přerov, Kouřílkova 8 - Vybavení pokojů DM - soubor</t>
  </si>
  <si>
    <t xml:space="preserve">náhrada stávajícího zastaralého poruchového kotle novým kotlem, cílem snížení nákladů na opravy a prevence rizik nedokončení objednaných jídel </t>
  </si>
  <si>
    <t>Střední zdravotnická škola a Vyšší odborná škola zdravotnická Emanuela Pöttinga a Jazyková škola s právem státní jazykové zkoušky Olomouc - El. kotel 150 litrů</t>
  </si>
  <si>
    <t>Úprava podlahy, položení dlažby, úprava omítek a odstranění odpadávajících obkladů, zrušení původního prostoru bazénu - dále viz rozpis stavebních prací v cenové nabídce</t>
  </si>
  <si>
    <t>Střední zdravotnická škola a Vyšší odborná škola zdravotnická Emanuela Pöttinga a Jazyková škola s právem státní jazykové zkoušky Olomouc - Rekonstrukce místnosti bývalé sauny na učebnu pro obor NA</t>
  </si>
  <si>
    <t>Jedná se o výměnu opotřebovaných, místy poničených podlahových krytin.</t>
  </si>
  <si>
    <t>Vyšší odborná škola a Střední průmyslová škola, Šumperk, Gen. Krátkého 1 - Výměna podlahových krytin na pokojích a chodbách domova mládeže</t>
  </si>
  <si>
    <t>Jedná se o obnovu pokojů domova mládeže U Sanatoria 1 pavilonu A- první etapa  a to konkrétně:                                                                                                       1. výměna lin na pokojích, kuchyňkách a chodbách                                              2. výměna vestavěných skříní
3. zednické práce - zapravení po výměně skříní a obložení.
Obnova se týká zařízení, které je původní t.j. z roku 1968-1969.
Cena byla stanovena jako kvalifikovaný odhad firmy.</t>
  </si>
  <si>
    <t>Vyšší odborná škola a Střední průmyslová škola, Šumperk, Gen. Krátkého 1 - Obnova pokojů na domově mládeže - pavilon A - 1. etapa</t>
  </si>
  <si>
    <t>2018 - 2019</t>
  </si>
  <si>
    <t>Malířské práce - obnova malířského nátěru stěn a stropů v učebnách a ostatních prostorách GJŠ.</t>
  </si>
  <si>
    <t>Gymnázium Jakuba Škody, Přerov, Komenského 29 - Malování učeben a ostatních prostor GJŠ</t>
  </si>
  <si>
    <t>Malování a nátěry v interiéru hlavní budovy školy.</t>
  </si>
  <si>
    <t>Základní škola Uničov, Šternberská 35 - Malování a nátěry interiéru školy</t>
  </si>
  <si>
    <t>z toho spolufinan. PO z FI</t>
  </si>
  <si>
    <t>Sportoviště č.1:
Provedení sportovního povrchu STILMAT
Pružná podložka
Lajnování 
Doskočiště
Sportoviště č.2:
Dvouvrstvý asfalt s vyrovnáním podkladu
Realizace vícevrstvé sportovní stěrky
Provedení přechodu na stávající plochu obrubníkem
Lajnování</t>
  </si>
  <si>
    <t>2018-2020</t>
  </si>
  <si>
    <t>Sesk. pol.</t>
  </si>
  <si>
    <t>Správce:</t>
  </si>
  <si>
    <t>ORJ 17</t>
  </si>
  <si>
    <t>ORJ 19</t>
  </si>
  <si>
    <t xml:space="preserve">Odbor investic                                                                                                                                                             </t>
  </si>
  <si>
    <t>Střední škola gastronomie a služeb, Přerov, Šířava 7 - Oprava podlahy v tělocvičně</t>
  </si>
  <si>
    <t>Oprava spočívá v přebroušení vlysů, tmelení poškozených částí, lakování základním a vrchním nátěrem a lajnování hřišť pro různé druhy sportů.</t>
  </si>
  <si>
    <t>Dle OPŘPO - celk. nákl. 2 000 (2018 - OK 2 000)</t>
  </si>
  <si>
    <t>Dle OPŘPO v roce 2018 - OK 1 000, v dalších letech 650</t>
  </si>
  <si>
    <t>Dle OPŘPO - celk. nákl. 750 (2018 - OK 750)</t>
  </si>
  <si>
    <t>Dle OPŘPO - celk. nákl. 300 (2018 - OK 300)</t>
  </si>
  <si>
    <t>Dle OPŘPO - celk. nákl. 450 (2018 - OK 450)</t>
  </si>
  <si>
    <t>Dle OPŘPO - celk. nákl. 150 (2018 - OK 150)</t>
  </si>
  <si>
    <t>Dle OPŘPO - celk. nákl. 1 898 (2018 - OK 1 898)</t>
  </si>
  <si>
    <t>Dle OPŘPO - celk. nákl. 350 (2018 - OK 350)</t>
  </si>
  <si>
    <t>Dle OPŘPO - celk. nákl. 100 (2018 - OK 100)</t>
  </si>
  <si>
    <t>Dle OPŘPO - celk. nákl. 500 (2018 - OK 500)</t>
  </si>
  <si>
    <t>dle OPŘPO dvě samostatné akce o nákladech 800 tis. Kč (spojovací článek …) a 950 tis. Kč (výměna oken …) v roce 2018</t>
  </si>
  <si>
    <t>dle OPŘPO realizace 2018 (6 000 tis. Kč)</t>
  </si>
  <si>
    <t>dle OPŘPO celkové náklady 1 566 tis. Kč a realizace 2018 (1 566 tis. Kč)</t>
  </si>
  <si>
    <t>dle OPŘPO celkové náklady 1 900 tis. Kč a realizace 2018 (1 900 tis. Kč)</t>
  </si>
  <si>
    <t>dle OPŘPO realizace 2018 - 15 657 tis. Kč</t>
  </si>
  <si>
    <t>OPŘPO pouze PD ve výši 100 tis. Kč (2018)</t>
  </si>
  <si>
    <t>dle OPŘPO celkové náklady 750 tis. Kč, v roce 2018 - 50 tis. Kč</t>
  </si>
  <si>
    <t>dle OPŘPO v roce 2018 - 5 000 tis. Kč a financování z jiných zdrojů - 4 500 tis. Kč????</t>
  </si>
  <si>
    <t>OPŘPO pouze PD ve výši 250 tis. Kč (2018)</t>
  </si>
  <si>
    <t>Střední škola železniční, technická a služeb, Šumperk - dílny</t>
  </si>
  <si>
    <t>ORJ 17 - dle OPŘPO realizace 2018 (3 000 tis. Kč)</t>
  </si>
  <si>
    <t>ORJ 17 - dle OPŘPO celkové náklady 3 050 tis. Kč (2018)</t>
  </si>
  <si>
    <t>ORJ 17 - dle OPŘPO celkové náklady 3 500 tis. Kč a realizace 2018 (3 500 tis. Kč)</t>
  </si>
  <si>
    <t>ORJ 17 - dle OPŘPO celkové náklady 4 150 tis. Kč a realizace v roce 2018 - 4 150 tis. Kč</t>
  </si>
  <si>
    <t>ORJ 17 - dle OPŘPO v roce 2018 - 2 945 tis. Kč</t>
  </si>
  <si>
    <t>ORJ 17 - Dle OPŘPO v roce 2018 - 2000 tis. Kč</t>
  </si>
  <si>
    <t>ORJ 17 - dle OPŘPO pouze PD, celkové náklady 110 tis. Kč (2018)</t>
  </si>
  <si>
    <t>ORJ 17 - dle OPŘPO pouze PD, celkové náklady 120 tis. Kč (2018)</t>
  </si>
  <si>
    <t>ORJ 17 - dle OPŘPO celkové nákaldy 1 000 tis. Kč (2018)</t>
  </si>
  <si>
    <t>ORJ 17 - Dle OPŘPO v roce 2018 - 3 500 tis. Kč</t>
  </si>
  <si>
    <t>ORJ 17 - dle OPŘPO realizace 2018 - 3 000 tis. Kč</t>
  </si>
  <si>
    <t>ORJ 17 - dle OPŘPO relizace 2018 (2 300 tis. Kč)</t>
  </si>
  <si>
    <t>ORJ 17 - dle OPŘPO realizace 2018 (38 000 tis. Kč)</t>
  </si>
  <si>
    <t>ORJ 17 - dle OPŘPO realizace 2018 (10 000 tis. Kč)</t>
  </si>
  <si>
    <t>ORJ 17 - dle OPŘPO realizace 2018 - 1 615 tis. Kč</t>
  </si>
  <si>
    <t>ORJ 17 - dle OPŘPO v roce 2018 - 1 780 tis. Kč</t>
  </si>
  <si>
    <t>ORJ 17 - dle OPŘPO realizace 2018 (1 000 tis. Kč)</t>
  </si>
  <si>
    <t>ORJ 17 - dle OPŘPO realizace 2018 (4 567 tïs. Kč + 508 tis. Kč)</t>
  </si>
  <si>
    <t>ORJ 19 - dle OPŘPO v roce 2018 má být vynaloženo  1 546 tis. Kč</t>
  </si>
  <si>
    <t>ORJ 19 - S ohledem na vysokou pořiz. cenu podlahy v tělocvičně je  výhodnější zajistit její tzv. generální opravu již nyní, aby se předešlo nevratnému poškození.</t>
  </si>
  <si>
    <t>ORJ 12 - oprava navazuje na stavební úpravy provedené v roce 2016</t>
  </si>
  <si>
    <t>ORJ 12 - stavební úpravy mostu před realizací úprav silnice z dotačního programu přeshraniční čs. - polské spolupráce</t>
  </si>
  <si>
    <t>Celkem za ORJ 12, 17 a 19 - nové investice a opravy nedoporučené k realizaci</t>
  </si>
  <si>
    <t>Oblast dopravy - ORJ 12</t>
  </si>
  <si>
    <t>Oblast školství - ORJ 17 a 19</t>
  </si>
  <si>
    <t>ORJ 12, 17 a 19 - nové investice hrazené z rozpočtu nedoporučné k realizaci</t>
  </si>
  <si>
    <t>Akce nedoporučené k realizaci</t>
  </si>
  <si>
    <t>ORJ 17 - nebude se realizovat dle domluvy s Mgr. Gajdůškem</t>
  </si>
  <si>
    <t>Oprava a částečná výměna střešní krytiny výměna střešní krytiny na pracovišti Dřevohostice.</t>
  </si>
  <si>
    <t>Oblast sociální - ORJ 19</t>
  </si>
  <si>
    <t xml:space="preserve">1. Okruh kolem dětského domova - oprava cest, osvětlení a inženýrských sítí, dle projektové dokumentace.
2. Příjezdová komunikace k DD - oprava cest, osvětlení a inženýrských sítí, dle projektové dokumentace.
</t>
  </si>
  <si>
    <t>ZUŠ Iši Krejčího Olomouc, Na Vozovce 32 - sanace objektu Jílová 43A</t>
  </si>
  <si>
    <t>Výměna silnoproudých a slaboproudých rozvodů včetně výměny osvětlení. Část elektroinstalace je vedena v hliníkových drátech, dochází k častým výpadkům vzhledem ke zvýšené spotřebě v posledních dvaceti letech (zavádění ICT techniky).</t>
  </si>
  <si>
    <t>Oprava střechy na vstupní budově do dílen Wolkerova 24, která je v havarijním stavu.</t>
  </si>
  <si>
    <t>Modernizace konektivity školy řeší dva problémy. Zásadní je splnit pravidla iROPu (ITI) při rekonstrukci budovy dílen č. inv. ž. 2016/00160. Splnění podmínek konektivity je nutné v rámci hodnocení projektu pro jeho úspěch ve výzvě.
Současně je třeba konstatovat, že současné  IT zařízení zajišťující konektivitu školy je na hranici životnosti. Pro chod školy je její funkčnost nezbytná.</t>
  </si>
  <si>
    <t xml:space="preserve">Výměna obkladů, podlah, zařizovacích předmětů v soc. zařízeních včetně natěrů a maleb na DM.
</t>
  </si>
  <si>
    <t xml:space="preserve">Modernizace učeben elektrotechniky a strojírenství, včetně přístrojového vybavení. Projektová a inženýrská dokumentace byla vyhotovena. Vyjádření stavebního úřadu bylo vydáno v prosinci 2016. </t>
  </si>
  <si>
    <t>Kompletní rekonstrukce zastaralé elektroinstalace v budově domově mládeže, PD jako podklad pro realizace rekonstrukce a stanovení rozpočtových nákladů na akci</t>
  </si>
  <si>
    <t>Výměna stávající eternitové střechy, která se nachází v havarijním stavu. Olomoucká 25.</t>
  </si>
  <si>
    <t>Náhrada původního výtahu novým elektrickým osobním trakčním výtahem 450 kg/6 osob na 7 stanic s neprůchozí kabinou se samoobslužným řízením, omezovačem rychlosti, obousměrnými zachycovači. Nutná úprava hlavního přívodu do prostoru strojovny</t>
  </si>
  <si>
    <t>Rekonstrukce kuchyně</t>
  </si>
  <si>
    <t>Úprava vývařovny na možnost výběru ze 2 jídel</t>
  </si>
  <si>
    <t>Namísto stávajícího garážových stání pro vozidla, vznikne budova se dvěma dílnama pro opravy strojů a zařízení a jednou rukodělnou dílnou pro opravy drobné mechanizace. Akce počítá s projektovou dokumentací a výstavbou.</t>
  </si>
  <si>
    <t>Stavební úpravy venkovního hřiště, které je v havarijním stavu.</t>
  </si>
  <si>
    <t>Jedná se o kompletní opravu fasády na budově v ulici Novosady 155 a výměnu 10 ks oken (z toho 4 malá) za okna plastová. Ostatní okna byla vyměněna cca před 5 lety.</t>
  </si>
  <si>
    <t>Přístavba pracoviště odborného výcviku cukrárny a pekárny k nové budově domova mládeže.</t>
  </si>
  <si>
    <t>Elektroinstalace na budově A je z roku 1956, na budově C z období první republiky. Škola se snaží vybavit učebny moderní technikou (v současné době je vybavení v zoufalém stavu), nicméně počítače není ani možné zapojovat do sítě, protože tato zejména na budově C stále vypadává. Na budově C škola realizuje ve spolupráci s Univerzitou Palackého de facto každý den školení a lektor si musí vybrat, který přístroj zapne, aby nevypadla elektrika. Škola má ambici stát se lídrem na poli IT, což není možné. Je nutné zpracovat projektovou dokumentaci.</t>
  </si>
  <si>
    <t>Oprava komunikací, chodníků a cvičné plochy (pro výuku předmětu řízení motorových vozidel) v areálu SŠZe Přerov, Osmek 47.</t>
  </si>
  <si>
    <t>Realizace energeticky úsporných opatření na objektu tělocvičny, spočívající ve výměně střechy, zateplení a výměně oken.</t>
  </si>
  <si>
    <t>Výstavba nových dílen.</t>
  </si>
  <si>
    <t>Rekonstrukce kanalizace a statické zajištění objektu.</t>
  </si>
  <si>
    <t>Jedná se o návaznost na akci "Výměna oken", která proběhla z finančních důvodů pouze z části, a to v roce 2016.</t>
  </si>
  <si>
    <t>Rekonstrukce sociálních zařízení, výměna podlahových krytin v bytových jednotkách, předsíních a klubovnách, rekonstrukce elektrického vedení. Budova Chválkovická.</t>
  </si>
  <si>
    <t xml:space="preserve">Podlaha průjezdu je nerovná a má praskliny v materiálu - beton, který je třeba vybourat, zpevnit a navést podloží. Celkovou cenu ovlivňuje cena dřeva - masiv, jeho napouštění, vybourání podloží a položení dubových kostek. Plocha průjezdu činí cca 45  m2.
</t>
  </si>
  <si>
    <t>Pokračování zateplení severní části Hlavní budovy - úspora energií.</t>
  </si>
  <si>
    <t>Oprava výtahu.</t>
  </si>
  <si>
    <t>Vybudování sociálního zařízení na 5 pokojích domova pro seniory. V současné době je pouze společné sociální zařízení prostorově nedostačující pro imobilní klienty.</t>
  </si>
  <si>
    <t>Potřebné stavební úpravy prádelny včetně vybavení.</t>
  </si>
  <si>
    <t>Vybudování sociálních zařízení v penzionu Šumperk</t>
  </si>
  <si>
    <t>Jedná se o vybudování nového venkovního výtahu do 2NP.</t>
  </si>
  <si>
    <t>Oprava komunikace v areálu domova.</t>
  </si>
  <si>
    <t>Vybudování nouzového východu z budovy Eliška.</t>
  </si>
  <si>
    <t xml:space="preserve">Oprava a částečná výměna střešní krytiny a navýšení tepelné izolace v podkrovních prostorách hlavní budovy na pracovišti Kokory a oprava fasády včetně říms a štukových doplňků oken, celoplošný nátěr fasády ze strany ulice. </t>
  </si>
  <si>
    <t>Pořízení projektové dokumentace včetně stavebního historického průzkumu a následná rekonstrukce vyčleněného prostoru pro zřízení služby domov se zvláštním režimem pro problémové klienty.</t>
  </si>
  <si>
    <t xml:space="preserve">Výměna stávajících kotlů za nové kotle a celková oprava topení v hlavní budově v areálu tzv. robotárny v Šumperku na Lidické ulici dle zpracované projektové dokumentace v 08/2015.
</t>
  </si>
  <si>
    <t>Zastřešení atria objektu VMO.</t>
  </si>
  <si>
    <t>Zřízení  výběhu zvířat,  posezení  pro návštěvníky v parku v ČpK.</t>
  </si>
  <si>
    <t>Bezbariérové úpravy budovy muzea.</t>
  </si>
  <si>
    <t xml:space="preserve">Přestavbou budovy "C" dojde k vybudování individuálních pracovišť pro fyzioterapii a elektroléčbu v 2. NP a v případě přestavby 1 NP dojde k celkové modernizaci stávající hydroterapie. V roce 2018 se aktualizuje PD.
</t>
  </si>
  <si>
    <t>aktualizace PD, realizace</t>
  </si>
  <si>
    <t>Střední škola zemědělská, Přerov, Osmek 47 - Elektroinstalace v hlavní budově školy.</t>
  </si>
  <si>
    <t>Gymnázium, Olomouc - Hejčín, Tomkova 45 - Výměna střechy - budova B a spojovací chodba</t>
  </si>
  <si>
    <t xml:space="preserve">Výměna střešní krytiny na budově B Gymnázia, Olomouc - Hejčín. Do budovy několik let zatéká a vznikají škody na majetku Olomouckého kraje. Do spojovacích prostor mezi budovou A a B a spojovacích prostor mezi budovou B a tělocvičnou dlouhodobě zatéká. Vzhledem k tomu, že místnosti pod střechou jsou opravovány a využívány nejen pro potřeby školy, ale i DVPP, vznikají škody na majetku Olomouckého kraje.    </t>
  </si>
  <si>
    <t xml:space="preserve">Střední škola sociální péče a služeb, Zábřeh, nám. 8. května 2 - Stavební úpravy sociálního zařízení na DM </t>
  </si>
  <si>
    <t>Vyšší odborná škola a Střední škola automobilní, Zábřeh, U Dráhy 6 - Elektroinstalace na domově mládeže</t>
  </si>
  <si>
    <t xml:space="preserve">Rekonstrukce elektroinstalace na domově mládeže
</t>
  </si>
  <si>
    <t>Střední zdravotnická škola a Vyšší odborná škola zdravotnická Emanuela Pöttinga a Jazyková škola s právem státní jazykové zkoušky Olomouc - Elektroinstalace v budově domova mládeže</t>
  </si>
  <si>
    <t xml:space="preserve">Střední odborná škola lesnická a strojírenská, Opavská 8, Šternberk - Stavební úpravy kuchyně </t>
  </si>
  <si>
    <t>Střední zdravotnická škola, Nová 1820, Hranice - Stavební úpravy kuchyně</t>
  </si>
  <si>
    <t xml:space="preserve">Gymnázium, Olomouc - Hejčín, Tomkova 45 - Elektroinstalace na budově A a C </t>
  </si>
  <si>
    <t>Klíč - centrum sociálních služeb, příspěvková organizace - Sociální zařízení a elektroinstalace</t>
  </si>
  <si>
    <t>Domov "Na Zámku“, příspěvková organizace - Podlaha průjezdu</t>
  </si>
  <si>
    <t>Domov pro seniory Radkova Lhota, příspěvková organizace - Zateplení fasády HB severní strana budovy</t>
  </si>
  <si>
    <t>Centrum Dominika Kokory, příspěvková organizace - Koupelny a WC na pracovišti Dřevohostice</t>
  </si>
  <si>
    <t>Centrum Dominika Kokory, příspěvková organizace - Střešní krytina a tepelná izolace - budova Dřevohostice</t>
  </si>
  <si>
    <t>Sociální služby pro seniory Šumperk, příspěvková organizace - Prádelna</t>
  </si>
  <si>
    <t>Domov Alfreda Skeneho Pavlovice u Přerova, příspěvková organizace - Stavební úpravy pokojů a sociálních zařízení</t>
  </si>
  <si>
    <t>Domov Alfreda Skeneho Pavlovice u Přerova, příspěvková organizace - Stavební úpravy areálové komunikace</t>
  </si>
  <si>
    <t>Domov pro seniory Tovačov, příspěvková organizace - Stavební úpravy vzduchotechniky v kuchyni</t>
  </si>
  <si>
    <t>Centrum Dominika Kokory, příspěvková organizace - Střešní krytina, tepelné izolace a oprava uliční fasády - budova Kokory</t>
  </si>
  <si>
    <t xml:space="preserve">Domov Na zámečku Rokytnice, příspěvková organizace - Stavební úpravy části 2. NP </t>
  </si>
  <si>
    <t>Stavební úpravy pokojů a hygienického zařízení budovy Marie, Eliška a Zámek.</t>
  </si>
  <si>
    <t>Vlastivědné muzeum v Šumperku, příspěvková organizace - Plynová kotelna</t>
  </si>
  <si>
    <t>Vlastivědné muzeum Jesenicka, příspěvková organizace - Stavební úpravy pavlače Vodní tvrze</t>
  </si>
  <si>
    <t>Odborný léčebný ústav Paseka, příspěvková organizace - Budova "C" II. etapa - přestavba 1 NP a 2NP  budovy "C" - Vybudování rehabilitačních pracovišť hydroterapie</t>
  </si>
  <si>
    <t>Na hlavní budově v délce cca 20 m je vlhké zdivo od 50-150 cm a  je porušena svislá i vodorovná izolace. Svépomocí bylo zdivo obkopáno a obnaženo z vnější části domu pro odvětrávání, nutností je řešení pro případ zvětrání tohoto zdiva. Zároveň byl opět svépomocí zrekonstruován odvodový systém dešťové vody z okapů.</t>
  </si>
  <si>
    <t>Komplexní řešení celé budovy s  možností rozdělení maxim. do dvou etap. Stará budova je historická původní budova z majetku Liechtensteinů od r.1867. Tvoří ucelený komplex budov v areálu SOŠ Šumperk. Část této budovy je pronajatí VŠB - TU Ostrava, druhá část s chemickou laboratoří je využívána pro výuku. Aula slouží ke všem společenským akcím školy a VŠB Ostrava. Havarijní stav budovy nedovoluje důstojnou reprezentaci školy.</t>
  </si>
  <si>
    <t>Vlastivědné muzeum Jesenicka, příspěvková organizace - Stavební úpravy WC a rozvodů teplé vody ve Vodní Tvrzi</t>
  </si>
  <si>
    <r>
      <t>Domov Sněženka Jeseník, příspěvková organizace - Vybudování</t>
    </r>
    <r>
      <rPr>
        <b/>
        <strike/>
        <sz val="12"/>
        <color rgb="FFFF0000"/>
        <rFont val="Arial CE"/>
        <charset val="238"/>
      </rPr>
      <t xml:space="preserve"> 3</t>
    </r>
    <r>
      <rPr>
        <b/>
        <sz val="12"/>
        <color rgb="FFFF0000"/>
        <rFont val="Arial CE"/>
        <charset val="238"/>
      </rPr>
      <t xml:space="preserve"> 6</t>
    </r>
    <r>
      <rPr>
        <b/>
        <sz val="12"/>
        <rFont val="Arial CE"/>
        <family val="2"/>
        <charset val="238"/>
      </rPr>
      <t xml:space="preserve"> nových pokojů a místnosti bezpečného pobytu</t>
    </r>
  </si>
  <si>
    <t>Střední školy gastronomie a farmářství Jeseník - Rekonstrukce umýváren starého domova mládeže</t>
  </si>
  <si>
    <t>Švehlova střední škola polytechnická, Prostějov – rekonstrukce stravovacího provozu</t>
  </si>
  <si>
    <t>Střední odborná škola a Střední odborné učiliště strojírenské a stavební, Jeseník – oprava střechy kotelny</t>
  </si>
  <si>
    <t>Gymnázium,  Šternberk – oprava střechy tělocvičny</t>
  </si>
  <si>
    <t>Střední lesnická škola, Hranice – rekonstrukce kotelny</t>
  </si>
  <si>
    <t>oprava střechy tělocvičny z důvodu zatékání</t>
  </si>
  <si>
    <t xml:space="preserve">Jedná se o opravu ploché střechy objektu kotelny z důvodu jejího havarijního stavu, riziko zatečení a znehodnocení technologie nové kotelny - (3 ks kondenzačních kotlů Wiessmann atd.), která byla hrazená z prostředků Olomouckého kraje v 10/2017. Celkově vynaložené náklady na tuto technologii vytápění činily 7 368 355,- Kč. Prozatímně byly provedeny nejnutnější provizorní opravy střechy tak, aby se zabránilo zatečení do nové technologie kotelny a vzniku škody.
</t>
  </si>
  <si>
    <r>
      <t xml:space="preserve">Zadávací dokumentace + realizace.
Vybudování </t>
    </r>
    <r>
      <rPr>
        <sz val="10"/>
        <color rgb="FFFF0000"/>
        <rFont val="Arial CE"/>
        <charset val="238"/>
      </rPr>
      <t>6</t>
    </r>
    <r>
      <rPr>
        <sz val="10"/>
        <rFont val="Arial CE"/>
        <family val="2"/>
        <charset val="238"/>
      </rPr>
      <t xml:space="preserve"> místností ze současného obývacího pokoje v II.NP budovy vlevo. Zároveň vybudování místnosti bezpečného pobytu z místnosti přidružené k obývacímu pokoji.</t>
    </r>
  </si>
  <si>
    <r>
      <t>Jedná se rekonstrukci plynové kotelny školy. Součástí rekonstrukce je výměna technického zařízení, potřebné stavební úpravy, výměna elektrorozvodů, přístřešek plynovodu a oprava komína.</t>
    </r>
    <r>
      <rPr>
        <sz val="10"/>
        <color rgb="FFFF0000"/>
        <rFont val="Times New Roman"/>
        <family val="1"/>
        <charset val="238"/>
      </rPr>
      <t xml:space="preserve"> </t>
    </r>
    <r>
      <rPr>
        <sz val="10"/>
        <color rgb="FFFF0000"/>
        <rFont val="Arial"/>
        <family val="2"/>
        <charset val="238"/>
      </rPr>
      <t xml:space="preserve">Kotelna je 25 let stará, za hranicí živostnosti. Na opravu kotlů neexistují náhradní díly a v případě poruchy již nelze kotelnu zprovoznit. Projektovou dokumentaci si zajišťuje sama příspěvková organizace. </t>
    </r>
  </si>
  <si>
    <t>OLÚ Paseka, p.o. – Modernizace lůžkového fondu pavilonu A</t>
  </si>
  <si>
    <t>Odborný léčebný ústav, Paseka – Vodojem</t>
  </si>
  <si>
    <t>2019-2020</t>
  </si>
  <si>
    <t>Obnova vodního systému parku OLÚ Paseka</t>
  </si>
  <si>
    <t>Cílem projektu je obnova vodního systému parku OLÚ Paseka spočívající v opravě dvou stávajících vodních ploch a jejich zapojení do kompozice parku a tím také do léčebného programu objektu</t>
  </si>
  <si>
    <t>ORJ 17 - Oblast dopravy  - nové investice hrazené z rozpočtu</t>
  </si>
  <si>
    <t>III/43621, III/43622  Velký Týnec, Čechovice 
- rekonstrukce silnic</t>
  </si>
  <si>
    <t>Dokončení rekonstrukce průtahu obcí</t>
  </si>
  <si>
    <t>DSP, realizace</t>
  </si>
  <si>
    <t>II/440 Hranice severovýchodní obchvat</t>
  </si>
  <si>
    <t xml:space="preserve">DSP a SP </t>
  </si>
  <si>
    <t>Celkem za ORJ 17 - oblast dopravy - nové investice</t>
  </si>
  <si>
    <t>rekonstrukce průtahu obcí</t>
  </si>
  <si>
    <t>III/434 Radslavice – průtah</t>
  </si>
  <si>
    <t>Stavební úpravy pavilonu A za účelem modernizace lůžkového fondu.</t>
  </si>
  <si>
    <t>Vybudování nového vodojemu na pozemcích OK</t>
  </si>
  <si>
    <t>Zhotovení nových rozvodů vodorovné a svislé vodoinstalace a doplnění WC a sprchového koutu v jednotlivých ubytovacích buňkách.</t>
  </si>
  <si>
    <t>Odbor dopravy a silničního hospodářství</t>
  </si>
  <si>
    <t>Správce rozpočtu:</t>
  </si>
  <si>
    <t>Ing. Ladislava Růžička</t>
  </si>
  <si>
    <t xml:space="preserve">ORJ 12 - SSOK - Oblast dopravy  - nové investice OK </t>
  </si>
  <si>
    <t>II/445 Šternberk - Hlásnice</t>
  </si>
  <si>
    <t>navazující úsek na již realizovanou opravu z roku 2016</t>
  </si>
  <si>
    <t>III/4468 Štarnov - Březce</t>
  </si>
  <si>
    <t>silnice je často využívána jako objízdná trasa při problémech na dálnici D46, navazuje na opravený úsek od dálnice do Bystročic</t>
  </si>
  <si>
    <t>III/45319 Jeseník, ul. Lipovská - 4. etapa</t>
  </si>
  <si>
    <t>III/37324 Loštice - Žádlovice</t>
  </si>
  <si>
    <t>Most ev. č. 44434-6 za Domašovem u Šternberka</t>
  </si>
  <si>
    <t>Most ev. č. 436-003 Kojetín</t>
  </si>
  <si>
    <t>Most ev. č. 0462-8 Brodek u Prostějova</t>
  </si>
  <si>
    <t>Most ev. č. 3677-1 Bedihošť</t>
  </si>
  <si>
    <t>Most ev. č. 446-052 Staré Město</t>
  </si>
  <si>
    <t>Most ev. č. 36914-8 Bohdíkov</t>
  </si>
  <si>
    <t>Most ev. č. 446-047 Chrastice</t>
  </si>
  <si>
    <t>III/31534 Nemile</t>
  </si>
  <si>
    <t>Celkem za ORJ 12 - oblast dopravy - nové investice</t>
  </si>
  <si>
    <t xml:space="preserve">III/03549 Příkazy - průtah </t>
  </si>
  <si>
    <t>III/4365 Most ev.č. 4365-2 Velká Bystřice</t>
  </si>
  <si>
    <t>III/4498 Litovel - Nové Zámky</t>
  </si>
  <si>
    <t>III/44814 Lutín - Luběnice</t>
  </si>
  <si>
    <t>III/4531 Horní Hoštice-Bílá Voda</t>
  </si>
  <si>
    <t>III/4562 Nová Červená Voda - po kř.II/456</t>
  </si>
  <si>
    <t>II/369 Horní Lipová-opěrná zeď</t>
  </si>
  <si>
    <t xml:space="preserve">III/31231 Janoušov </t>
  </si>
  <si>
    <t>III/4571 Most ev.č.4571-4 Zálesí</t>
  </si>
  <si>
    <t>III/36914 Most ev. č. 36914-8 Bohdíkov</t>
  </si>
  <si>
    <t>II/446 Most ev. č. 446-052 Staré Město</t>
  </si>
  <si>
    <t>II/446 Most ev. č. 446-047 Chrastice</t>
  </si>
  <si>
    <t>III/3677 Most ev. č. 3677-1 Bedihošť</t>
  </si>
  <si>
    <t>II/436 Most ev. č. 436-003 Kojetín</t>
  </si>
  <si>
    <t>III/44632 Nový Malín - směr Hraběšice</t>
  </si>
  <si>
    <t xml:space="preserve">III/4368 Tršice - Lazníky (II.etapa) </t>
  </si>
  <si>
    <r>
      <t>ORJ 12 - SSOK - Oblast dopravy  -</t>
    </r>
    <r>
      <rPr>
        <b/>
        <sz val="18"/>
        <color rgb="FFFF0000"/>
        <rFont val="Arial"/>
        <family val="2"/>
        <charset val="238"/>
      </rPr>
      <t xml:space="preserve"> nové investice OK  financované ze SFDI</t>
    </r>
  </si>
  <si>
    <t>Jedná se o celkovou rekonstrukci – modernizaci školní kuchyně a jídelny včetně zajištění bezbariérového vstupu osob. Rekonstrukcí a modernizací objektu by došlo k rozšíření přípravné plochy potravin a tím by došlo ke splnění legislativních požadavků ze strany Krajské hygienické stanice Olomouc.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</si>
</sst>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34" x14ac:knownFonts="1">
    <font>
      <sz val="10"/>
      <name val="Arial"/>
      <family val="2"/>
      <charset val="238"/>
    </font>
    <font>
      <sz val="11"/>
      <color theme="1"/>
      <name val="Calibri"/>
      <family val="2"/>
      <charset val="238"/>
      <scheme val="minor"/>
    </font>
    <font>
      <sz val="10"/>
      <name val="Arial"/>
      <family val="2"/>
      <charset val="238"/>
    </font>
    <font>
      <b/>
      <sz val="14"/>
      <name val="Arial"/>
      <family val="2"/>
      <charset val="238"/>
    </font>
    <font>
      <b/>
      <sz val="10"/>
      <name val="Arial"/>
      <family val="2"/>
      <charset val="238"/>
    </font>
    <font>
      <sz val="11"/>
      <name val="Arial"/>
      <family val="2"/>
      <charset val="238"/>
    </font>
    <font>
      <b/>
      <sz val="11"/>
      <name val="Arial"/>
      <family val="2"/>
      <charset val="238"/>
    </font>
    <font>
      <b/>
      <sz val="12"/>
      <name val="Arial"/>
      <family val="2"/>
      <charset val="238"/>
    </font>
    <font>
      <b/>
      <sz val="18"/>
      <name val="Arial"/>
      <family val="2"/>
      <charset val="238"/>
    </font>
    <font>
      <b/>
      <i/>
      <sz val="16"/>
      <name val="Arial"/>
      <family val="2"/>
      <charset val="238"/>
    </font>
    <font>
      <i/>
      <sz val="16"/>
      <name val="Arial"/>
      <family val="2"/>
      <charset val="238"/>
    </font>
    <font>
      <sz val="10"/>
      <name val="Arial CE"/>
      <family val="2"/>
      <charset val="238"/>
    </font>
    <font>
      <b/>
      <sz val="12"/>
      <name val="Arial CE"/>
      <family val="2"/>
      <charset val="238"/>
    </font>
    <font>
      <sz val="12"/>
      <name val="Arial"/>
      <family val="2"/>
      <charset val="238"/>
    </font>
    <font>
      <sz val="12"/>
      <name val="Arial CE"/>
      <family val="2"/>
      <charset val="238"/>
    </font>
    <font>
      <sz val="8"/>
      <name val="Arial CE"/>
      <family val="2"/>
      <charset val="238"/>
    </font>
    <font>
      <sz val="11"/>
      <color indexed="8"/>
      <name val="Calibri"/>
      <family val="2"/>
      <charset val="238"/>
    </font>
    <font>
      <sz val="10"/>
      <name val="Arial"/>
      <family val="2"/>
      <charset val="238"/>
    </font>
    <font>
      <b/>
      <i/>
      <sz val="14"/>
      <name val="Arial"/>
      <family val="2"/>
      <charset val="238"/>
    </font>
    <font>
      <b/>
      <sz val="16"/>
      <name val="Arial"/>
      <family val="2"/>
      <charset val="238"/>
    </font>
    <font>
      <sz val="10"/>
      <color rgb="FFFF0000"/>
      <name val="Arial"/>
      <family val="2"/>
      <charset val="238"/>
    </font>
    <font>
      <sz val="10"/>
      <color indexed="8"/>
      <name val="Arial"/>
      <family val="2"/>
      <charset val="238"/>
    </font>
    <font>
      <sz val="12"/>
      <color rgb="FFFF0000"/>
      <name val="Arial"/>
      <family val="2"/>
      <charset val="238"/>
    </font>
    <font>
      <b/>
      <strike/>
      <sz val="12"/>
      <color rgb="FFFF0000"/>
      <name val="Arial CE"/>
      <charset val="238"/>
    </font>
    <font>
      <b/>
      <sz val="12"/>
      <color rgb="FFFF0000"/>
      <name val="Arial CE"/>
      <charset val="238"/>
    </font>
    <font>
      <sz val="10"/>
      <color rgb="FFFF0000"/>
      <name val="Arial CE"/>
      <charset val="238"/>
    </font>
    <font>
      <b/>
      <sz val="10"/>
      <color rgb="FFFF0000"/>
      <name val="Arial CE"/>
      <family val="2"/>
      <charset val="238"/>
    </font>
    <font>
      <b/>
      <sz val="10"/>
      <color rgb="FFFF0000"/>
      <name val="Arial"/>
      <family val="2"/>
      <charset val="238"/>
    </font>
    <font>
      <b/>
      <sz val="12"/>
      <color rgb="FFFF0000"/>
      <name val="Arial CE"/>
      <family val="2"/>
      <charset val="238"/>
    </font>
    <font>
      <sz val="10"/>
      <color rgb="FFFF0000"/>
      <name val="Arial CE"/>
      <family val="2"/>
      <charset val="238"/>
    </font>
    <font>
      <sz val="12"/>
      <color rgb="FFFF0000"/>
      <name val="Arial CE"/>
      <family val="2"/>
      <charset val="238"/>
    </font>
    <font>
      <b/>
      <sz val="12"/>
      <color rgb="FFFF0000"/>
      <name val="Arial"/>
      <family val="2"/>
      <charset val="238"/>
    </font>
    <font>
      <sz val="10"/>
      <color rgb="FFFF0000"/>
      <name val="Times New Roman"/>
      <family val="1"/>
      <charset val="238"/>
    </font>
    <font>
      <b/>
      <sz val="18"/>
      <color rgb="FFFF0000"/>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patternFill>
    </fill>
    <fill>
      <patternFill patternType="solid">
        <fgColor rgb="FFCCFFFF"/>
        <bgColor indexed="64"/>
      </patternFill>
    </fill>
    <fill>
      <patternFill patternType="solid">
        <fgColor theme="0" tint="-0.249977111117893"/>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thin">
        <color indexed="64"/>
      </left>
      <right style="thin">
        <color indexed="64"/>
      </right>
      <top style="thin">
        <color indexed="64"/>
      </top>
      <bottom/>
      <diagonal/>
    </border>
  </borders>
  <cellStyleXfs count="15">
    <xf numFmtId="0" fontId="0" fillId="0" borderId="0"/>
    <xf numFmtId="0" fontId="2"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17" fillId="0" borderId="0">
      <alignment wrapText="1"/>
    </xf>
    <xf numFmtId="0" fontId="2" fillId="0" borderId="0"/>
    <xf numFmtId="0" fontId="1" fillId="0" borderId="0"/>
    <xf numFmtId="0" fontId="2" fillId="0" borderId="0"/>
    <xf numFmtId="0" fontId="2" fillId="0" borderId="0">
      <alignment wrapText="1"/>
    </xf>
    <xf numFmtId="0" fontId="2" fillId="0" borderId="0">
      <alignment wrapText="1"/>
    </xf>
  </cellStyleXfs>
  <cellXfs count="202">
    <xf numFmtId="0" fontId="0" fillId="0" borderId="0" xfId="0"/>
    <xf numFmtId="0" fontId="3" fillId="0" borderId="0" xfId="1" applyFont="1" applyFill="1"/>
    <xf numFmtId="0" fontId="2" fillId="0" borderId="0" xfId="1" applyFill="1"/>
    <xf numFmtId="0" fontId="2" fillId="0" borderId="0" xfId="1" applyFill="1" applyAlignment="1"/>
    <xf numFmtId="3" fontId="2" fillId="0" borderId="0" xfId="1" applyNumberFormat="1" applyFill="1"/>
    <xf numFmtId="0" fontId="0" fillId="0" borderId="0" xfId="0" applyFill="1" applyAlignment="1">
      <alignment wrapText="1"/>
    </xf>
    <xf numFmtId="3" fontId="0" fillId="0" borderId="0" xfId="0" applyNumberFormat="1" applyFill="1" applyAlignment="1">
      <alignment horizontal="right" vertical="center"/>
    </xf>
    <xf numFmtId="3" fontId="2" fillId="0" borderId="0" xfId="1" applyNumberFormat="1" applyFill="1" applyAlignment="1">
      <alignment horizontal="right" vertical="center"/>
    </xf>
    <xf numFmtId="0" fontId="2" fillId="0" borderId="0" xfId="1" applyFill="1" applyAlignment="1">
      <alignment vertical="center" wrapText="1"/>
    </xf>
    <xf numFmtId="0" fontId="4" fillId="0" borderId="0" xfId="0" applyFont="1" applyFill="1" applyAlignment="1">
      <alignment horizontal="center"/>
    </xf>
    <xf numFmtId="0" fontId="0" fillId="0" borderId="0" xfId="0" applyFill="1"/>
    <xf numFmtId="0" fontId="5" fillId="0" borderId="0" xfId="2" applyFont="1" applyFill="1"/>
    <xf numFmtId="0" fontId="6" fillId="0" borderId="0" xfId="2" applyFont="1" applyFill="1" applyAlignment="1">
      <alignment horizontal="right"/>
    </xf>
    <xf numFmtId="3" fontId="6" fillId="0" borderId="0" xfId="2" applyNumberFormat="1" applyFont="1" applyFill="1"/>
    <xf numFmtId="0" fontId="7" fillId="0" borderId="0" xfId="2" applyFont="1" applyFill="1" applyAlignment="1">
      <alignment horizontal="center"/>
    </xf>
    <xf numFmtId="3" fontId="5" fillId="0" borderId="0" xfId="2" applyNumberFormat="1" applyFont="1" applyFill="1" applyAlignment="1">
      <alignment horizontal="right" vertical="center"/>
    </xf>
    <xf numFmtId="0" fontId="5" fillId="0" borderId="0" xfId="2" applyFont="1" applyFill="1" applyAlignment="1">
      <alignment vertical="center" wrapText="1"/>
    </xf>
    <xf numFmtId="3" fontId="5" fillId="0" borderId="0" xfId="2" applyNumberFormat="1" applyFont="1" applyFill="1"/>
    <xf numFmtId="0" fontId="0" fillId="0" borderId="4" xfId="0" applyFill="1" applyBorder="1" applyAlignment="1">
      <alignment vertical="center" wrapText="1"/>
    </xf>
    <xf numFmtId="3" fontId="9" fillId="2" borderId="4" xfId="5" applyNumberFormat="1" applyFont="1" applyFill="1" applyBorder="1" applyAlignment="1">
      <alignment horizontal="right" vertical="center" wrapText="1"/>
    </xf>
    <xf numFmtId="0" fontId="9" fillId="2" borderId="4" xfId="5" applyFont="1" applyFill="1" applyBorder="1" applyAlignment="1">
      <alignment horizontal="center" vertical="center" wrapText="1"/>
    </xf>
    <xf numFmtId="0" fontId="10" fillId="0" borderId="0" xfId="0" applyFont="1" applyFill="1"/>
    <xf numFmtId="0" fontId="11" fillId="0" borderId="4" xfId="0" applyFont="1" applyFill="1" applyBorder="1" applyAlignment="1">
      <alignment horizontal="center" vertical="center" wrapText="1"/>
    </xf>
    <xf numFmtId="0" fontId="12" fillId="0" borderId="4" xfId="0" applyFont="1" applyFill="1" applyBorder="1" applyAlignment="1" applyProtection="1">
      <alignment vertical="center" wrapText="1"/>
      <protection locked="0"/>
    </xf>
    <xf numFmtId="0" fontId="11" fillId="0" borderId="4" xfId="0" applyFont="1" applyFill="1" applyBorder="1" applyAlignment="1" applyProtection="1">
      <alignment horizontal="left" vertical="center" wrapText="1"/>
      <protection locked="0"/>
    </xf>
    <xf numFmtId="3" fontId="13" fillId="0" borderId="4" xfId="0" applyNumberFormat="1" applyFont="1" applyFill="1" applyBorder="1" applyAlignment="1">
      <alignment horizontal="right" vertical="center" indent="1"/>
    </xf>
    <xf numFmtId="3" fontId="13" fillId="0" borderId="4" xfId="0" applyNumberFormat="1" applyFont="1" applyFill="1" applyBorder="1" applyAlignment="1">
      <alignment horizontal="center" vertical="center" wrapText="1"/>
    </xf>
    <xf numFmtId="3" fontId="8" fillId="2" borderId="4" xfId="5" applyNumberFormat="1" applyFont="1" applyFill="1" applyBorder="1" applyAlignment="1">
      <alignment horizontal="right" vertical="center" wrapText="1"/>
    </xf>
    <xf numFmtId="0" fontId="4" fillId="2" borderId="4" xfId="5" applyFont="1" applyFill="1" applyBorder="1" applyAlignment="1">
      <alignment horizontal="center" vertical="center" wrapText="1"/>
    </xf>
    <xf numFmtId="0" fontId="15" fillId="0" borderId="0" xfId="0" applyFont="1" applyFill="1" applyAlignment="1">
      <alignment wrapText="1"/>
    </xf>
    <xf numFmtId="0" fontId="15" fillId="0" borderId="0" xfId="0" applyFont="1" applyFill="1"/>
    <xf numFmtId="3" fontId="15" fillId="0" borderId="0" xfId="0" applyNumberFormat="1" applyFont="1" applyFill="1" applyAlignment="1">
      <alignment horizontal="right" wrapText="1"/>
    </xf>
    <xf numFmtId="3" fontId="15" fillId="0" borderId="0" xfId="0" applyNumberFormat="1" applyFont="1" applyFill="1" applyAlignment="1">
      <alignment horizontal="right" vertical="center" indent="1"/>
    </xf>
    <xf numFmtId="3" fontId="15" fillId="0" borderId="0" xfId="0" applyNumberFormat="1" applyFont="1" applyFill="1" applyAlignment="1">
      <alignment horizontal="right" vertical="center"/>
    </xf>
    <xf numFmtId="0" fontId="0" fillId="0" borderId="0" xfId="0" applyFill="1" applyAlignment="1">
      <alignment vertical="center" wrapText="1"/>
    </xf>
    <xf numFmtId="0" fontId="11" fillId="0" borderId="0" xfId="0" applyFont="1" applyFill="1"/>
    <xf numFmtId="0" fontId="0" fillId="0" borderId="0" xfId="0" applyFill="1" applyAlignment="1">
      <alignment horizontal="right" wrapText="1"/>
    </xf>
    <xf numFmtId="3" fontId="0" fillId="0" borderId="0" xfId="0" applyNumberFormat="1" applyFill="1" applyAlignment="1">
      <alignment horizontal="right" vertical="center" indent="1"/>
    </xf>
    <xf numFmtId="0" fontId="17" fillId="3" borderId="0" xfId="9" applyFill="1">
      <alignment wrapText="1"/>
    </xf>
    <xf numFmtId="3" fontId="5" fillId="3" borderId="0" xfId="2" applyNumberFormat="1" applyFont="1" applyFill="1" applyAlignment="1">
      <alignment horizontal="right" vertical="center"/>
    </xf>
    <xf numFmtId="3" fontId="18" fillId="2" borderId="4" xfId="5" applyNumberFormat="1" applyFont="1" applyFill="1" applyBorder="1" applyAlignment="1">
      <alignment horizontal="right" vertical="center" wrapText="1"/>
    </xf>
    <xf numFmtId="0" fontId="14" fillId="0" borderId="4" xfId="9" applyFont="1" applyFill="1" applyBorder="1" applyAlignment="1">
      <alignment horizontal="center" vertical="center" wrapText="1"/>
    </xf>
    <xf numFmtId="0" fontId="14" fillId="3" borderId="4" xfId="9" applyFont="1" applyFill="1" applyBorder="1" applyAlignment="1">
      <alignment horizontal="center" vertical="center" wrapText="1"/>
    </xf>
    <xf numFmtId="0" fontId="13" fillId="3" borderId="4" xfId="9" applyFont="1" applyFill="1" applyBorder="1" applyAlignment="1">
      <alignment horizontal="center" vertical="center" wrapText="1"/>
    </xf>
    <xf numFmtId="0" fontId="12" fillId="3" borderId="4" xfId="9" applyFont="1" applyFill="1" applyBorder="1" applyAlignment="1" applyProtection="1">
      <alignment vertical="center" wrapText="1"/>
      <protection locked="0"/>
    </xf>
    <xf numFmtId="0" fontId="14" fillId="3" borderId="4" xfId="9" applyFont="1" applyFill="1" applyBorder="1" applyAlignment="1" applyProtection="1">
      <alignment horizontal="left" vertical="center" wrapText="1"/>
      <protection locked="0"/>
    </xf>
    <xf numFmtId="3" fontId="13" fillId="3" borderId="4" xfId="9" applyNumberFormat="1" applyFont="1" applyFill="1" applyBorder="1" applyAlignment="1">
      <alignment horizontal="right" vertical="center" indent="1"/>
    </xf>
    <xf numFmtId="0" fontId="13" fillId="3" borderId="4" xfId="9" applyNumberFormat="1" applyFont="1" applyFill="1" applyBorder="1" applyAlignment="1">
      <alignment horizontal="center" vertical="center" wrapText="1"/>
    </xf>
    <xf numFmtId="3" fontId="14" fillId="3" borderId="4" xfId="9" applyNumberFormat="1" applyFont="1" applyFill="1" applyBorder="1" applyAlignment="1">
      <alignment horizontal="right" vertical="center" indent="1"/>
    </xf>
    <xf numFmtId="3" fontId="7" fillId="3" borderId="4" xfId="9" applyNumberFormat="1" applyFont="1" applyFill="1" applyBorder="1" applyAlignment="1">
      <alignment horizontal="right" vertical="center" indent="1"/>
    </xf>
    <xf numFmtId="3" fontId="13" fillId="0" borderId="4" xfId="9" applyNumberFormat="1" applyFont="1" applyFill="1" applyBorder="1" applyAlignment="1">
      <alignment horizontal="right" vertical="center" indent="1"/>
    </xf>
    <xf numFmtId="0" fontId="13" fillId="0" borderId="4" xfId="9" applyFont="1" applyFill="1" applyBorder="1" applyAlignment="1">
      <alignment horizontal="center" vertical="center" wrapText="1"/>
    </xf>
    <xf numFmtId="0" fontId="12" fillId="0" borderId="4" xfId="9" applyFont="1" applyFill="1" applyBorder="1" applyAlignment="1" applyProtection="1">
      <alignment vertical="center" wrapText="1"/>
      <protection locked="0"/>
    </xf>
    <xf numFmtId="0" fontId="14" fillId="0" borderId="4" xfId="9" applyFont="1" applyFill="1" applyBorder="1" applyAlignment="1" applyProtection="1">
      <alignment horizontal="left" vertical="center" wrapText="1"/>
      <protection locked="0"/>
    </xf>
    <xf numFmtId="0" fontId="13" fillId="0" borderId="4" xfId="9" applyNumberFormat="1" applyFont="1" applyFill="1" applyBorder="1" applyAlignment="1">
      <alignment horizontal="center" vertical="center" wrapText="1"/>
    </xf>
    <xf numFmtId="3" fontId="14" fillId="0" borderId="4" xfId="9" applyNumberFormat="1" applyFont="1" applyFill="1" applyBorder="1" applyAlignment="1">
      <alignment horizontal="right" vertical="center" indent="1"/>
    </xf>
    <xf numFmtId="3" fontId="13" fillId="0" borderId="4" xfId="9" applyNumberFormat="1" applyFont="1" applyFill="1" applyBorder="1" applyAlignment="1">
      <alignment horizontal="center" vertical="center" wrapText="1"/>
    </xf>
    <xf numFmtId="0" fontId="13" fillId="0" borderId="0" xfId="9" applyFont="1" applyFill="1">
      <alignment wrapText="1"/>
    </xf>
    <xf numFmtId="0" fontId="14" fillId="0" borderId="5" xfId="9" applyFont="1" applyFill="1" applyBorder="1" applyAlignment="1">
      <alignment horizontal="center" vertical="center" wrapText="1"/>
    </xf>
    <xf numFmtId="0" fontId="13" fillId="0" borderId="5" xfId="9" applyFont="1" applyFill="1" applyBorder="1" applyAlignment="1">
      <alignment horizontal="center" vertical="center" wrapText="1"/>
    </xf>
    <xf numFmtId="0" fontId="12" fillId="0" borderId="5" xfId="9" applyFont="1" applyFill="1" applyBorder="1" applyAlignment="1" applyProtection="1">
      <alignment vertical="center" wrapText="1"/>
      <protection locked="0"/>
    </xf>
    <xf numFmtId="0" fontId="14" fillId="0" borderId="5" xfId="9" applyFont="1" applyFill="1" applyBorder="1" applyAlignment="1" applyProtection="1">
      <alignment horizontal="left" vertical="center" wrapText="1"/>
      <protection locked="0"/>
    </xf>
    <xf numFmtId="3" fontId="13" fillId="0" borderId="5" xfId="9" applyNumberFormat="1" applyFont="1" applyFill="1" applyBorder="1" applyAlignment="1">
      <alignment horizontal="right" vertical="center" indent="1"/>
    </xf>
    <xf numFmtId="0" fontId="13" fillId="0" borderId="5" xfId="9" applyNumberFormat="1" applyFont="1" applyFill="1" applyBorder="1" applyAlignment="1">
      <alignment horizontal="center" vertical="center" wrapText="1"/>
    </xf>
    <xf numFmtId="3" fontId="7" fillId="0" borderId="5" xfId="9" applyNumberFormat="1" applyFont="1" applyFill="1" applyBorder="1" applyAlignment="1">
      <alignment horizontal="right" vertical="center" indent="1"/>
    </xf>
    <xf numFmtId="0" fontId="9" fillId="2" borderId="1" xfId="4" applyFont="1" applyFill="1" applyBorder="1" applyAlignment="1">
      <alignment vertical="center"/>
    </xf>
    <xf numFmtId="0" fontId="9" fillId="2" borderId="2" xfId="4" applyFont="1" applyFill="1" applyBorder="1" applyAlignment="1">
      <alignment vertical="center"/>
    </xf>
    <xf numFmtId="0" fontId="2" fillId="0" borderId="4" xfId="0" applyFont="1" applyFill="1" applyBorder="1" applyAlignment="1">
      <alignment horizontal="center" vertical="center"/>
    </xf>
    <xf numFmtId="3" fontId="13" fillId="0" borderId="4" xfId="0" applyNumberFormat="1" applyFont="1" applyFill="1" applyBorder="1" applyAlignment="1">
      <alignment horizontal="right" vertical="center"/>
    </xf>
    <xf numFmtId="0" fontId="2" fillId="0" borderId="4" xfId="0" applyNumberFormat="1" applyFont="1" applyFill="1" applyBorder="1" applyAlignment="1">
      <alignment horizontal="center" vertical="center"/>
    </xf>
    <xf numFmtId="3" fontId="14" fillId="0" borderId="4" xfId="0" applyNumberFormat="1" applyFont="1" applyFill="1" applyBorder="1" applyAlignment="1">
      <alignment horizontal="right" vertical="center"/>
    </xf>
    <xf numFmtId="3" fontId="7" fillId="0" borderId="4" xfId="0" applyNumberFormat="1" applyFont="1" applyFill="1" applyBorder="1" applyAlignment="1">
      <alignment horizontal="right" vertical="center"/>
    </xf>
    <xf numFmtId="0" fontId="0" fillId="0" borderId="0" xfId="0" applyFont="1" applyFill="1" applyAlignment="1">
      <alignment vertical="center"/>
    </xf>
    <xf numFmtId="0" fontId="8" fillId="2" borderId="1" xfId="4" applyFont="1" applyFill="1" applyBorder="1" applyAlignment="1">
      <alignment vertical="center"/>
    </xf>
    <xf numFmtId="0" fontId="8" fillId="2" borderId="2" xfId="4" applyFont="1" applyFill="1" applyBorder="1" applyAlignment="1">
      <alignment vertical="center"/>
    </xf>
    <xf numFmtId="3" fontId="20" fillId="0" borderId="4" xfId="0" applyNumberFormat="1" applyFont="1" applyFill="1" applyBorder="1" applyAlignment="1">
      <alignment horizontal="center" vertical="center" wrapText="1"/>
    </xf>
    <xf numFmtId="0" fontId="9" fillId="2" borderId="1" xfId="4" applyFont="1" applyFill="1" applyBorder="1" applyAlignment="1">
      <alignment horizontal="left" vertical="center"/>
    </xf>
    <xf numFmtId="0" fontId="9" fillId="2" borderId="2" xfId="4" applyFont="1" applyFill="1" applyBorder="1" applyAlignment="1">
      <alignment horizontal="left" vertical="center"/>
    </xf>
    <xf numFmtId="0" fontId="0" fillId="0" borderId="4" xfId="0" applyFont="1" applyFill="1" applyBorder="1" applyAlignment="1">
      <alignment horizontal="center" vertical="center"/>
    </xf>
    <xf numFmtId="0" fontId="0" fillId="0" borderId="4" xfId="0" applyNumberFormat="1" applyFont="1" applyFill="1" applyBorder="1" applyAlignment="1">
      <alignment horizontal="center" vertical="center"/>
    </xf>
    <xf numFmtId="0" fontId="21" fillId="4" borderId="6" xfId="6" applyFont="1" applyFill="1" applyBorder="1" applyAlignment="1">
      <alignment vertical="center" wrapText="1"/>
    </xf>
    <xf numFmtId="0" fontId="0" fillId="0" borderId="7" xfId="0" applyFill="1" applyBorder="1"/>
    <xf numFmtId="3" fontId="4" fillId="5" borderId="4" xfId="5" applyNumberFormat="1" applyFont="1" applyFill="1" applyBorder="1" applyAlignment="1">
      <alignment horizontal="center" vertical="center" wrapText="1"/>
    </xf>
    <xf numFmtId="0" fontId="3" fillId="0" borderId="0" xfId="0" applyFont="1"/>
    <xf numFmtId="0" fontId="5" fillId="0" borderId="0" xfId="0" applyFont="1"/>
    <xf numFmtId="0" fontId="6" fillId="0" borderId="0" xfId="0" applyFont="1" applyAlignment="1">
      <alignment horizontal="right"/>
    </xf>
    <xf numFmtId="0" fontId="8" fillId="6" borderId="1" xfId="3" applyFont="1" applyFill="1" applyBorder="1" applyAlignment="1">
      <alignment vertical="center"/>
    </xf>
    <xf numFmtId="0" fontId="8" fillId="6" borderId="2" xfId="3" applyFont="1" applyFill="1" applyBorder="1" applyAlignment="1">
      <alignment vertical="center"/>
    </xf>
    <xf numFmtId="0" fontId="8" fillId="6" borderId="3" xfId="3" applyFont="1" applyFill="1" applyBorder="1" applyAlignment="1">
      <alignment vertical="center"/>
    </xf>
    <xf numFmtId="0" fontId="9" fillId="2" borderId="2" xfId="4" applyFont="1" applyFill="1" applyBorder="1" applyAlignment="1">
      <alignment horizontal="left" vertical="center"/>
    </xf>
    <xf numFmtId="0" fontId="8" fillId="2" borderId="1"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0" fillId="6" borderId="4" xfId="0" applyFill="1" applyBorder="1" applyAlignment="1">
      <alignment vertical="center" wrapText="1"/>
    </xf>
    <xf numFmtId="3" fontId="22" fillId="0" borderId="4" xfId="0" applyNumberFormat="1" applyFont="1" applyFill="1" applyBorder="1" applyAlignment="1">
      <alignment horizontal="center" vertical="center" wrapText="1"/>
    </xf>
    <xf numFmtId="0" fontId="8" fillId="6" borderId="2" xfId="3" applyFont="1" applyFill="1" applyBorder="1" applyAlignment="1">
      <alignment vertical="center"/>
    </xf>
    <xf numFmtId="0" fontId="11" fillId="2" borderId="4" xfId="0" applyFont="1" applyFill="1" applyBorder="1" applyAlignment="1">
      <alignment horizontal="center" vertical="center" wrapText="1"/>
    </xf>
    <xf numFmtId="0" fontId="0" fillId="2" borderId="4" xfId="0" applyFont="1" applyFill="1" applyBorder="1" applyAlignment="1">
      <alignment horizontal="center" vertical="center"/>
    </xf>
    <xf numFmtId="0" fontId="12" fillId="2" borderId="4" xfId="0" applyFont="1" applyFill="1" applyBorder="1" applyAlignment="1" applyProtection="1">
      <alignment vertical="center" wrapText="1"/>
      <protection locked="0"/>
    </xf>
    <xf numFmtId="0" fontId="11" fillId="2" borderId="4" xfId="0" applyFont="1" applyFill="1" applyBorder="1" applyAlignment="1" applyProtection="1">
      <alignment horizontal="left" vertical="center" wrapText="1"/>
      <protection locked="0"/>
    </xf>
    <xf numFmtId="3" fontId="13" fillId="2" borderId="4" xfId="0" applyNumberFormat="1" applyFont="1" applyFill="1" applyBorder="1" applyAlignment="1">
      <alignment horizontal="right" vertical="center"/>
    </xf>
    <xf numFmtId="0" fontId="2" fillId="2" borderId="4" xfId="0" applyNumberFormat="1" applyFont="1" applyFill="1" applyBorder="1" applyAlignment="1">
      <alignment horizontal="center" vertical="center"/>
    </xf>
    <xf numFmtId="3" fontId="14" fillId="2" borderId="4" xfId="0" applyNumberFormat="1" applyFont="1" applyFill="1" applyBorder="1" applyAlignment="1">
      <alignment horizontal="right" vertical="center"/>
    </xf>
    <xf numFmtId="3" fontId="13" fillId="2" borderId="4" xfId="9" applyNumberFormat="1" applyFont="1" applyFill="1" applyBorder="1" applyAlignment="1">
      <alignment horizontal="right" vertical="center" indent="1"/>
    </xf>
    <xf numFmtId="3" fontId="13" fillId="2" borderId="4" xfId="0" applyNumberFormat="1" applyFont="1" applyFill="1" applyBorder="1" applyAlignment="1">
      <alignment horizontal="center" vertical="center" wrapText="1"/>
    </xf>
    <xf numFmtId="0" fontId="0" fillId="2" borderId="0" xfId="0" applyFont="1" applyFill="1" applyAlignment="1">
      <alignment vertical="center"/>
    </xf>
    <xf numFmtId="0" fontId="0" fillId="2" borderId="4" xfId="0" applyNumberFormat="1" applyFont="1" applyFill="1" applyBorder="1" applyAlignment="1">
      <alignment horizontal="center" vertical="center"/>
    </xf>
    <xf numFmtId="0" fontId="25" fillId="2" borderId="4"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7" fillId="2" borderId="4" xfId="0" applyFont="1" applyFill="1" applyBorder="1" applyAlignment="1">
      <alignment horizontal="center" vertical="center"/>
    </xf>
    <xf numFmtId="0" fontId="28" fillId="2" borderId="4" xfId="0" applyFont="1" applyFill="1" applyBorder="1" applyAlignment="1" applyProtection="1">
      <alignment vertical="center" wrapText="1"/>
      <protection locked="0"/>
    </xf>
    <xf numFmtId="0" fontId="29" fillId="2" borderId="4" xfId="0" applyFont="1" applyFill="1" applyBorder="1" applyAlignment="1" applyProtection="1">
      <alignment horizontal="left" vertical="center" wrapText="1"/>
      <protection locked="0"/>
    </xf>
    <xf numFmtId="0" fontId="29" fillId="2" borderId="4" xfId="0" applyFont="1" applyFill="1" applyBorder="1" applyAlignment="1">
      <alignment horizontal="center" vertical="center" wrapText="1"/>
    </xf>
    <xf numFmtId="3" fontId="22" fillId="2" borderId="4" xfId="0" applyNumberFormat="1" applyFont="1" applyFill="1" applyBorder="1" applyAlignment="1">
      <alignment horizontal="right" vertical="center"/>
    </xf>
    <xf numFmtId="0" fontId="20" fillId="2" borderId="4" xfId="0" applyNumberFormat="1" applyFont="1" applyFill="1" applyBorder="1" applyAlignment="1">
      <alignment horizontal="center" vertical="center"/>
    </xf>
    <xf numFmtId="3" fontId="30" fillId="2" borderId="4" xfId="0" applyNumberFormat="1" applyFont="1" applyFill="1" applyBorder="1" applyAlignment="1">
      <alignment horizontal="right" vertical="center"/>
    </xf>
    <xf numFmtId="3" fontId="31" fillId="2" borderId="4" xfId="0" applyNumberFormat="1" applyFont="1" applyFill="1" applyBorder="1" applyAlignment="1">
      <alignment horizontal="right" vertical="center"/>
    </xf>
    <xf numFmtId="3" fontId="22" fillId="2" borderId="4" xfId="9" applyNumberFormat="1" applyFont="1" applyFill="1" applyBorder="1" applyAlignment="1">
      <alignment horizontal="right" vertical="center" indent="1"/>
    </xf>
    <xf numFmtId="0" fontId="20" fillId="0" borderId="0" xfId="0" applyFont="1" applyFill="1" applyAlignment="1">
      <alignment vertical="center"/>
    </xf>
    <xf numFmtId="0" fontId="20" fillId="2" borderId="4" xfId="0" applyFont="1" applyFill="1" applyBorder="1" applyAlignment="1">
      <alignment horizontal="center" vertical="center"/>
    </xf>
    <xf numFmtId="3" fontId="22" fillId="2" borderId="4" xfId="0" applyNumberFormat="1" applyFont="1" applyFill="1" applyBorder="1" applyAlignment="1">
      <alignment horizontal="center" vertical="center" wrapText="1"/>
    </xf>
    <xf numFmtId="0" fontId="20" fillId="2" borderId="0" xfId="0" applyFont="1" applyFill="1" applyAlignment="1">
      <alignment vertical="center"/>
    </xf>
    <xf numFmtId="0" fontId="20" fillId="2" borderId="0" xfId="0" applyFont="1" applyFill="1" applyAlignment="1">
      <alignment horizontal="justify" vertical="center"/>
    </xf>
    <xf numFmtId="3" fontId="13" fillId="0" borderId="4" xfId="14" applyNumberFormat="1" applyFont="1" applyFill="1" applyBorder="1" applyAlignment="1">
      <alignment horizontal="right" vertical="center" indent="1"/>
    </xf>
    <xf numFmtId="3" fontId="18" fillId="2" borderId="4" xfId="4" applyNumberFormat="1" applyFont="1" applyFill="1" applyBorder="1" applyAlignment="1">
      <alignment horizontal="right" vertical="center" wrapText="1"/>
    </xf>
    <xf numFmtId="0" fontId="2" fillId="3" borderId="0" xfId="14" applyFill="1">
      <alignment wrapText="1"/>
    </xf>
    <xf numFmtId="0" fontId="14" fillId="0" borderId="4" xfId="14" applyFont="1" applyFill="1" applyBorder="1" applyAlignment="1">
      <alignment horizontal="center" vertical="center" wrapText="1"/>
    </xf>
    <xf numFmtId="0" fontId="2" fillId="0" borderId="4" xfId="14" applyFont="1" applyFill="1" applyBorder="1" applyAlignment="1">
      <alignment horizontal="center" vertical="center" wrapText="1"/>
    </xf>
    <xf numFmtId="0" fontId="12" fillId="0" borderId="4" xfId="14" applyFont="1" applyFill="1" applyBorder="1" applyAlignment="1" applyProtection="1">
      <alignment vertical="center" wrapText="1"/>
      <protection locked="0"/>
    </xf>
    <xf numFmtId="0" fontId="14" fillId="0" borderId="4" xfId="14" applyFont="1" applyFill="1" applyBorder="1" applyAlignment="1" applyProtection="1">
      <alignment horizontal="left" vertical="center" wrapText="1"/>
      <protection locked="0"/>
    </xf>
    <xf numFmtId="0" fontId="2" fillId="0" borderId="4" xfId="14" applyNumberFormat="1" applyFont="1" applyFill="1" applyBorder="1" applyAlignment="1">
      <alignment horizontal="center" vertical="center"/>
    </xf>
    <xf numFmtId="3" fontId="14" fillId="0" borderId="4" xfId="14" applyNumberFormat="1" applyFont="1" applyFill="1" applyBorder="1" applyAlignment="1">
      <alignment horizontal="right" vertical="center" indent="1"/>
    </xf>
    <xf numFmtId="3" fontId="7" fillId="3" borderId="4" xfId="14" applyNumberFormat="1" applyFont="1" applyFill="1" applyBorder="1" applyAlignment="1">
      <alignment horizontal="right" vertical="center" indent="1"/>
    </xf>
    <xf numFmtId="3" fontId="13" fillId="0" borderId="4" xfId="14" applyNumberFormat="1" applyFont="1" applyFill="1" applyBorder="1" applyAlignment="1">
      <alignment horizontal="center" vertical="center" wrapText="1"/>
    </xf>
    <xf numFmtId="0" fontId="13" fillId="0" borderId="0" xfId="14" applyFont="1" applyFill="1">
      <alignment wrapText="1"/>
    </xf>
    <xf numFmtId="3" fontId="22" fillId="2" borderId="4" xfId="14" applyNumberFormat="1" applyFont="1" applyFill="1" applyBorder="1" applyAlignment="1">
      <alignment horizontal="right" vertical="center" indent="1"/>
    </xf>
    <xf numFmtId="0" fontId="29" fillId="2" borderId="0" xfId="0" applyFont="1" applyFill="1" applyAlignment="1">
      <alignment vertical="center" wrapText="1"/>
    </xf>
    <xf numFmtId="0" fontId="2" fillId="2" borderId="4" xfId="0" applyFont="1" applyFill="1" applyBorder="1" applyAlignment="1">
      <alignment horizontal="center" vertical="center"/>
    </xf>
    <xf numFmtId="0" fontId="3" fillId="3" borderId="0" xfId="1" applyFont="1" applyFill="1"/>
    <xf numFmtId="0" fontId="2" fillId="3" borderId="0" xfId="1" applyFill="1"/>
    <xf numFmtId="0" fontId="2" fillId="3" borderId="0" xfId="1" applyFill="1" applyAlignment="1"/>
    <xf numFmtId="0" fontId="2" fillId="3" borderId="0" xfId="14" applyFill="1" applyAlignment="1">
      <alignment wrapText="1"/>
    </xf>
    <xf numFmtId="3" fontId="2" fillId="3" borderId="0" xfId="14" applyNumberFormat="1" applyFill="1" applyAlignment="1">
      <alignment horizontal="right" vertical="center"/>
    </xf>
    <xf numFmtId="3" fontId="2" fillId="3" borderId="0" xfId="1" applyNumberFormat="1" applyFill="1" applyAlignment="1">
      <alignment horizontal="right" vertical="center"/>
    </xf>
    <xf numFmtId="0" fontId="2" fillId="3" borderId="0" xfId="1" applyFill="1" applyAlignment="1">
      <alignment vertical="center" wrapText="1"/>
    </xf>
    <xf numFmtId="0" fontId="2" fillId="3" borderId="0" xfId="1" applyFont="1" applyFill="1"/>
    <xf numFmtId="0" fontId="3" fillId="3" borderId="0" xfId="1" applyFont="1" applyFill="1" applyAlignment="1">
      <alignment horizontal="center"/>
    </xf>
    <xf numFmtId="0" fontId="8" fillId="3" borderId="0" xfId="1" applyFont="1" applyFill="1"/>
    <xf numFmtId="0" fontId="5" fillId="3" borderId="0" xfId="2" applyFont="1" applyFill="1"/>
    <xf numFmtId="3" fontId="5" fillId="3" borderId="0" xfId="2" applyNumberFormat="1" applyFont="1" applyFill="1"/>
    <xf numFmtId="0" fontId="5" fillId="3" borderId="0" xfId="2" applyFont="1" applyFill="1" applyAlignment="1">
      <alignment vertical="center" wrapText="1"/>
    </xf>
    <xf numFmtId="0" fontId="2" fillId="3" borderId="4" xfId="14" applyFill="1" applyBorder="1" applyAlignment="1">
      <alignment vertical="center" wrapText="1"/>
    </xf>
    <xf numFmtId="3" fontId="13" fillId="3" borderId="4" xfId="14" applyNumberFormat="1" applyFont="1" applyFill="1" applyBorder="1" applyAlignment="1">
      <alignment horizontal="center" vertical="center" wrapText="1"/>
    </xf>
    <xf numFmtId="0" fontId="13" fillId="3" borderId="0" xfId="14" applyFont="1" applyFill="1">
      <alignment wrapText="1"/>
    </xf>
    <xf numFmtId="0" fontId="13" fillId="0" borderId="4" xfId="14" applyFont="1" applyFill="1" applyBorder="1" applyAlignment="1">
      <alignment horizontal="center" vertical="center" wrapText="1"/>
    </xf>
    <xf numFmtId="0" fontId="13" fillId="0" borderId="4" xfId="14" applyNumberFormat="1" applyFont="1" applyFill="1" applyBorder="1" applyAlignment="1">
      <alignment horizontal="center" vertical="center" wrapText="1"/>
    </xf>
    <xf numFmtId="0" fontId="8" fillId="2" borderId="1" xfId="4" applyFont="1" applyFill="1" applyBorder="1" applyAlignment="1">
      <alignment horizontal="left" vertical="center"/>
    </xf>
    <xf numFmtId="0" fontId="8" fillId="2" borderId="2" xfId="4" applyFont="1" applyFill="1" applyBorder="1" applyAlignment="1">
      <alignment horizontal="left" vertical="center"/>
    </xf>
    <xf numFmtId="3" fontId="19" fillId="2" borderId="4" xfId="5" applyNumberFormat="1" applyFont="1" applyFill="1" applyBorder="1" applyAlignment="1">
      <alignment horizontal="right" vertical="center" wrapText="1"/>
    </xf>
    <xf numFmtId="3" fontId="19" fillId="2" borderId="4" xfId="4" applyNumberFormat="1" applyFont="1" applyFill="1" applyBorder="1" applyAlignment="1">
      <alignment horizontal="right" vertical="center" wrapText="1"/>
    </xf>
    <xf numFmtId="0" fontId="14" fillId="2" borderId="4" xfId="14" applyFont="1" applyFill="1" applyBorder="1" applyAlignment="1">
      <alignment horizontal="center" vertical="center" wrapText="1"/>
    </xf>
    <xf numFmtId="0" fontId="13" fillId="2" borderId="4" xfId="14" applyFont="1" applyFill="1" applyBorder="1" applyAlignment="1">
      <alignment horizontal="center" vertical="center" wrapText="1"/>
    </xf>
    <xf numFmtId="0" fontId="12" fillId="2" borderId="4" xfId="14" applyFont="1" applyFill="1" applyBorder="1" applyAlignment="1" applyProtection="1">
      <alignment vertical="center" wrapText="1"/>
      <protection locked="0"/>
    </xf>
    <xf numFmtId="0" fontId="14" fillId="2" borderId="4" xfId="14" applyFont="1" applyFill="1" applyBorder="1" applyAlignment="1" applyProtection="1">
      <alignment horizontal="left" vertical="center" wrapText="1"/>
      <protection locked="0"/>
    </xf>
    <xf numFmtId="3" fontId="13" fillId="2" borderId="4" xfId="14" applyNumberFormat="1" applyFont="1" applyFill="1" applyBorder="1" applyAlignment="1">
      <alignment horizontal="right" vertical="center" indent="1"/>
    </xf>
    <xf numFmtId="0" fontId="13" fillId="2" borderId="4" xfId="14" applyNumberFormat="1" applyFont="1" applyFill="1" applyBorder="1" applyAlignment="1">
      <alignment horizontal="center" vertical="center" wrapText="1"/>
    </xf>
    <xf numFmtId="3" fontId="14" fillId="2" borderId="4" xfId="14" applyNumberFormat="1" applyFont="1" applyFill="1" applyBorder="1" applyAlignment="1">
      <alignment horizontal="right" vertical="center" indent="1"/>
    </xf>
    <xf numFmtId="3" fontId="31" fillId="2" borderId="4" xfId="14" applyNumberFormat="1" applyFont="1" applyFill="1" applyBorder="1" applyAlignment="1">
      <alignment horizontal="right" vertical="center" indent="1"/>
    </xf>
    <xf numFmtId="3" fontId="13" fillId="2" borderId="4" xfId="14" applyNumberFormat="1" applyFont="1" applyFill="1" applyBorder="1" applyAlignment="1">
      <alignment horizontal="center" vertical="center" wrapText="1"/>
    </xf>
    <xf numFmtId="0" fontId="13" fillId="2" borderId="0" xfId="14" applyFont="1" applyFill="1">
      <alignment wrapText="1"/>
    </xf>
    <xf numFmtId="3" fontId="31" fillId="3" borderId="4" xfId="14" applyNumberFormat="1" applyFont="1" applyFill="1" applyBorder="1" applyAlignment="1">
      <alignment horizontal="right" vertical="center" indent="1"/>
    </xf>
    <xf numFmtId="3" fontId="22" fillId="0" borderId="4" xfId="14" applyNumberFormat="1" applyFont="1" applyFill="1" applyBorder="1" applyAlignment="1">
      <alignment horizontal="right" vertical="center" indent="1"/>
    </xf>
    <xf numFmtId="3" fontId="22" fillId="2" borderId="4" xfId="14" applyNumberFormat="1" applyFont="1" applyFill="1" applyBorder="1" applyAlignment="1">
      <alignment horizontal="right" vertical="center" wrapText="1"/>
    </xf>
    <xf numFmtId="0" fontId="4" fillId="5" borderId="4" xfId="4" applyFont="1" applyFill="1" applyBorder="1" applyAlignment="1">
      <alignment horizontal="center" vertical="center" wrapText="1"/>
    </xf>
    <xf numFmtId="0" fontId="8" fillId="6" borderId="1" xfId="3" applyFont="1" applyFill="1" applyBorder="1" applyAlignment="1">
      <alignment vertical="center"/>
    </xf>
    <xf numFmtId="0" fontId="8" fillId="6" borderId="2" xfId="3" applyFont="1" applyFill="1" applyBorder="1" applyAlignment="1">
      <alignment vertical="center"/>
    </xf>
    <xf numFmtId="0" fontId="8" fillId="6" borderId="3" xfId="3" applyFont="1" applyFill="1" applyBorder="1" applyAlignment="1">
      <alignment vertical="center"/>
    </xf>
    <xf numFmtId="3" fontId="4" fillId="5" borderId="4" xfId="4" applyNumberFormat="1" applyFont="1" applyFill="1" applyBorder="1" applyAlignment="1">
      <alignment horizontal="center" vertical="center" wrapText="1"/>
    </xf>
    <xf numFmtId="3" fontId="3" fillId="5" borderId="4" xfId="2" applyNumberFormat="1" applyFont="1" applyFill="1" applyBorder="1" applyAlignment="1">
      <alignment horizontal="center" vertical="center"/>
    </xf>
    <xf numFmtId="0" fontId="4" fillId="5" borderId="4" xfId="5" applyFont="1" applyFill="1" applyBorder="1" applyAlignment="1">
      <alignment horizontal="center" vertical="center" wrapText="1"/>
    </xf>
    <xf numFmtId="164" fontId="4" fillId="5" borderId="4" xfId="4" applyNumberFormat="1" applyFont="1" applyFill="1" applyBorder="1" applyAlignment="1">
      <alignment horizontal="center" vertical="center" wrapText="1"/>
    </xf>
    <xf numFmtId="164" fontId="4" fillId="5" borderId="4" xfId="4" applyNumberFormat="1" applyFont="1" applyFill="1" applyBorder="1" applyAlignment="1">
      <alignment horizontal="center" vertical="center" textRotation="90" wrapText="1"/>
    </xf>
    <xf numFmtId="0" fontId="4" fillId="5" borderId="4" xfId="4" applyFont="1" applyFill="1" applyBorder="1" applyAlignment="1">
      <alignment horizontal="center" vertical="center" textRotation="90" wrapText="1"/>
    </xf>
    <xf numFmtId="0" fontId="4" fillId="0" borderId="4" xfId="5" applyFont="1" applyFill="1" applyBorder="1" applyAlignment="1">
      <alignment horizontal="center" vertical="center" wrapText="1"/>
    </xf>
    <xf numFmtId="0" fontId="8" fillId="6" borderId="1" xfId="3" applyFont="1" applyFill="1" applyBorder="1" applyAlignment="1">
      <alignment horizontal="left" vertical="center"/>
    </xf>
    <xf numFmtId="0" fontId="8" fillId="6" borderId="2" xfId="3" applyFont="1" applyFill="1" applyBorder="1" applyAlignment="1">
      <alignment horizontal="left" vertical="center"/>
    </xf>
    <xf numFmtId="0" fontId="8" fillId="6" borderId="3" xfId="3" applyFont="1" applyFill="1" applyBorder="1" applyAlignment="1">
      <alignment horizontal="left" vertical="center"/>
    </xf>
    <xf numFmtId="0" fontId="4" fillId="5" borderId="8" xfId="4" applyFont="1" applyFill="1" applyBorder="1" applyAlignment="1">
      <alignment horizontal="center" vertical="center" textRotation="90" wrapText="1"/>
    </xf>
    <xf numFmtId="0" fontId="4" fillId="5" borderId="5" xfId="4" applyFont="1" applyFill="1" applyBorder="1" applyAlignment="1">
      <alignment horizontal="center" vertical="center" textRotation="90" wrapText="1"/>
    </xf>
    <xf numFmtId="0" fontId="4" fillId="5" borderId="8" xfId="4" applyFont="1" applyFill="1" applyBorder="1" applyAlignment="1">
      <alignment horizontal="center" vertical="center" wrapText="1"/>
    </xf>
    <xf numFmtId="0" fontId="4" fillId="5" borderId="5" xfId="4" applyFont="1" applyFill="1" applyBorder="1" applyAlignment="1">
      <alignment horizontal="center" vertical="center" wrapText="1"/>
    </xf>
    <xf numFmtId="164" fontId="4" fillId="5" borderId="8" xfId="4" applyNumberFormat="1" applyFont="1" applyFill="1" applyBorder="1" applyAlignment="1">
      <alignment horizontal="center" vertical="center" wrapText="1"/>
    </xf>
    <xf numFmtId="164" fontId="4" fillId="5" borderId="5" xfId="4" applyNumberFormat="1" applyFont="1" applyFill="1" applyBorder="1" applyAlignment="1">
      <alignment horizontal="center" vertical="center" wrapText="1"/>
    </xf>
    <xf numFmtId="3" fontId="4" fillId="5" borderId="8" xfId="4" applyNumberFormat="1" applyFont="1" applyFill="1" applyBorder="1" applyAlignment="1">
      <alignment horizontal="center" vertical="center" wrapText="1"/>
    </xf>
    <xf numFmtId="3" fontId="4" fillId="5" borderId="5" xfId="4" applyNumberFormat="1" applyFont="1" applyFill="1" applyBorder="1" applyAlignment="1">
      <alignment horizontal="center" vertical="center" wrapText="1"/>
    </xf>
    <xf numFmtId="0" fontId="4" fillId="3" borderId="8" xfId="5" applyFont="1" applyFill="1" applyBorder="1" applyAlignment="1">
      <alignment horizontal="center" vertical="center" wrapText="1"/>
    </xf>
    <xf numFmtId="0" fontId="4" fillId="3" borderId="5" xfId="5" applyFont="1" applyFill="1" applyBorder="1" applyAlignment="1">
      <alignment horizontal="center" vertical="center" wrapText="1"/>
    </xf>
    <xf numFmtId="164" fontId="4" fillId="5" borderId="8" xfId="4" applyNumberFormat="1" applyFont="1" applyFill="1" applyBorder="1" applyAlignment="1">
      <alignment horizontal="center" vertical="center" textRotation="90" wrapText="1"/>
    </xf>
    <xf numFmtId="164" fontId="4" fillId="5" borderId="5" xfId="4" applyNumberFormat="1" applyFont="1" applyFill="1" applyBorder="1" applyAlignment="1">
      <alignment horizontal="center" vertical="center" textRotation="90" wrapText="1"/>
    </xf>
    <xf numFmtId="3" fontId="3" fillId="5" borderId="1" xfId="2" applyNumberFormat="1" applyFont="1" applyFill="1" applyBorder="1" applyAlignment="1">
      <alignment horizontal="center" vertical="center"/>
    </xf>
    <xf numFmtId="3" fontId="3" fillId="5" borderId="2" xfId="2" applyNumberFormat="1" applyFont="1" applyFill="1" applyBorder="1" applyAlignment="1">
      <alignment horizontal="center" vertical="center"/>
    </xf>
    <xf numFmtId="3" fontId="3" fillId="5" borderId="3" xfId="2" applyNumberFormat="1" applyFont="1" applyFill="1" applyBorder="1" applyAlignment="1">
      <alignment horizontal="center" vertical="center"/>
    </xf>
  </cellXfs>
  <cellStyles count="15">
    <cellStyle name="Normální" xfId="0" builtinId="0"/>
    <cellStyle name="Normální 11 2 3" xfId="12"/>
    <cellStyle name="normální 2" xfId="6"/>
    <cellStyle name="Normální 3" xfId="7"/>
    <cellStyle name="normální 4" xfId="8"/>
    <cellStyle name="Normální 5" xfId="9"/>
    <cellStyle name="Normální 5 2" xfId="14"/>
    <cellStyle name="Normální 6" xfId="10"/>
    <cellStyle name="Normální 7" xfId="11"/>
    <cellStyle name="Normální 8" xfId="13"/>
    <cellStyle name="normální_Investice - opravy 2007 - 14-11-06-HOL (3)1" xfId="3"/>
    <cellStyle name="normální_investice 2005- doprava-upravený2" xfId="2"/>
    <cellStyle name="normální_Investice 2005-školství - úprava (probráno se SEK)" xfId="4"/>
    <cellStyle name="normální_kultura2-upravené priority-3" xfId="5"/>
    <cellStyle name="normální_Sociální - investice a opravy 2009 - sumarizace vč. prior - 10-12-2008"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125"/>
  <sheetViews>
    <sheetView showGridLines="0" tabSelected="1" topLeftCell="A34" zoomScale="70" zoomScaleNormal="70" zoomScaleSheetLayoutView="80" workbookViewId="0">
      <selection activeCell="I38" sqref="I38"/>
    </sheetView>
  </sheetViews>
  <sheetFormatPr defaultColWidth="9.140625" defaultRowHeight="12.75" outlineLevelCol="1" x14ac:dyDescent="0.2"/>
  <cols>
    <col min="1" max="1" width="5.42578125" style="10" customWidth="1"/>
    <col min="2" max="2" width="6" style="10" hidden="1" customWidth="1"/>
    <col min="3" max="3" width="2.28515625" style="10" hidden="1" customWidth="1" outlineLevel="1"/>
    <col min="4" max="4" width="5.5703125" style="10" hidden="1" customWidth="1" outlineLevel="1"/>
    <col min="5" max="5" width="6.42578125" style="10" customWidth="1" outlineLevel="1"/>
    <col min="6" max="6" width="5.5703125" style="10" hidden="1" customWidth="1" outlineLevel="1"/>
    <col min="7" max="7" width="16" style="10" hidden="1" customWidth="1" outlineLevel="1"/>
    <col min="8" max="8" width="60.7109375" style="10" customWidth="1" collapsed="1"/>
    <col min="9" max="9" width="73.7109375" style="10" customWidth="1"/>
    <col min="10" max="10" width="7.140625" style="10" customWidth="1"/>
    <col min="11" max="11" width="14.7109375" style="5" customWidth="1"/>
    <col min="12" max="12" width="18"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24.5703125" style="34" hidden="1" customWidth="1"/>
    <col min="20" max="20" width="22.140625" style="10" customWidth="1"/>
    <col min="21" max="16384" width="9.140625" style="10"/>
  </cols>
  <sheetData>
    <row r="1" spans="1:20" ht="18" x14ac:dyDescent="0.25">
      <c r="A1" s="83" t="s">
        <v>313</v>
      </c>
      <c r="B1" s="83"/>
      <c r="C1" s="83"/>
      <c r="D1" s="83"/>
      <c r="E1" s="83"/>
      <c r="F1" s="83"/>
      <c r="G1" s="83"/>
      <c r="H1" s="83"/>
      <c r="I1" s="4"/>
      <c r="J1" s="2"/>
      <c r="M1" s="7"/>
      <c r="N1" s="7"/>
      <c r="P1" s="7"/>
      <c r="Q1" s="7"/>
      <c r="R1" s="7"/>
      <c r="S1" s="8"/>
      <c r="T1" s="9"/>
    </row>
    <row r="2" spans="1:20" ht="15.75" x14ac:dyDescent="0.25">
      <c r="A2" s="84" t="s">
        <v>310</v>
      </c>
      <c r="B2" s="84"/>
      <c r="C2" s="84"/>
      <c r="E2" s="84"/>
      <c r="F2" s="84"/>
      <c r="G2" s="84"/>
      <c r="H2" s="84" t="s">
        <v>45</v>
      </c>
      <c r="I2" s="85" t="s">
        <v>311</v>
      </c>
      <c r="J2" s="14"/>
      <c r="M2" s="15"/>
      <c r="N2" s="15"/>
      <c r="P2" s="15"/>
      <c r="Q2" s="15"/>
      <c r="R2" s="15"/>
      <c r="S2" s="16"/>
      <c r="T2" s="9"/>
    </row>
    <row r="3" spans="1:20" ht="15.75" x14ac:dyDescent="0.25">
      <c r="A3" s="84"/>
      <c r="B3" s="84"/>
      <c r="C3" s="84"/>
      <c r="E3" s="84"/>
      <c r="F3" s="84"/>
      <c r="G3" s="84"/>
      <c r="H3" s="84" t="s">
        <v>17</v>
      </c>
      <c r="I3" s="13"/>
      <c r="J3" s="14"/>
      <c r="M3" s="15"/>
      <c r="N3" s="15"/>
      <c r="P3" s="15"/>
      <c r="Q3" s="15"/>
      <c r="R3" s="15"/>
      <c r="S3" s="16"/>
      <c r="T3" s="9"/>
    </row>
    <row r="4" spans="1:20" ht="17.25" customHeight="1" x14ac:dyDescent="0.2">
      <c r="A4" s="11"/>
      <c r="B4" s="11"/>
      <c r="C4" s="11"/>
      <c r="D4" s="11"/>
      <c r="E4" s="11"/>
      <c r="F4" s="11"/>
      <c r="G4" s="11"/>
      <c r="H4" s="11"/>
      <c r="I4" s="17"/>
      <c r="J4" s="11"/>
      <c r="M4" s="15"/>
      <c r="N4" s="15"/>
      <c r="P4" s="15"/>
      <c r="Q4" s="15"/>
      <c r="R4" s="39" t="s">
        <v>20</v>
      </c>
      <c r="S4" s="39" t="s">
        <v>20</v>
      </c>
      <c r="T4" s="9"/>
    </row>
    <row r="5" spans="1:20" ht="25.5" customHeight="1" x14ac:dyDescent="0.2">
      <c r="A5" s="174" t="s">
        <v>157</v>
      </c>
      <c r="B5" s="175"/>
      <c r="C5" s="175"/>
      <c r="D5" s="175"/>
      <c r="E5" s="175"/>
      <c r="F5" s="175"/>
      <c r="G5" s="175"/>
      <c r="H5" s="175"/>
      <c r="I5" s="175"/>
      <c r="J5" s="175"/>
      <c r="K5" s="175"/>
      <c r="L5" s="175"/>
      <c r="M5" s="175"/>
      <c r="N5" s="175"/>
      <c r="O5" s="175"/>
      <c r="P5" s="175"/>
      <c r="Q5" s="175"/>
      <c r="R5" s="175"/>
      <c r="S5" s="176"/>
    </row>
    <row r="6" spans="1:20" ht="25.5" customHeight="1" x14ac:dyDescent="0.2">
      <c r="A6" s="182" t="s">
        <v>0</v>
      </c>
      <c r="B6" s="182" t="s">
        <v>1</v>
      </c>
      <c r="C6" s="173" t="s">
        <v>3</v>
      </c>
      <c r="D6" s="173" t="s">
        <v>4</v>
      </c>
      <c r="E6" s="173" t="s">
        <v>309</v>
      </c>
      <c r="F6" s="173" t="s">
        <v>5</v>
      </c>
      <c r="G6" s="173" t="s">
        <v>2</v>
      </c>
      <c r="H6" s="173" t="s">
        <v>6</v>
      </c>
      <c r="I6" s="180" t="s">
        <v>7</v>
      </c>
      <c r="J6" s="181" t="s">
        <v>8</v>
      </c>
      <c r="K6" s="180" t="s">
        <v>9</v>
      </c>
      <c r="L6" s="180" t="s">
        <v>10</v>
      </c>
      <c r="M6" s="180" t="s">
        <v>11</v>
      </c>
      <c r="N6" s="177" t="s">
        <v>15</v>
      </c>
      <c r="O6" s="178" t="s">
        <v>16</v>
      </c>
      <c r="P6" s="178"/>
      <c r="Q6" s="178"/>
      <c r="R6" s="177" t="s">
        <v>21</v>
      </c>
      <c r="S6" s="179" t="s">
        <v>12</v>
      </c>
    </row>
    <row r="7" spans="1:20" ht="58.7" customHeight="1" x14ac:dyDescent="0.2">
      <c r="A7" s="182"/>
      <c r="B7" s="182"/>
      <c r="C7" s="173"/>
      <c r="D7" s="173"/>
      <c r="E7" s="173"/>
      <c r="F7" s="173"/>
      <c r="G7" s="173"/>
      <c r="H7" s="173"/>
      <c r="I7" s="180"/>
      <c r="J7" s="181"/>
      <c r="K7" s="180"/>
      <c r="L7" s="180"/>
      <c r="M7" s="180"/>
      <c r="N7" s="177"/>
      <c r="O7" s="82" t="s">
        <v>13</v>
      </c>
      <c r="P7" s="82" t="s">
        <v>306</v>
      </c>
      <c r="Q7" s="82" t="s">
        <v>14</v>
      </c>
      <c r="R7" s="177"/>
      <c r="S7" s="179"/>
    </row>
    <row r="8" spans="1:20" s="21" customFormat="1" ht="25.5" customHeight="1" x14ac:dyDescent="0.3">
      <c r="A8" s="65" t="s">
        <v>22</v>
      </c>
      <c r="B8" s="66"/>
      <c r="C8" s="66"/>
      <c r="D8" s="66"/>
      <c r="E8" s="66"/>
      <c r="F8" s="66"/>
      <c r="G8" s="66"/>
      <c r="H8" s="66"/>
      <c r="I8" s="66"/>
      <c r="J8" s="66"/>
      <c r="K8" s="66"/>
      <c r="L8" s="19">
        <f>SUM(L9:L41)</f>
        <v>219951</v>
      </c>
      <c r="M8" s="19"/>
      <c r="N8" s="19">
        <f>SUM(N9:N41)</f>
        <v>27</v>
      </c>
      <c r="O8" s="19">
        <f>SUM(O9:O41)</f>
        <v>69530</v>
      </c>
      <c r="P8" s="19">
        <f>SUM(P9:P41)</f>
        <v>0</v>
      </c>
      <c r="Q8" s="19">
        <f>SUM(Q9:Q41)</f>
        <v>69530</v>
      </c>
      <c r="R8" s="19">
        <f>SUM(R9:R41)</f>
        <v>150394</v>
      </c>
      <c r="S8" s="20"/>
    </row>
    <row r="9" spans="1:20" s="72" customFormat="1" ht="98.25" customHeight="1" x14ac:dyDescent="0.2">
      <c r="A9" s="22">
        <v>1</v>
      </c>
      <c r="B9" s="22" t="s">
        <v>37</v>
      </c>
      <c r="C9" s="22"/>
      <c r="D9" s="22">
        <v>6121</v>
      </c>
      <c r="E9" s="22">
        <v>61</v>
      </c>
      <c r="F9" s="22">
        <v>10</v>
      </c>
      <c r="G9" s="78" t="s">
        <v>47</v>
      </c>
      <c r="H9" s="23" t="s">
        <v>48</v>
      </c>
      <c r="I9" s="24" t="s">
        <v>366</v>
      </c>
      <c r="J9" s="22" t="s">
        <v>46</v>
      </c>
      <c r="K9" s="22" t="s">
        <v>405</v>
      </c>
      <c r="L9" s="68">
        <v>11000</v>
      </c>
      <c r="M9" s="69">
        <v>2018</v>
      </c>
      <c r="N9" s="70">
        <v>0</v>
      </c>
      <c r="O9" s="71">
        <f t="shared" ref="O9:O22" si="0">SUM(P9:Q9)</f>
        <v>11000</v>
      </c>
      <c r="P9" s="50">
        <v>0</v>
      </c>
      <c r="Q9" s="50">
        <v>11000</v>
      </c>
      <c r="R9" s="50">
        <v>0</v>
      </c>
      <c r="S9" s="26"/>
    </row>
    <row r="10" spans="1:20" s="72" customFormat="1" ht="67.5" customHeight="1" x14ac:dyDescent="0.2">
      <c r="A10" s="22">
        <v>2</v>
      </c>
      <c r="B10" s="22" t="s">
        <v>37</v>
      </c>
      <c r="C10" s="22"/>
      <c r="D10" s="22">
        <v>6121</v>
      </c>
      <c r="E10" s="22">
        <v>61</v>
      </c>
      <c r="F10" s="22">
        <v>10</v>
      </c>
      <c r="G10" s="78" t="s">
        <v>47</v>
      </c>
      <c r="H10" s="23" t="s">
        <v>50</v>
      </c>
      <c r="I10" s="24" t="s">
        <v>368</v>
      </c>
      <c r="J10" s="22" t="s">
        <v>46</v>
      </c>
      <c r="K10" s="22" t="s">
        <v>18</v>
      </c>
      <c r="L10" s="68">
        <v>3500</v>
      </c>
      <c r="M10" s="69">
        <v>2018</v>
      </c>
      <c r="N10" s="70">
        <v>0</v>
      </c>
      <c r="O10" s="71">
        <f t="shared" si="0"/>
        <v>3500</v>
      </c>
      <c r="P10" s="50">
        <v>0</v>
      </c>
      <c r="Q10" s="50">
        <v>3500</v>
      </c>
      <c r="R10" s="50">
        <v>0</v>
      </c>
      <c r="S10" s="26"/>
    </row>
    <row r="11" spans="1:20" s="72" customFormat="1" ht="67.5" customHeight="1" x14ac:dyDescent="0.2">
      <c r="A11" s="22">
        <v>3</v>
      </c>
      <c r="B11" s="22" t="s">
        <v>25</v>
      </c>
      <c r="C11" s="22"/>
      <c r="D11" s="22">
        <v>5171</v>
      </c>
      <c r="E11" s="22">
        <v>51</v>
      </c>
      <c r="F11" s="22">
        <v>10</v>
      </c>
      <c r="G11" s="78" t="s">
        <v>47</v>
      </c>
      <c r="H11" s="23" t="s">
        <v>51</v>
      </c>
      <c r="I11" s="24" t="s">
        <v>52</v>
      </c>
      <c r="J11" s="22"/>
      <c r="K11" s="22" t="s">
        <v>49</v>
      </c>
      <c r="L11" s="68">
        <v>2200</v>
      </c>
      <c r="M11" s="69">
        <v>2018</v>
      </c>
      <c r="N11" s="70">
        <v>0</v>
      </c>
      <c r="O11" s="71">
        <f t="shared" si="0"/>
        <v>2200</v>
      </c>
      <c r="P11" s="50">
        <v>0</v>
      </c>
      <c r="Q11" s="50">
        <v>2200</v>
      </c>
      <c r="R11" s="50">
        <v>0</v>
      </c>
      <c r="S11" s="26"/>
    </row>
    <row r="12" spans="1:20" s="72" customFormat="1" ht="90" customHeight="1" x14ac:dyDescent="0.2">
      <c r="A12" s="22">
        <v>4</v>
      </c>
      <c r="B12" s="22" t="s">
        <v>23</v>
      </c>
      <c r="C12" s="22"/>
      <c r="D12" s="22">
        <v>5171</v>
      </c>
      <c r="E12" s="22">
        <v>51</v>
      </c>
      <c r="F12" s="22">
        <v>10</v>
      </c>
      <c r="G12" s="78" t="s">
        <v>47</v>
      </c>
      <c r="H12" s="23" t="s">
        <v>407</v>
      </c>
      <c r="I12" s="24" t="s">
        <v>408</v>
      </c>
      <c r="J12" s="22"/>
      <c r="K12" s="22" t="s">
        <v>49</v>
      </c>
      <c r="L12" s="68">
        <f>1500+1900</f>
        <v>3400</v>
      </c>
      <c r="M12" s="69">
        <v>2018</v>
      </c>
      <c r="N12" s="70">
        <v>0</v>
      </c>
      <c r="O12" s="71">
        <f t="shared" si="0"/>
        <v>3400</v>
      </c>
      <c r="P12" s="50">
        <v>0</v>
      </c>
      <c r="Q12" s="50">
        <f>1500+1900</f>
        <v>3400</v>
      </c>
      <c r="R12" s="50">
        <v>0</v>
      </c>
      <c r="S12" s="26"/>
    </row>
    <row r="13" spans="1:20" s="72" customFormat="1" ht="93" customHeight="1" x14ac:dyDescent="0.2">
      <c r="A13" s="22">
        <v>5</v>
      </c>
      <c r="B13" s="22" t="s">
        <v>37</v>
      </c>
      <c r="C13" s="22"/>
      <c r="D13" s="22">
        <v>5171</v>
      </c>
      <c r="E13" s="22">
        <v>51</v>
      </c>
      <c r="F13" s="22">
        <v>10</v>
      </c>
      <c r="G13" s="78" t="s">
        <v>47</v>
      </c>
      <c r="H13" s="23" t="s">
        <v>59</v>
      </c>
      <c r="I13" s="24" t="s">
        <v>369</v>
      </c>
      <c r="J13" s="22"/>
      <c r="K13" s="22" t="s">
        <v>49</v>
      </c>
      <c r="L13" s="68">
        <v>2000</v>
      </c>
      <c r="M13" s="79" t="s">
        <v>65</v>
      </c>
      <c r="N13" s="70">
        <v>0</v>
      </c>
      <c r="O13" s="71">
        <f t="shared" si="0"/>
        <v>200</v>
      </c>
      <c r="P13" s="50">
        <v>0</v>
      </c>
      <c r="Q13" s="50">
        <v>200</v>
      </c>
      <c r="R13" s="50">
        <v>1800</v>
      </c>
      <c r="S13" s="26" t="s">
        <v>331</v>
      </c>
    </row>
    <row r="14" spans="1:20" s="72" customFormat="1" ht="67.5" customHeight="1" x14ac:dyDescent="0.2">
      <c r="A14" s="22">
        <v>6</v>
      </c>
      <c r="B14" s="22" t="s">
        <v>25</v>
      </c>
      <c r="C14" s="22"/>
      <c r="D14" s="22">
        <v>6121</v>
      </c>
      <c r="E14" s="22">
        <v>61</v>
      </c>
      <c r="F14" s="22">
        <v>10</v>
      </c>
      <c r="G14" s="78" t="s">
        <v>47</v>
      </c>
      <c r="H14" s="23" t="s">
        <v>406</v>
      </c>
      <c r="I14" s="24" t="s">
        <v>57</v>
      </c>
      <c r="J14" s="22" t="s">
        <v>46</v>
      </c>
      <c r="K14" s="22" t="s">
        <v>18</v>
      </c>
      <c r="L14" s="68">
        <v>7500</v>
      </c>
      <c r="M14" s="69">
        <v>2018</v>
      </c>
      <c r="N14" s="70">
        <v>0</v>
      </c>
      <c r="O14" s="71">
        <f t="shared" si="0"/>
        <v>7500</v>
      </c>
      <c r="P14" s="50">
        <v>0</v>
      </c>
      <c r="Q14" s="50">
        <v>7500</v>
      </c>
      <c r="R14" s="50">
        <v>0</v>
      </c>
      <c r="S14" s="26"/>
    </row>
    <row r="15" spans="1:20" s="72" customFormat="1" ht="105.75" customHeight="1" x14ac:dyDescent="0.2">
      <c r="A15" s="22">
        <v>7</v>
      </c>
      <c r="B15" s="22" t="s">
        <v>23</v>
      </c>
      <c r="C15" s="22"/>
      <c r="D15" s="22">
        <v>5171</v>
      </c>
      <c r="E15" s="22">
        <v>51</v>
      </c>
      <c r="F15" s="22">
        <v>10</v>
      </c>
      <c r="G15" s="67" t="s">
        <v>60</v>
      </c>
      <c r="H15" s="23" t="s">
        <v>63</v>
      </c>
      <c r="I15" s="24" t="s">
        <v>62</v>
      </c>
      <c r="J15" s="22"/>
      <c r="K15" s="22" t="s">
        <v>49</v>
      </c>
      <c r="L15" s="68">
        <v>1750</v>
      </c>
      <c r="M15" s="69">
        <v>2018</v>
      </c>
      <c r="N15" s="70">
        <v>0</v>
      </c>
      <c r="O15" s="71">
        <f t="shared" si="0"/>
        <v>1750</v>
      </c>
      <c r="P15" s="50">
        <v>0</v>
      </c>
      <c r="Q15" s="50">
        <v>1750</v>
      </c>
      <c r="R15" s="50">
        <v>0</v>
      </c>
      <c r="S15" s="26" t="s">
        <v>326</v>
      </c>
    </row>
    <row r="16" spans="1:20" s="72" customFormat="1" ht="63.75" x14ac:dyDescent="0.2">
      <c r="A16" s="22">
        <v>8</v>
      </c>
      <c r="B16" s="22" t="s">
        <v>23</v>
      </c>
      <c r="C16" s="22"/>
      <c r="D16" s="22">
        <v>6121</v>
      </c>
      <c r="E16" s="22">
        <v>61</v>
      </c>
      <c r="F16" s="22">
        <v>10</v>
      </c>
      <c r="G16" s="67" t="s">
        <v>60</v>
      </c>
      <c r="H16" s="23" t="s">
        <v>68</v>
      </c>
      <c r="I16" s="24" t="s">
        <v>370</v>
      </c>
      <c r="J16" s="22" t="s">
        <v>46</v>
      </c>
      <c r="K16" s="22" t="s">
        <v>18</v>
      </c>
      <c r="L16" s="68">
        <v>1419</v>
      </c>
      <c r="M16" s="69">
        <v>2018</v>
      </c>
      <c r="N16" s="70">
        <v>27</v>
      </c>
      <c r="O16" s="71">
        <f t="shared" si="0"/>
        <v>1392</v>
      </c>
      <c r="P16" s="50">
        <v>0</v>
      </c>
      <c r="Q16" s="50">
        <v>1392</v>
      </c>
      <c r="R16" s="50">
        <v>0</v>
      </c>
      <c r="S16" s="26"/>
    </row>
    <row r="17" spans="1:19" s="72" customFormat="1" ht="67.5" customHeight="1" x14ac:dyDescent="0.2">
      <c r="A17" s="22">
        <v>9</v>
      </c>
      <c r="B17" s="22" t="s">
        <v>37</v>
      </c>
      <c r="C17" s="22"/>
      <c r="D17" s="22">
        <v>5171</v>
      </c>
      <c r="E17" s="22">
        <v>51</v>
      </c>
      <c r="F17" s="22">
        <v>10</v>
      </c>
      <c r="G17" s="67" t="s">
        <v>60</v>
      </c>
      <c r="H17" s="23" t="s">
        <v>69</v>
      </c>
      <c r="I17" s="24" t="s">
        <v>66</v>
      </c>
      <c r="J17" s="22"/>
      <c r="K17" s="22" t="s">
        <v>49</v>
      </c>
      <c r="L17" s="68">
        <v>1800</v>
      </c>
      <c r="M17" s="69">
        <v>2018</v>
      </c>
      <c r="N17" s="70">
        <v>0</v>
      </c>
      <c r="O17" s="71">
        <f t="shared" si="0"/>
        <v>1800</v>
      </c>
      <c r="P17" s="50">
        <v>0</v>
      </c>
      <c r="Q17" s="50">
        <v>1800</v>
      </c>
      <c r="R17" s="50">
        <v>0</v>
      </c>
      <c r="S17" s="26"/>
    </row>
    <row r="18" spans="1:19" s="72" customFormat="1" ht="67.5" customHeight="1" x14ac:dyDescent="0.2">
      <c r="A18" s="22">
        <v>10</v>
      </c>
      <c r="B18" s="22" t="s">
        <v>33</v>
      </c>
      <c r="C18" s="22"/>
      <c r="D18" s="22">
        <v>5171</v>
      </c>
      <c r="E18" s="22">
        <v>51</v>
      </c>
      <c r="F18" s="22">
        <v>10</v>
      </c>
      <c r="G18" s="67" t="s">
        <v>60</v>
      </c>
      <c r="H18" s="23" t="s">
        <v>409</v>
      </c>
      <c r="I18" s="24" t="s">
        <v>371</v>
      </c>
      <c r="J18" s="22"/>
      <c r="K18" s="22" t="s">
        <v>49</v>
      </c>
      <c r="L18" s="68">
        <v>2500</v>
      </c>
      <c r="M18" s="79" t="s">
        <v>65</v>
      </c>
      <c r="N18" s="70">
        <v>0</v>
      </c>
      <c r="O18" s="71">
        <f t="shared" si="0"/>
        <v>1450</v>
      </c>
      <c r="P18" s="50">
        <v>0</v>
      </c>
      <c r="Q18" s="50">
        <v>1450</v>
      </c>
      <c r="R18" s="50">
        <f>L18-Q18</f>
        <v>1050</v>
      </c>
      <c r="S18" s="26"/>
    </row>
    <row r="19" spans="1:19" s="72" customFormat="1" ht="47.25" x14ac:dyDescent="0.2">
      <c r="A19" s="22">
        <v>11</v>
      </c>
      <c r="B19" s="22" t="s">
        <v>25</v>
      </c>
      <c r="C19" s="22"/>
      <c r="D19" s="22">
        <v>6121</v>
      </c>
      <c r="E19" s="22">
        <v>61</v>
      </c>
      <c r="F19" s="22">
        <v>10</v>
      </c>
      <c r="G19" s="67" t="s">
        <v>60</v>
      </c>
      <c r="H19" s="23" t="s">
        <v>91</v>
      </c>
      <c r="I19" s="24" t="s">
        <v>372</v>
      </c>
      <c r="J19" s="22" t="s">
        <v>46</v>
      </c>
      <c r="K19" s="22" t="s">
        <v>18</v>
      </c>
      <c r="L19" s="68">
        <v>9568</v>
      </c>
      <c r="M19" s="69">
        <v>2018</v>
      </c>
      <c r="N19" s="70">
        <v>0</v>
      </c>
      <c r="O19" s="71">
        <f t="shared" si="0"/>
        <v>9568</v>
      </c>
      <c r="P19" s="50">
        <v>0</v>
      </c>
      <c r="Q19" s="50">
        <v>9568</v>
      </c>
      <c r="R19" s="50">
        <v>0</v>
      </c>
      <c r="S19" s="26"/>
    </row>
    <row r="20" spans="1:19" s="72" customFormat="1" ht="67.5" customHeight="1" x14ac:dyDescent="0.2">
      <c r="A20" s="22">
        <v>12</v>
      </c>
      <c r="B20" s="22" t="s">
        <v>33</v>
      </c>
      <c r="C20" s="22"/>
      <c r="D20" s="22">
        <v>6121</v>
      </c>
      <c r="E20" s="22">
        <v>61</v>
      </c>
      <c r="F20" s="22">
        <v>10</v>
      </c>
      <c r="G20" s="67" t="s">
        <v>60</v>
      </c>
      <c r="H20" s="23" t="s">
        <v>410</v>
      </c>
      <c r="I20" s="24" t="s">
        <v>411</v>
      </c>
      <c r="J20" s="22"/>
      <c r="K20" s="22" t="s">
        <v>49</v>
      </c>
      <c r="L20" s="68">
        <v>2000</v>
      </c>
      <c r="M20" s="79" t="s">
        <v>65</v>
      </c>
      <c r="N20" s="70">
        <v>0</v>
      </c>
      <c r="O20" s="71">
        <f t="shared" si="0"/>
        <v>806</v>
      </c>
      <c r="P20" s="50">
        <v>0</v>
      </c>
      <c r="Q20" s="50">
        <v>806</v>
      </c>
      <c r="R20" s="50">
        <f>L20-Q20</f>
        <v>1194</v>
      </c>
      <c r="S20" s="26"/>
    </row>
    <row r="21" spans="1:19" s="72" customFormat="1" ht="63" x14ac:dyDescent="0.2">
      <c r="A21" s="22">
        <v>13</v>
      </c>
      <c r="B21" s="22" t="s">
        <v>23</v>
      </c>
      <c r="C21" s="22"/>
      <c r="D21" s="22">
        <v>6121</v>
      </c>
      <c r="E21" s="22">
        <v>61</v>
      </c>
      <c r="F21" s="22">
        <v>10</v>
      </c>
      <c r="G21" s="67" t="s">
        <v>60</v>
      </c>
      <c r="H21" s="23" t="s">
        <v>412</v>
      </c>
      <c r="I21" s="24" t="s">
        <v>373</v>
      </c>
      <c r="J21" s="22"/>
      <c r="K21" s="22" t="s">
        <v>49</v>
      </c>
      <c r="L21" s="68">
        <v>10500</v>
      </c>
      <c r="M21" s="79" t="s">
        <v>65</v>
      </c>
      <c r="N21" s="70">
        <v>0</v>
      </c>
      <c r="O21" s="71">
        <f t="shared" si="0"/>
        <v>500</v>
      </c>
      <c r="P21" s="50">
        <v>0</v>
      </c>
      <c r="Q21" s="50">
        <v>500</v>
      </c>
      <c r="R21" s="50">
        <f>L21-Q21</f>
        <v>10000</v>
      </c>
      <c r="S21" s="26"/>
    </row>
    <row r="22" spans="1:19" s="72" customFormat="1" ht="67.5" customHeight="1" x14ac:dyDescent="0.2">
      <c r="A22" s="22">
        <v>14</v>
      </c>
      <c r="B22" s="22" t="s">
        <v>23</v>
      </c>
      <c r="C22" s="22"/>
      <c r="D22" s="22">
        <v>5171</v>
      </c>
      <c r="E22" s="22">
        <v>51</v>
      </c>
      <c r="F22" s="22">
        <v>10</v>
      </c>
      <c r="G22" s="67" t="s">
        <v>60</v>
      </c>
      <c r="H22" s="23" t="s">
        <v>101</v>
      </c>
      <c r="I22" s="24" t="s">
        <v>374</v>
      </c>
      <c r="J22" s="22"/>
      <c r="K22" s="22" t="s">
        <v>49</v>
      </c>
      <c r="L22" s="68">
        <v>955</v>
      </c>
      <c r="M22" s="69">
        <v>2018</v>
      </c>
      <c r="N22" s="70">
        <v>0</v>
      </c>
      <c r="O22" s="71">
        <f t="shared" si="0"/>
        <v>955</v>
      </c>
      <c r="P22" s="50">
        <v>0</v>
      </c>
      <c r="Q22" s="50">
        <v>955</v>
      </c>
      <c r="R22" s="50">
        <v>0</v>
      </c>
      <c r="S22" s="26"/>
    </row>
    <row r="23" spans="1:19" s="72" customFormat="1" ht="79.5" customHeight="1" x14ac:dyDescent="0.2">
      <c r="A23" s="22">
        <v>15</v>
      </c>
      <c r="B23" s="22" t="s">
        <v>23</v>
      </c>
      <c r="C23" s="22"/>
      <c r="D23" s="22">
        <v>6121</v>
      </c>
      <c r="E23" s="22">
        <v>61</v>
      </c>
      <c r="F23" s="22">
        <v>10</v>
      </c>
      <c r="G23" s="67" t="s">
        <v>60</v>
      </c>
      <c r="H23" s="23" t="s">
        <v>135</v>
      </c>
      <c r="I23" s="24" t="s">
        <v>375</v>
      </c>
      <c r="J23" s="22"/>
      <c r="K23" s="22" t="s">
        <v>49</v>
      </c>
      <c r="L23" s="68">
        <v>959</v>
      </c>
      <c r="M23" s="69">
        <v>2018</v>
      </c>
      <c r="N23" s="70">
        <v>0</v>
      </c>
      <c r="O23" s="71">
        <f t="shared" ref="O23:O34" si="1">SUM(P23:Q23)</f>
        <v>959</v>
      </c>
      <c r="P23" s="50">
        <v>0</v>
      </c>
      <c r="Q23" s="50">
        <v>959</v>
      </c>
      <c r="R23" s="50">
        <v>0</v>
      </c>
      <c r="S23" s="26"/>
    </row>
    <row r="24" spans="1:19" s="72" customFormat="1" ht="67.5" customHeight="1" x14ac:dyDescent="0.2">
      <c r="A24" s="96">
        <v>16</v>
      </c>
      <c r="B24" s="96" t="s">
        <v>25</v>
      </c>
      <c r="C24" s="96"/>
      <c r="D24" s="96">
        <v>6121</v>
      </c>
      <c r="E24" s="96">
        <v>61</v>
      </c>
      <c r="F24" s="96">
        <v>10</v>
      </c>
      <c r="G24" s="137" t="s">
        <v>60</v>
      </c>
      <c r="H24" s="98" t="s">
        <v>414</v>
      </c>
      <c r="I24" s="99" t="s">
        <v>376</v>
      </c>
      <c r="J24" s="96"/>
      <c r="K24" s="96" t="s">
        <v>49</v>
      </c>
      <c r="L24" s="113">
        <v>16000</v>
      </c>
      <c r="M24" s="114" t="s">
        <v>65</v>
      </c>
      <c r="N24" s="102">
        <v>0</v>
      </c>
      <c r="O24" s="116">
        <f t="shared" si="1"/>
        <v>2000</v>
      </c>
      <c r="P24" s="103">
        <v>0</v>
      </c>
      <c r="Q24" s="117">
        <v>2000</v>
      </c>
      <c r="R24" s="117">
        <f t="shared" ref="R24:R33" si="2">L24-O24</f>
        <v>14000</v>
      </c>
      <c r="S24" s="26"/>
    </row>
    <row r="25" spans="1:19" s="72" customFormat="1" ht="67.5" customHeight="1" x14ac:dyDescent="0.2">
      <c r="A25" s="22">
        <v>17</v>
      </c>
      <c r="B25" s="22" t="s">
        <v>23</v>
      </c>
      <c r="C25" s="22"/>
      <c r="D25" s="22">
        <v>6121</v>
      </c>
      <c r="E25" s="22">
        <v>61</v>
      </c>
      <c r="F25" s="22">
        <v>10</v>
      </c>
      <c r="G25" s="67" t="s">
        <v>60</v>
      </c>
      <c r="H25" s="23" t="s">
        <v>413</v>
      </c>
      <c r="I25" s="24" t="s">
        <v>377</v>
      </c>
      <c r="J25" s="22"/>
      <c r="K25" s="22" t="s">
        <v>49</v>
      </c>
      <c r="L25" s="68">
        <v>2500</v>
      </c>
      <c r="M25" s="79">
        <v>2018</v>
      </c>
      <c r="N25" s="70">
        <v>0</v>
      </c>
      <c r="O25" s="71">
        <f t="shared" si="1"/>
        <v>2500</v>
      </c>
      <c r="P25" s="50"/>
      <c r="Q25" s="50">
        <v>2500</v>
      </c>
      <c r="R25" s="50">
        <f t="shared" si="2"/>
        <v>0</v>
      </c>
      <c r="S25" s="26"/>
    </row>
    <row r="26" spans="1:19" s="72" customFormat="1" ht="67.5" customHeight="1" x14ac:dyDescent="0.2">
      <c r="A26" s="22">
        <v>18</v>
      </c>
      <c r="B26" s="22" t="s">
        <v>23</v>
      </c>
      <c r="C26" s="22"/>
      <c r="D26" s="22">
        <v>6121</v>
      </c>
      <c r="E26" s="22">
        <v>61</v>
      </c>
      <c r="F26" s="22">
        <v>10</v>
      </c>
      <c r="G26" s="67" t="s">
        <v>60</v>
      </c>
      <c r="H26" s="23" t="s">
        <v>58</v>
      </c>
      <c r="I26" s="24" t="s">
        <v>378</v>
      </c>
      <c r="J26" s="22"/>
      <c r="K26" s="22" t="s">
        <v>49</v>
      </c>
      <c r="L26" s="68">
        <v>6000</v>
      </c>
      <c r="M26" s="79" t="s">
        <v>65</v>
      </c>
      <c r="N26" s="70">
        <v>0</v>
      </c>
      <c r="O26" s="71">
        <f t="shared" si="1"/>
        <v>400</v>
      </c>
      <c r="P26" s="50">
        <v>0</v>
      </c>
      <c r="Q26" s="50">
        <v>400</v>
      </c>
      <c r="R26" s="50">
        <f t="shared" si="2"/>
        <v>5600</v>
      </c>
      <c r="S26" s="26" t="s">
        <v>327</v>
      </c>
    </row>
    <row r="27" spans="1:19" s="72" customFormat="1" ht="67.5" customHeight="1" x14ac:dyDescent="0.2">
      <c r="A27" s="22">
        <v>19</v>
      </c>
      <c r="B27" s="22" t="s">
        <v>25</v>
      </c>
      <c r="C27" s="22"/>
      <c r="D27" s="22">
        <v>6121</v>
      </c>
      <c r="E27" s="22">
        <v>61</v>
      </c>
      <c r="F27" s="22">
        <v>10</v>
      </c>
      <c r="G27" s="67" t="s">
        <v>60</v>
      </c>
      <c r="H27" s="23" t="s">
        <v>61</v>
      </c>
      <c r="I27" s="24" t="s">
        <v>379</v>
      </c>
      <c r="J27" s="22"/>
      <c r="K27" s="22" t="s">
        <v>49</v>
      </c>
      <c r="L27" s="68">
        <v>1800</v>
      </c>
      <c r="M27" s="79" t="s">
        <v>65</v>
      </c>
      <c r="N27" s="70">
        <v>0</v>
      </c>
      <c r="O27" s="71">
        <f t="shared" si="1"/>
        <v>200</v>
      </c>
      <c r="P27" s="50">
        <v>0</v>
      </c>
      <c r="Q27" s="50">
        <v>200</v>
      </c>
      <c r="R27" s="50">
        <f t="shared" si="2"/>
        <v>1600</v>
      </c>
      <c r="S27" s="26" t="s">
        <v>328</v>
      </c>
    </row>
    <row r="28" spans="1:19" s="72" customFormat="1" ht="67.5" customHeight="1" x14ac:dyDescent="0.2">
      <c r="A28" s="22">
        <v>20</v>
      </c>
      <c r="B28" s="22" t="s">
        <v>25</v>
      </c>
      <c r="C28" s="22"/>
      <c r="D28" s="22">
        <v>5171</v>
      </c>
      <c r="E28" s="22">
        <v>51</v>
      </c>
      <c r="F28" s="22">
        <v>10</v>
      </c>
      <c r="G28" s="67" t="s">
        <v>60</v>
      </c>
      <c r="H28" s="23" t="s">
        <v>64</v>
      </c>
      <c r="I28" s="24" t="s">
        <v>380</v>
      </c>
      <c r="J28" s="22"/>
      <c r="K28" s="22" t="s">
        <v>49</v>
      </c>
      <c r="L28" s="68">
        <v>2100</v>
      </c>
      <c r="M28" s="79" t="s">
        <v>65</v>
      </c>
      <c r="N28" s="70">
        <v>0</v>
      </c>
      <c r="O28" s="71">
        <f t="shared" si="1"/>
        <v>300</v>
      </c>
      <c r="P28" s="50">
        <v>0</v>
      </c>
      <c r="Q28" s="50">
        <v>300</v>
      </c>
      <c r="R28" s="50">
        <f t="shared" si="2"/>
        <v>1800</v>
      </c>
      <c r="S28" s="26" t="s">
        <v>329</v>
      </c>
    </row>
    <row r="29" spans="1:19" s="72" customFormat="1" ht="51" x14ac:dyDescent="0.2">
      <c r="A29" s="22">
        <v>21</v>
      </c>
      <c r="B29" s="22" t="s">
        <v>37</v>
      </c>
      <c r="C29" s="22"/>
      <c r="D29" s="22">
        <v>5171</v>
      </c>
      <c r="E29" s="22">
        <v>51</v>
      </c>
      <c r="F29" s="22">
        <v>10</v>
      </c>
      <c r="G29" s="67" t="s">
        <v>60</v>
      </c>
      <c r="H29" s="23" t="s">
        <v>73</v>
      </c>
      <c r="I29" s="24" t="s">
        <v>431</v>
      </c>
      <c r="J29" s="22"/>
      <c r="K29" s="22" t="s">
        <v>49</v>
      </c>
      <c r="L29" s="68">
        <v>800</v>
      </c>
      <c r="M29" s="79" t="s">
        <v>65</v>
      </c>
      <c r="N29" s="70">
        <v>0</v>
      </c>
      <c r="O29" s="71">
        <f t="shared" si="1"/>
        <v>100</v>
      </c>
      <c r="P29" s="50">
        <v>0</v>
      </c>
      <c r="Q29" s="50">
        <v>100</v>
      </c>
      <c r="R29" s="50">
        <f t="shared" si="2"/>
        <v>700</v>
      </c>
      <c r="S29" s="26" t="s">
        <v>332</v>
      </c>
    </row>
    <row r="30" spans="1:19" s="72" customFormat="1" ht="67.5" customHeight="1" x14ac:dyDescent="0.2">
      <c r="A30" s="22">
        <v>22</v>
      </c>
      <c r="B30" s="22" t="s">
        <v>27</v>
      </c>
      <c r="C30" s="22"/>
      <c r="D30" s="22">
        <v>6121</v>
      </c>
      <c r="E30" s="22">
        <v>61</v>
      </c>
      <c r="F30" s="22">
        <v>10</v>
      </c>
      <c r="G30" s="67" t="s">
        <v>60</v>
      </c>
      <c r="H30" s="23" t="s">
        <v>76</v>
      </c>
      <c r="I30" s="24" t="s">
        <v>381</v>
      </c>
      <c r="J30" s="22"/>
      <c r="K30" s="22" t="s">
        <v>49</v>
      </c>
      <c r="L30" s="68">
        <v>2000</v>
      </c>
      <c r="M30" s="79" t="s">
        <v>65</v>
      </c>
      <c r="N30" s="70">
        <v>0</v>
      </c>
      <c r="O30" s="71">
        <f t="shared" si="1"/>
        <v>250</v>
      </c>
      <c r="P30" s="50">
        <v>0</v>
      </c>
      <c r="Q30" s="50">
        <v>250</v>
      </c>
      <c r="R30" s="50">
        <f t="shared" si="2"/>
        <v>1750</v>
      </c>
      <c r="S30" s="26" t="s">
        <v>334</v>
      </c>
    </row>
    <row r="31" spans="1:19" s="72" customFormat="1" ht="93.75" customHeight="1" x14ac:dyDescent="0.2">
      <c r="A31" s="22">
        <v>23</v>
      </c>
      <c r="B31" s="22" t="s">
        <v>23</v>
      </c>
      <c r="C31" s="22"/>
      <c r="D31" s="22">
        <v>6121</v>
      </c>
      <c r="E31" s="22">
        <v>61</v>
      </c>
      <c r="F31" s="22">
        <v>10</v>
      </c>
      <c r="G31" s="67" t="s">
        <v>60</v>
      </c>
      <c r="H31" s="23" t="s">
        <v>415</v>
      </c>
      <c r="I31" s="24" t="s">
        <v>382</v>
      </c>
      <c r="J31" s="22"/>
      <c r="K31" s="22" t="s">
        <v>49</v>
      </c>
      <c r="L31" s="68">
        <v>30000</v>
      </c>
      <c r="M31" s="79" t="s">
        <v>308</v>
      </c>
      <c r="N31" s="70">
        <v>0</v>
      </c>
      <c r="O31" s="71">
        <f t="shared" si="1"/>
        <v>800</v>
      </c>
      <c r="P31" s="50">
        <v>0</v>
      </c>
      <c r="Q31" s="50">
        <v>800</v>
      </c>
      <c r="R31" s="50">
        <f t="shared" si="2"/>
        <v>29200</v>
      </c>
      <c r="S31" s="26"/>
    </row>
    <row r="32" spans="1:19" s="72" customFormat="1" ht="76.5" x14ac:dyDescent="0.2">
      <c r="A32" s="22">
        <v>24</v>
      </c>
      <c r="B32" s="22" t="s">
        <v>33</v>
      </c>
      <c r="C32" s="22"/>
      <c r="D32" s="22">
        <v>6121</v>
      </c>
      <c r="E32" s="22">
        <v>61</v>
      </c>
      <c r="F32" s="22">
        <v>10</v>
      </c>
      <c r="G32" s="67" t="s">
        <v>60</v>
      </c>
      <c r="H32" s="23" t="s">
        <v>86</v>
      </c>
      <c r="I32" s="24" t="s">
        <v>432</v>
      </c>
      <c r="J32" s="22"/>
      <c r="K32" s="22" t="s">
        <v>49</v>
      </c>
      <c r="L32" s="68">
        <v>9500</v>
      </c>
      <c r="M32" s="79" t="s">
        <v>65</v>
      </c>
      <c r="N32" s="70">
        <v>0</v>
      </c>
      <c r="O32" s="71">
        <f t="shared" si="1"/>
        <v>500</v>
      </c>
      <c r="P32" s="50">
        <v>0</v>
      </c>
      <c r="Q32" s="50">
        <v>500</v>
      </c>
      <c r="R32" s="50">
        <f t="shared" si="2"/>
        <v>9000</v>
      </c>
      <c r="S32" s="26" t="s">
        <v>333</v>
      </c>
    </row>
    <row r="33" spans="1:20" s="72" customFormat="1" ht="67.5" customHeight="1" x14ac:dyDescent="0.2">
      <c r="A33" s="22">
        <v>25</v>
      </c>
      <c r="B33" s="22" t="s">
        <v>25</v>
      </c>
      <c r="C33" s="22"/>
      <c r="D33" s="22">
        <v>6121</v>
      </c>
      <c r="E33" s="22">
        <v>61</v>
      </c>
      <c r="F33" s="22">
        <v>10</v>
      </c>
      <c r="G33" s="67" t="s">
        <v>60</v>
      </c>
      <c r="H33" s="23" t="s">
        <v>126</v>
      </c>
      <c r="I33" s="24" t="s">
        <v>383</v>
      </c>
      <c r="J33" s="22"/>
      <c r="K33" s="22" t="s">
        <v>49</v>
      </c>
      <c r="L33" s="68">
        <v>12300</v>
      </c>
      <c r="M33" s="79" t="s">
        <v>65</v>
      </c>
      <c r="N33" s="70">
        <v>0</v>
      </c>
      <c r="O33" s="71">
        <f t="shared" si="1"/>
        <v>300</v>
      </c>
      <c r="P33" s="50">
        <v>0</v>
      </c>
      <c r="Q33" s="50">
        <v>300</v>
      </c>
      <c r="R33" s="50">
        <f t="shared" si="2"/>
        <v>12000</v>
      </c>
      <c r="S33" s="26"/>
    </row>
    <row r="34" spans="1:20" s="72" customFormat="1" ht="67.5" customHeight="1" x14ac:dyDescent="0.2">
      <c r="A34" s="22">
        <v>26</v>
      </c>
      <c r="B34" s="22" t="s">
        <v>25</v>
      </c>
      <c r="C34" s="22"/>
      <c r="D34" s="22">
        <v>6121</v>
      </c>
      <c r="E34" s="22">
        <v>61</v>
      </c>
      <c r="F34" s="22">
        <v>10</v>
      </c>
      <c r="G34" s="67" t="s">
        <v>60</v>
      </c>
      <c r="H34" s="23" t="s">
        <v>137</v>
      </c>
      <c r="I34" s="24" t="s">
        <v>384</v>
      </c>
      <c r="J34" s="22"/>
      <c r="K34" s="22" t="s">
        <v>49</v>
      </c>
      <c r="L34" s="68">
        <v>16000</v>
      </c>
      <c r="M34" s="79" t="s">
        <v>65</v>
      </c>
      <c r="N34" s="70">
        <v>0</v>
      </c>
      <c r="O34" s="71">
        <f t="shared" si="1"/>
        <v>800</v>
      </c>
      <c r="P34" s="50">
        <v>0</v>
      </c>
      <c r="Q34" s="50">
        <v>800</v>
      </c>
      <c r="R34" s="50">
        <f>L34-O34</f>
        <v>15200</v>
      </c>
      <c r="S34" s="26" t="s">
        <v>330</v>
      </c>
    </row>
    <row r="35" spans="1:20" s="72" customFormat="1" ht="67.5" customHeight="1" x14ac:dyDescent="0.2">
      <c r="A35" s="22">
        <v>27</v>
      </c>
      <c r="B35" s="22" t="s">
        <v>33</v>
      </c>
      <c r="C35" s="22"/>
      <c r="D35" s="22">
        <v>6121</v>
      </c>
      <c r="E35" s="22">
        <v>61</v>
      </c>
      <c r="F35" s="22">
        <v>10</v>
      </c>
      <c r="G35" s="67" t="s">
        <v>60</v>
      </c>
      <c r="H35" s="23" t="s">
        <v>335</v>
      </c>
      <c r="I35" s="24" t="s">
        <v>385</v>
      </c>
      <c r="J35" s="22"/>
      <c r="K35" s="22" t="s">
        <v>49</v>
      </c>
      <c r="L35" s="68">
        <v>39000</v>
      </c>
      <c r="M35" s="79" t="s">
        <v>308</v>
      </c>
      <c r="N35" s="70">
        <v>0</v>
      </c>
      <c r="O35" s="71">
        <f t="shared" ref="O35" si="3">SUM(P35:Q35)</f>
        <v>1500</v>
      </c>
      <c r="P35" s="50">
        <v>0</v>
      </c>
      <c r="Q35" s="50">
        <v>1500</v>
      </c>
      <c r="R35" s="50">
        <f t="shared" ref="R35" si="4">L35-O35</f>
        <v>37500</v>
      </c>
      <c r="S35" s="26"/>
    </row>
    <row r="36" spans="1:20" s="72" customFormat="1" ht="67.5" customHeight="1" x14ac:dyDescent="0.2">
      <c r="A36" s="22">
        <v>28</v>
      </c>
      <c r="B36" s="22" t="s">
        <v>23</v>
      </c>
      <c r="C36" s="22"/>
      <c r="D36" s="22">
        <v>5171</v>
      </c>
      <c r="E36" s="22">
        <v>51</v>
      </c>
      <c r="F36" s="22"/>
      <c r="G36" s="67"/>
      <c r="H36" s="23" t="s">
        <v>367</v>
      </c>
      <c r="I36" s="24" t="s">
        <v>386</v>
      </c>
      <c r="J36" s="22"/>
      <c r="K36" s="22" t="s">
        <v>49</v>
      </c>
      <c r="L36" s="68">
        <v>6000</v>
      </c>
      <c r="M36" s="79" t="s">
        <v>65</v>
      </c>
      <c r="N36" s="70">
        <v>0</v>
      </c>
      <c r="O36" s="71">
        <f t="shared" ref="O36:O41" si="5">SUM(P36:Q36)</f>
        <v>1000</v>
      </c>
      <c r="P36" s="50">
        <v>0</v>
      </c>
      <c r="Q36" s="50">
        <v>1000</v>
      </c>
      <c r="R36" s="50">
        <f t="shared" ref="R36:R41" si="6">L36-O36</f>
        <v>5000</v>
      </c>
      <c r="S36" s="26"/>
    </row>
    <row r="37" spans="1:20" s="72" customFormat="1" ht="67.5" customHeight="1" x14ac:dyDescent="0.2">
      <c r="A37" s="107">
        <v>29</v>
      </c>
      <c r="B37" s="107"/>
      <c r="C37" s="107"/>
      <c r="D37" s="107"/>
      <c r="E37" s="107">
        <v>61</v>
      </c>
      <c r="F37" s="108"/>
      <c r="G37" s="109"/>
      <c r="H37" s="110" t="s">
        <v>435</v>
      </c>
      <c r="I37" s="111" t="s">
        <v>460</v>
      </c>
      <c r="J37" s="112"/>
      <c r="K37" s="112" t="s">
        <v>49</v>
      </c>
      <c r="L37" s="113">
        <v>5000</v>
      </c>
      <c r="M37" s="114" t="s">
        <v>65</v>
      </c>
      <c r="N37" s="115">
        <v>0</v>
      </c>
      <c r="O37" s="116">
        <f t="shared" si="5"/>
        <v>2000</v>
      </c>
      <c r="P37" s="117">
        <v>0</v>
      </c>
      <c r="Q37" s="117">
        <v>2000</v>
      </c>
      <c r="R37" s="117">
        <f t="shared" si="6"/>
        <v>3000</v>
      </c>
      <c r="S37" s="26"/>
    </row>
    <row r="38" spans="1:20" s="121" customFormat="1" ht="73.5" customHeight="1" x14ac:dyDescent="0.2">
      <c r="A38" s="112">
        <v>30</v>
      </c>
      <c r="B38" s="112"/>
      <c r="C38" s="112"/>
      <c r="D38" s="112"/>
      <c r="E38" s="112">
        <v>61</v>
      </c>
      <c r="F38" s="112"/>
      <c r="G38" s="119"/>
      <c r="H38" s="110" t="s">
        <v>436</v>
      </c>
      <c r="I38" s="122" t="s">
        <v>497</v>
      </c>
      <c r="J38" s="112"/>
      <c r="K38" s="112" t="s">
        <v>46</v>
      </c>
      <c r="L38" s="113">
        <v>600</v>
      </c>
      <c r="M38" s="114">
        <v>2019</v>
      </c>
      <c r="N38" s="115">
        <v>0</v>
      </c>
      <c r="O38" s="116">
        <f t="shared" si="5"/>
        <v>600</v>
      </c>
      <c r="P38" s="117">
        <v>0</v>
      </c>
      <c r="Q38" s="117">
        <v>600</v>
      </c>
      <c r="R38" s="117">
        <f t="shared" si="6"/>
        <v>0</v>
      </c>
      <c r="S38" s="120"/>
    </row>
    <row r="39" spans="1:20" s="121" customFormat="1" ht="89.25" x14ac:dyDescent="0.2">
      <c r="A39" s="112">
        <v>31</v>
      </c>
      <c r="B39" s="112"/>
      <c r="C39" s="112"/>
      <c r="D39" s="112"/>
      <c r="E39" s="112">
        <v>51</v>
      </c>
      <c r="F39" s="112"/>
      <c r="G39" s="119"/>
      <c r="H39" s="110" t="s">
        <v>437</v>
      </c>
      <c r="I39" s="111" t="s">
        <v>441</v>
      </c>
      <c r="J39" s="112"/>
      <c r="K39" s="112" t="s">
        <v>18</v>
      </c>
      <c r="L39" s="113">
        <v>1300</v>
      </c>
      <c r="M39" s="114">
        <v>2018</v>
      </c>
      <c r="N39" s="115">
        <v>0</v>
      </c>
      <c r="O39" s="116">
        <f t="shared" ref="O39:O40" si="7">SUM(P39:Q39)</f>
        <v>1300</v>
      </c>
      <c r="P39" s="117">
        <v>0</v>
      </c>
      <c r="Q39" s="117">
        <v>1300</v>
      </c>
      <c r="R39" s="117">
        <f t="shared" si="6"/>
        <v>0</v>
      </c>
      <c r="S39" s="120"/>
    </row>
    <row r="40" spans="1:20" s="121" customFormat="1" ht="67.5" customHeight="1" x14ac:dyDescent="0.2">
      <c r="A40" s="112">
        <v>32</v>
      </c>
      <c r="B40" s="112"/>
      <c r="C40" s="112"/>
      <c r="D40" s="112"/>
      <c r="E40" s="112">
        <v>51</v>
      </c>
      <c r="F40" s="112"/>
      <c r="G40" s="119"/>
      <c r="H40" s="110" t="s">
        <v>438</v>
      </c>
      <c r="I40" s="111" t="s">
        <v>440</v>
      </c>
      <c r="J40" s="112"/>
      <c r="K40" s="112" t="s">
        <v>18</v>
      </c>
      <c r="L40" s="113">
        <v>2500</v>
      </c>
      <c r="M40" s="114">
        <v>2018</v>
      </c>
      <c r="N40" s="115">
        <v>0</v>
      </c>
      <c r="O40" s="116">
        <f t="shared" si="7"/>
        <v>2500</v>
      </c>
      <c r="P40" s="117">
        <v>0</v>
      </c>
      <c r="Q40" s="117">
        <v>2500</v>
      </c>
      <c r="R40" s="117">
        <f t="shared" si="6"/>
        <v>0</v>
      </c>
      <c r="S40" s="120"/>
    </row>
    <row r="41" spans="1:20" s="121" customFormat="1" ht="63.75" x14ac:dyDescent="0.2">
      <c r="A41" s="112">
        <v>33</v>
      </c>
      <c r="B41" s="112"/>
      <c r="C41" s="112"/>
      <c r="D41" s="112"/>
      <c r="E41" s="112">
        <v>61</v>
      </c>
      <c r="F41" s="112"/>
      <c r="G41" s="119"/>
      <c r="H41" s="110" t="s">
        <v>439</v>
      </c>
      <c r="I41" s="122" t="s">
        <v>443</v>
      </c>
      <c r="J41" s="112"/>
      <c r="K41" s="112" t="s">
        <v>18</v>
      </c>
      <c r="L41" s="113">
        <v>5500</v>
      </c>
      <c r="M41" s="114">
        <v>2018</v>
      </c>
      <c r="N41" s="115">
        <v>0</v>
      </c>
      <c r="O41" s="116">
        <f t="shared" si="5"/>
        <v>5500</v>
      </c>
      <c r="P41" s="117">
        <v>0</v>
      </c>
      <c r="Q41" s="117">
        <v>5500</v>
      </c>
      <c r="R41" s="117">
        <f t="shared" si="6"/>
        <v>0</v>
      </c>
      <c r="S41" s="120"/>
    </row>
    <row r="42" spans="1:20" ht="35.25" customHeight="1" x14ac:dyDescent="0.2">
      <c r="A42" s="73" t="s">
        <v>156</v>
      </c>
      <c r="B42" s="74"/>
      <c r="C42" s="74"/>
      <c r="D42" s="74"/>
      <c r="E42" s="74"/>
      <c r="F42" s="74"/>
      <c r="G42" s="74"/>
      <c r="H42" s="74"/>
      <c r="I42" s="74"/>
      <c r="J42" s="74"/>
      <c r="K42" s="74"/>
      <c r="L42" s="27">
        <f>+L8</f>
        <v>219951</v>
      </c>
      <c r="M42" s="27"/>
      <c r="N42" s="27">
        <f t="shared" ref="N42:R42" si="8">+N8</f>
        <v>27</v>
      </c>
      <c r="O42" s="27">
        <f t="shared" si="8"/>
        <v>69530</v>
      </c>
      <c r="P42" s="27">
        <f t="shared" si="8"/>
        <v>0</v>
      </c>
      <c r="Q42" s="27">
        <f t="shared" si="8"/>
        <v>69530</v>
      </c>
      <c r="R42" s="27">
        <f t="shared" si="8"/>
        <v>150394</v>
      </c>
      <c r="S42" s="28"/>
    </row>
    <row r="43" spans="1:20" s="6" customFormat="1" x14ac:dyDescent="0.2">
      <c r="A43" s="5"/>
      <c r="B43" s="5"/>
      <c r="C43" s="5"/>
      <c r="D43" s="5"/>
      <c r="E43" s="5"/>
      <c r="F43" s="5"/>
      <c r="G43" s="5"/>
      <c r="H43" s="29"/>
      <c r="I43" s="5"/>
      <c r="J43" s="30"/>
      <c r="K43" s="31"/>
      <c r="L43" s="32"/>
      <c r="M43" s="33"/>
      <c r="N43" s="33"/>
      <c r="S43" s="34"/>
      <c r="T43" s="10"/>
    </row>
    <row r="44" spans="1:20" s="6" customFormat="1" x14ac:dyDescent="0.2">
      <c r="A44" s="5"/>
      <c r="B44" s="5"/>
      <c r="C44" s="5"/>
      <c r="D44" s="5"/>
      <c r="E44" s="5"/>
      <c r="F44" s="5"/>
      <c r="G44" s="5"/>
      <c r="H44" s="5"/>
      <c r="I44" s="5"/>
      <c r="J44" s="35"/>
      <c r="K44" s="36"/>
      <c r="L44" s="37"/>
      <c r="S44" s="34"/>
      <c r="T44" s="10"/>
    </row>
    <row r="45" spans="1:20" s="6" customFormat="1" x14ac:dyDescent="0.2">
      <c r="A45" s="5"/>
      <c r="B45" s="5"/>
      <c r="C45" s="5"/>
      <c r="D45" s="5"/>
      <c r="E45" s="5"/>
      <c r="F45" s="5"/>
      <c r="G45" s="5"/>
      <c r="H45" s="5"/>
      <c r="I45" s="5"/>
      <c r="J45" s="35"/>
      <c r="K45" s="36"/>
      <c r="L45" s="37"/>
      <c r="S45" s="34"/>
      <c r="T45" s="10"/>
    </row>
    <row r="46" spans="1:20" s="6" customFormat="1" x14ac:dyDescent="0.2">
      <c r="A46" s="5"/>
      <c r="B46" s="5"/>
      <c r="C46" s="5"/>
      <c r="D46" s="5"/>
      <c r="E46" s="5"/>
      <c r="F46" s="5"/>
      <c r="G46" s="5"/>
      <c r="H46" s="5"/>
      <c r="I46" s="5"/>
      <c r="J46" s="10"/>
      <c r="K46" s="36"/>
      <c r="L46" s="37"/>
      <c r="S46" s="34"/>
      <c r="T46" s="10"/>
    </row>
    <row r="47" spans="1:20" s="6" customFormat="1" x14ac:dyDescent="0.2">
      <c r="A47" s="5"/>
      <c r="B47" s="5"/>
      <c r="C47" s="5"/>
      <c r="D47" s="5"/>
      <c r="E47" s="5"/>
      <c r="F47" s="5"/>
      <c r="G47" s="5"/>
      <c r="H47" s="5"/>
      <c r="I47" s="5"/>
      <c r="J47" s="10"/>
      <c r="K47" s="36"/>
      <c r="L47" s="37"/>
      <c r="S47" s="34"/>
      <c r="T47" s="10"/>
    </row>
    <row r="48" spans="1:20" s="6" customFormat="1" x14ac:dyDescent="0.2">
      <c r="A48" s="5"/>
      <c r="B48" s="5"/>
      <c r="C48" s="5"/>
      <c r="D48" s="5"/>
      <c r="E48" s="5"/>
      <c r="F48" s="5"/>
      <c r="G48" s="5"/>
      <c r="H48" s="5"/>
      <c r="I48" s="5"/>
      <c r="J48" s="10"/>
      <c r="K48" s="36"/>
      <c r="L48" s="37"/>
      <c r="S48" s="34"/>
      <c r="T48" s="10"/>
    </row>
    <row r="49" spans="1:20" s="6" customFormat="1" x14ac:dyDescent="0.2">
      <c r="A49" s="5"/>
      <c r="B49" s="5"/>
      <c r="C49" s="5"/>
      <c r="D49" s="5"/>
      <c r="E49" s="5"/>
      <c r="F49" s="5"/>
      <c r="G49" s="5"/>
      <c r="H49" s="5"/>
      <c r="I49" s="5"/>
      <c r="J49" s="10"/>
      <c r="K49" s="36"/>
      <c r="L49" s="37"/>
      <c r="S49" s="34"/>
      <c r="T49" s="10"/>
    </row>
    <row r="50" spans="1:20" s="6" customFormat="1" x14ac:dyDescent="0.2">
      <c r="A50" s="5"/>
      <c r="B50" s="5"/>
      <c r="C50" s="5"/>
      <c r="D50" s="5"/>
      <c r="E50" s="5"/>
      <c r="F50" s="5"/>
      <c r="G50" s="5"/>
      <c r="H50" s="5"/>
      <c r="I50" s="5"/>
      <c r="J50" s="10"/>
      <c r="K50" s="36"/>
      <c r="L50" s="37"/>
      <c r="S50" s="34"/>
      <c r="T50" s="10"/>
    </row>
    <row r="51" spans="1:20" s="6" customFormat="1" x14ac:dyDescent="0.2">
      <c r="A51" s="5"/>
      <c r="B51" s="5"/>
      <c r="C51" s="5"/>
      <c r="D51" s="5"/>
      <c r="E51" s="5"/>
      <c r="F51" s="5"/>
      <c r="G51" s="5"/>
      <c r="H51" s="5"/>
      <c r="I51" s="5"/>
      <c r="J51" s="10"/>
      <c r="K51" s="36"/>
      <c r="L51" s="37"/>
      <c r="S51" s="34"/>
      <c r="T51" s="10"/>
    </row>
    <row r="52" spans="1:20" s="6" customFormat="1" x14ac:dyDescent="0.2">
      <c r="A52" s="5"/>
      <c r="B52" s="5"/>
      <c r="C52" s="5"/>
      <c r="D52" s="5"/>
      <c r="E52" s="5"/>
      <c r="F52" s="5"/>
      <c r="G52" s="5"/>
      <c r="H52" s="5"/>
      <c r="I52" s="5"/>
      <c r="J52" s="10"/>
      <c r="K52" s="36"/>
      <c r="L52" s="37"/>
      <c r="S52" s="34"/>
      <c r="T52" s="10"/>
    </row>
    <row r="53" spans="1:20" s="6" customFormat="1" x14ac:dyDescent="0.2">
      <c r="A53" s="5"/>
      <c r="B53" s="5"/>
      <c r="C53" s="5"/>
      <c r="D53" s="5"/>
      <c r="E53" s="5"/>
      <c r="F53" s="5"/>
      <c r="G53" s="5"/>
      <c r="H53" s="5"/>
      <c r="I53" s="5"/>
      <c r="J53" s="10"/>
      <c r="K53" s="36"/>
      <c r="L53" s="37"/>
      <c r="S53" s="34"/>
      <c r="T53" s="10"/>
    </row>
    <row r="54" spans="1:20" s="6" customFormat="1" x14ac:dyDescent="0.2">
      <c r="A54" s="5"/>
      <c r="B54" s="5"/>
      <c r="C54" s="5"/>
      <c r="D54" s="5"/>
      <c r="E54" s="5"/>
      <c r="F54" s="5"/>
      <c r="G54" s="5"/>
      <c r="H54" s="5"/>
      <c r="I54" s="5"/>
      <c r="J54" s="10"/>
      <c r="K54" s="36"/>
      <c r="L54" s="37"/>
      <c r="S54" s="34"/>
      <c r="T54" s="10"/>
    </row>
    <row r="55" spans="1:20" s="6" customFormat="1" x14ac:dyDescent="0.2">
      <c r="A55" s="5"/>
      <c r="B55" s="5"/>
      <c r="C55" s="5"/>
      <c r="D55" s="5"/>
      <c r="E55" s="5"/>
      <c r="F55" s="5"/>
      <c r="G55" s="5"/>
      <c r="H55" s="5"/>
      <c r="I55" s="5"/>
      <c r="J55" s="10"/>
      <c r="K55" s="36"/>
      <c r="L55" s="37"/>
      <c r="S55" s="34"/>
      <c r="T55" s="10"/>
    </row>
    <row r="56" spans="1:20" s="6" customFormat="1" x14ac:dyDescent="0.2">
      <c r="A56" s="5"/>
      <c r="B56" s="5"/>
      <c r="C56" s="5"/>
      <c r="D56" s="5"/>
      <c r="E56" s="5"/>
      <c r="F56" s="5"/>
      <c r="G56" s="5"/>
      <c r="H56" s="5"/>
      <c r="I56" s="5"/>
      <c r="J56" s="10"/>
      <c r="K56" s="36"/>
      <c r="L56" s="37"/>
      <c r="S56" s="34"/>
      <c r="T56" s="10"/>
    </row>
    <row r="57" spans="1:20" s="6" customFormat="1" x14ac:dyDescent="0.2">
      <c r="A57" s="5"/>
      <c r="B57" s="5"/>
      <c r="C57" s="5"/>
      <c r="D57" s="5"/>
      <c r="E57" s="5"/>
      <c r="F57" s="5"/>
      <c r="G57" s="5"/>
      <c r="H57" s="5"/>
      <c r="I57" s="5"/>
      <c r="J57" s="10"/>
      <c r="K57" s="36"/>
      <c r="L57" s="37"/>
      <c r="S57" s="34"/>
      <c r="T57" s="10"/>
    </row>
    <row r="58" spans="1:20" s="6" customFormat="1" x14ac:dyDescent="0.2">
      <c r="A58" s="5"/>
      <c r="B58" s="5"/>
      <c r="C58" s="5"/>
      <c r="D58" s="5"/>
      <c r="E58" s="5"/>
      <c r="F58" s="5"/>
      <c r="G58" s="5"/>
      <c r="H58" s="5"/>
      <c r="I58" s="5"/>
      <c r="J58" s="10"/>
      <c r="K58" s="36"/>
      <c r="L58" s="37"/>
      <c r="S58" s="34"/>
      <c r="T58" s="10"/>
    </row>
    <row r="59" spans="1:20" s="6" customFormat="1" x14ac:dyDescent="0.2">
      <c r="A59" s="5"/>
      <c r="B59" s="5"/>
      <c r="C59" s="5"/>
      <c r="D59" s="5"/>
      <c r="E59" s="5"/>
      <c r="F59" s="5"/>
      <c r="G59" s="5"/>
      <c r="H59" s="5"/>
      <c r="I59" s="5"/>
      <c r="J59" s="10"/>
      <c r="K59" s="36"/>
      <c r="L59" s="37"/>
      <c r="S59" s="34"/>
      <c r="T59" s="10"/>
    </row>
    <row r="60" spans="1:20" s="6" customFormat="1" x14ac:dyDescent="0.2">
      <c r="A60" s="5"/>
      <c r="B60" s="5"/>
      <c r="C60" s="5"/>
      <c r="D60" s="5"/>
      <c r="E60" s="5"/>
      <c r="F60" s="5"/>
      <c r="G60" s="5"/>
      <c r="H60" s="5"/>
      <c r="I60" s="5"/>
      <c r="J60" s="10"/>
      <c r="K60" s="36"/>
      <c r="L60" s="37"/>
      <c r="S60" s="34"/>
      <c r="T60" s="10"/>
    </row>
    <row r="61" spans="1:20" s="6" customFormat="1" x14ac:dyDescent="0.2">
      <c r="A61" s="5"/>
      <c r="B61" s="5"/>
      <c r="C61" s="5"/>
      <c r="D61" s="5"/>
      <c r="E61" s="5"/>
      <c r="F61" s="5"/>
      <c r="G61" s="5"/>
      <c r="H61" s="5"/>
      <c r="I61" s="5"/>
      <c r="J61" s="10"/>
      <c r="K61" s="36"/>
      <c r="L61" s="37"/>
      <c r="S61" s="34"/>
      <c r="T61" s="10"/>
    </row>
    <row r="62" spans="1:20" s="6" customFormat="1" x14ac:dyDescent="0.2">
      <c r="A62" s="5"/>
      <c r="B62" s="5"/>
      <c r="C62" s="5"/>
      <c r="D62" s="5"/>
      <c r="E62" s="5"/>
      <c r="F62" s="5"/>
      <c r="G62" s="5"/>
      <c r="H62" s="5"/>
      <c r="I62" s="5"/>
      <c r="J62" s="10"/>
      <c r="K62" s="36"/>
      <c r="L62" s="37"/>
      <c r="S62" s="34"/>
      <c r="T62" s="10"/>
    </row>
    <row r="63" spans="1:20" s="6" customFormat="1" x14ac:dyDescent="0.2">
      <c r="A63" s="5"/>
      <c r="B63" s="5"/>
      <c r="C63" s="5"/>
      <c r="D63" s="5"/>
      <c r="E63" s="5"/>
      <c r="F63" s="5"/>
      <c r="G63" s="5"/>
      <c r="H63" s="5"/>
      <c r="I63" s="5"/>
      <c r="J63" s="10"/>
      <c r="K63" s="5"/>
      <c r="L63" s="37"/>
      <c r="S63" s="34"/>
      <c r="T63" s="10"/>
    </row>
    <row r="64" spans="1:20" s="6" customFormat="1" x14ac:dyDescent="0.2">
      <c r="A64" s="5"/>
      <c r="B64" s="5"/>
      <c r="C64" s="5"/>
      <c r="D64" s="5"/>
      <c r="E64" s="5"/>
      <c r="F64" s="5"/>
      <c r="G64" s="5"/>
      <c r="H64" s="5"/>
      <c r="I64" s="5"/>
      <c r="J64" s="10"/>
      <c r="K64" s="5"/>
      <c r="L64" s="37"/>
      <c r="S64" s="34"/>
      <c r="T64" s="10"/>
    </row>
    <row r="65" spans="1:20" s="6" customFormat="1" x14ac:dyDescent="0.2">
      <c r="A65" s="5"/>
      <c r="B65" s="5"/>
      <c r="C65" s="5"/>
      <c r="D65" s="5"/>
      <c r="E65" s="5"/>
      <c r="F65" s="5"/>
      <c r="G65" s="5"/>
      <c r="H65" s="5"/>
      <c r="I65" s="5"/>
      <c r="J65" s="10"/>
      <c r="K65" s="5"/>
      <c r="L65" s="37"/>
      <c r="S65" s="34"/>
      <c r="T65" s="10"/>
    </row>
    <row r="66" spans="1:20" s="6" customFormat="1" x14ac:dyDescent="0.2">
      <c r="A66" s="5"/>
      <c r="B66" s="5"/>
      <c r="C66" s="5"/>
      <c r="D66" s="5"/>
      <c r="E66" s="5"/>
      <c r="F66" s="5"/>
      <c r="G66" s="5"/>
      <c r="H66" s="5"/>
      <c r="I66" s="5"/>
      <c r="J66" s="10"/>
      <c r="K66" s="5"/>
      <c r="L66" s="37"/>
      <c r="S66" s="34"/>
      <c r="T66" s="10"/>
    </row>
    <row r="67" spans="1:20" s="6" customFormat="1" x14ac:dyDescent="0.2">
      <c r="A67" s="5"/>
      <c r="B67" s="5"/>
      <c r="C67" s="5"/>
      <c r="D67" s="5"/>
      <c r="E67" s="5"/>
      <c r="F67" s="5"/>
      <c r="G67" s="5"/>
      <c r="H67" s="5"/>
      <c r="I67" s="5"/>
      <c r="J67" s="10"/>
      <c r="K67" s="5"/>
      <c r="L67" s="37"/>
      <c r="S67" s="34"/>
      <c r="T67" s="10"/>
    </row>
    <row r="68" spans="1:20" s="6" customFormat="1" x14ac:dyDescent="0.2">
      <c r="A68" s="5"/>
      <c r="B68" s="5"/>
      <c r="C68" s="5"/>
      <c r="D68" s="5"/>
      <c r="E68" s="5"/>
      <c r="F68" s="5"/>
      <c r="G68" s="5"/>
      <c r="H68" s="5"/>
      <c r="I68" s="5"/>
      <c r="J68" s="10"/>
      <c r="K68" s="5"/>
      <c r="L68" s="37"/>
      <c r="S68" s="34"/>
      <c r="T68" s="10"/>
    </row>
    <row r="69" spans="1:20" s="6" customFormat="1" x14ac:dyDescent="0.2">
      <c r="A69" s="5"/>
      <c r="B69" s="5"/>
      <c r="C69" s="5"/>
      <c r="D69" s="5"/>
      <c r="E69" s="5"/>
      <c r="F69" s="5"/>
      <c r="G69" s="5"/>
      <c r="H69" s="5"/>
      <c r="I69" s="5"/>
      <c r="J69" s="10"/>
      <c r="K69" s="5"/>
      <c r="L69" s="37"/>
      <c r="S69" s="34"/>
      <c r="T69" s="10"/>
    </row>
    <row r="70" spans="1:20" s="6" customFormat="1" x14ac:dyDescent="0.2">
      <c r="A70" s="5"/>
      <c r="B70" s="5"/>
      <c r="C70" s="5"/>
      <c r="D70" s="5"/>
      <c r="E70" s="5"/>
      <c r="F70" s="5"/>
      <c r="G70" s="5"/>
      <c r="H70" s="5"/>
      <c r="I70" s="5"/>
      <c r="J70" s="10"/>
      <c r="K70" s="5"/>
      <c r="L70" s="37"/>
      <c r="S70" s="34"/>
      <c r="T70" s="10"/>
    </row>
    <row r="71" spans="1:20" s="6" customFormat="1" x14ac:dyDescent="0.2">
      <c r="A71" s="5"/>
      <c r="B71" s="5"/>
      <c r="C71" s="5"/>
      <c r="D71" s="5"/>
      <c r="E71" s="5"/>
      <c r="F71" s="5"/>
      <c r="G71" s="5"/>
      <c r="H71" s="5"/>
      <c r="I71" s="5"/>
      <c r="J71" s="10"/>
      <c r="K71" s="5"/>
      <c r="L71" s="37"/>
      <c r="S71" s="34"/>
      <c r="T71" s="10"/>
    </row>
    <row r="72" spans="1:20" s="6" customFormat="1" x14ac:dyDescent="0.2">
      <c r="A72" s="5"/>
      <c r="B72" s="5"/>
      <c r="C72" s="5"/>
      <c r="D72" s="5"/>
      <c r="E72" s="5"/>
      <c r="F72" s="5"/>
      <c r="G72" s="5"/>
      <c r="H72" s="5"/>
      <c r="I72" s="5"/>
      <c r="J72" s="10"/>
      <c r="K72" s="5"/>
      <c r="L72" s="37"/>
      <c r="S72" s="34"/>
      <c r="T72" s="10"/>
    </row>
    <row r="73" spans="1:20" s="6" customFormat="1" x14ac:dyDescent="0.2">
      <c r="A73" s="5"/>
      <c r="B73" s="5"/>
      <c r="C73" s="5"/>
      <c r="D73" s="5"/>
      <c r="E73" s="5"/>
      <c r="F73" s="5"/>
      <c r="G73" s="5"/>
      <c r="H73" s="5"/>
      <c r="I73" s="5"/>
      <c r="J73" s="10"/>
      <c r="K73" s="5"/>
      <c r="L73" s="37"/>
      <c r="S73" s="34"/>
      <c r="T73" s="10"/>
    </row>
    <row r="74" spans="1:20" s="6" customFormat="1" x14ac:dyDescent="0.2">
      <c r="A74" s="10"/>
      <c r="B74" s="10"/>
      <c r="C74" s="10"/>
      <c r="D74" s="10"/>
      <c r="E74" s="10"/>
      <c r="F74" s="10"/>
      <c r="G74" s="10"/>
      <c r="H74" s="10"/>
      <c r="I74" s="10"/>
      <c r="J74" s="10"/>
      <c r="K74" s="5"/>
      <c r="L74" s="37"/>
      <c r="S74" s="34"/>
      <c r="T74" s="10"/>
    </row>
    <row r="75" spans="1:20" s="6" customFormat="1" x14ac:dyDescent="0.2">
      <c r="A75" s="10"/>
      <c r="B75" s="10"/>
      <c r="C75" s="10"/>
      <c r="D75" s="10"/>
      <c r="E75" s="10"/>
      <c r="F75" s="10"/>
      <c r="G75" s="10"/>
      <c r="H75" s="10"/>
      <c r="I75" s="10"/>
      <c r="J75" s="10"/>
      <c r="K75" s="5"/>
      <c r="L75" s="37"/>
      <c r="S75" s="34"/>
      <c r="T75" s="10"/>
    </row>
    <row r="76" spans="1:20" s="6" customFormat="1" x14ac:dyDescent="0.2">
      <c r="A76" s="10"/>
      <c r="B76" s="10"/>
      <c r="C76" s="10"/>
      <c r="D76" s="10"/>
      <c r="E76" s="10"/>
      <c r="F76" s="10"/>
      <c r="G76" s="10"/>
      <c r="H76" s="10"/>
      <c r="I76" s="10"/>
      <c r="J76" s="10"/>
      <c r="K76" s="5"/>
      <c r="L76" s="37"/>
      <c r="S76" s="34"/>
      <c r="T76" s="10"/>
    </row>
    <row r="77" spans="1:20" s="6" customFormat="1" x14ac:dyDescent="0.2">
      <c r="A77" s="10"/>
      <c r="B77" s="10"/>
      <c r="C77" s="10"/>
      <c r="D77" s="10"/>
      <c r="E77" s="10"/>
      <c r="F77" s="10"/>
      <c r="G77" s="10"/>
      <c r="H77" s="10"/>
      <c r="I77" s="10"/>
      <c r="J77" s="10"/>
      <c r="K77" s="5"/>
      <c r="L77" s="37"/>
      <c r="S77" s="34"/>
      <c r="T77" s="10"/>
    </row>
    <row r="78" spans="1:20" s="6" customFormat="1" x14ac:dyDescent="0.2">
      <c r="A78" s="10"/>
      <c r="B78" s="10"/>
      <c r="C78" s="10"/>
      <c r="D78" s="10"/>
      <c r="E78" s="10"/>
      <c r="F78" s="10"/>
      <c r="G78" s="10"/>
      <c r="H78" s="10"/>
      <c r="I78" s="10"/>
      <c r="J78" s="10"/>
      <c r="K78" s="5"/>
      <c r="L78" s="37"/>
      <c r="S78" s="34"/>
      <c r="T78" s="10"/>
    </row>
    <row r="79" spans="1:20" s="6" customFormat="1" x14ac:dyDescent="0.2">
      <c r="A79" s="10"/>
      <c r="B79" s="10"/>
      <c r="C79" s="10"/>
      <c r="D79" s="10"/>
      <c r="E79" s="10"/>
      <c r="F79" s="10"/>
      <c r="G79" s="10"/>
      <c r="H79" s="10"/>
      <c r="I79" s="10"/>
      <c r="J79" s="10"/>
      <c r="K79" s="5"/>
      <c r="L79" s="37"/>
      <c r="S79" s="34"/>
      <c r="T79" s="10"/>
    </row>
    <row r="80" spans="1:20" s="6" customFormat="1" x14ac:dyDescent="0.2">
      <c r="A80" s="10"/>
      <c r="B80" s="10"/>
      <c r="C80" s="10"/>
      <c r="D80" s="10"/>
      <c r="E80" s="10"/>
      <c r="F80" s="10"/>
      <c r="G80" s="10"/>
      <c r="H80" s="10"/>
      <c r="I80" s="10"/>
      <c r="J80" s="10"/>
      <c r="K80" s="5"/>
      <c r="L80" s="37"/>
      <c r="S80" s="34"/>
      <c r="T80" s="10"/>
    </row>
    <row r="81" spans="1:20" s="6" customFormat="1" x14ac:dyDescent="0.2">
      <c r="A81" s="10"/>
      <c r="B81" s="10"/>
      <c r="C81" s="10"/>
      <c r="D81" s="10"/>
      <c r="E81" s="10"/>
      <c r="F81" s="10"/>
      <c r="G81" s="10"/>
      <c r="H81" s="10"/>
      <c r="I81" s="10"/>
      <c r="J81" s="10"/>
      <c r="K81" s="5"/>
      <c r="L81" s="37"/>
      <c r="S81" s="34"/>
      <c r="T81" s="10"/>
    </row>
    <row r="82" spans="1:20" s="6" customFormat="1" x14ac:dyDescent="0.2">
      <c r="A82" s="10"/>
      <c r="B82" s="10"/>
      <c r="C82" s="10"/>
      <c r="D82" s="10"/>
      <c r="E82" s="10"/>
      <c r="F82" s="10"/>
      <c r="G82" s="10"/>
      <c r="H82" s="10"/>
      <c r="I82" s="10"/>
      <c r="J82" s="10"/>
      <c r="K82" s="5"/>
      <c r="L82" s="37"/>
      <c r="S82" s="34"/>
      <c r="T82" s="10"/>
    </row>
    <row r="83" spans="1:20" s="6" customFormat="1" x14ac:dyDescent="0.2">
      <c r="A83" s="10"/>
      <c r="B83" s="10"/>
      <c r="C83" s="10"/>
      <c r="D83" s="10"/>
      <c r="E83" s="10"/>
      <c r="F83" s="10"/>
      <c r="G83" s="10"/>
      <c r="H83" s="10"/>
      <c r="I83" s="10"/>
      <c r="J83" s="10"/>
      <c r="K83" s="5"/>
      <c r="L83" s="37"/>
      <c r="S83" s="34"/>
      <c r="T83" s="10"/>
    </row>
    <row r="84" spans="1:20" s="6" customFormat="1" x14ac:dyDescent="0.2">
      <c r="A84" s="10"/>
      <c r="B84" s="10"/>
      <c r="C84" s="10"/>
      <c r="D84" s="10"/>
      <c r="E84" s="10"/>
      <c r="F84" s="10"/>
      <c r="G84" s="10"/>
      <c r="H84" s="10"/>
      <c r="I84" s="10"/>
      <c r="J84" s="10"/>
      <c r="K84" s="5"/>
      <c r="L84" s="37"/>
      <c r="S84" s="34"/>
      <c r="T84" s="10"/>
    </row>
    <row r="85" spans="1:20" s="6" customFormat="1" x14ac:dyDescent="0.2">
      <c r="A85" s="10"/>
      <c r="B85" s="10"/>
      <c r="C85" s="10"/>
      <c r="D85" s="10"/>
      <c r="E85" s="10"/>
      <c r="F85" s="10"/>
      <c r="G85" s="10"/>
      <c r="H85" s="10"/>
      <c r="I85" s="10"/>
      <c r="J85" s="10"/>
      <c r="K85" s="5"/>
      <c r="L85" s="37"/>
      <c r="S85" s="34"/>
      <c r="T85" s="10"/>
    </row>
    <row r="86" spans="1:20" s="6" customFormat="1" x14ac:dyDescent="0.2">
      <c r="A86" s="10"/>
      <c r="B86" s="10"/>
      <c r="C86" s="10"/>
      <c r="D86" s="10"/>
      <c r="E86" s="10"/>
      <c r="F86" s="10"/>
      <c r="G86" s="10"/>
      <c r="H86" s="10"/>
      <c r="I86" s="10"/>
      <c r="J86" s="10"/>
      <c r="K86" s="5"/>
      <c r="L86" s="37"/>
      <c r="S86" s="34"/>
      <c r="T86" s="10"/>
    </row>
    <row r="87" spans="1:20" s="6" customFormat="1" x14ac:dyDescent="0.2">
      <c r="A87" s="10"/>
      <c r="B87" s="10"/>
      <c r="C87" s="10"/>
      <c r="D87" s="10"/>
      <c r="E87" s="10"/>
      <c r="F87" s="10"/>
      <c r="G87" s="10"/>
      <c r="H87" s="10"/>
      <c r="I87" s="10"/>
      <c r="J87" s="10"/>
      <c r="K87" s="5"/>
      <c r="L87" s="37"/>
      <c r="S87" s="34"/>
      <c r="T87" s="10"/>
    </row>
    <row r="88" spans="1:20" s="6" customFormat="1" x14ac:dyDescent="0.2">
      <c r="A88" s="10"/>
      <c r="B88" s="10"/>
      <c r="C88" s="10"/>
      <c r="D88" s="10"/>
      <c r="E88" s="10"/>
      <c r="F88" s="10"/>
      <c r="G88" s="10"/>
      <c r="H88" s="10"/>
      <c r="I88" s="10"/>
      <c r="J88" s="10"/>
      <c r="K88" s="5"/>
      <c r="L88" s="37"/>
      <c r="S88" s="34"/>
      <c r="T88" s="10"/>
    </row>
    <row r="89" spans="1:20" s="6" customFormat="1" x14ac:dyDescent="0.2">
      <c r="A89" s="10"/>
      <c r="B89" s="10"/>
      <c r="C89" s="10"/>
      <c r="D89" s="10"/>
      <c r="E89" s="10"/>
      <c r="F89" s="10"/>
      <c r="G89" s="10"/>
      <c r="H89" s="10"/>
      <c r="I89" s="10"/>
      <c r="J89" s="10"/>
      <c r="K89" s="5"/>
      <c r="L89" s="37"/>
      <c r="S89" s="34"/>
      <c r="T89" s="10"/>
    </row>
    <row r="90" spans="1:20" s="6" customFormat="1" x14ac:dyDescent="0.2">
      <c r="A90" s="10"/>
      <c r="B90" s="10"/>
      <c r="C90" s="10"/>
      <c r="D90" s="10"/>
      <c r="E90" s="10"/>
      <c r="F90" s="10"/>
      <c r="G90" s="10"/>
      <c r="H90" s="10"/>
      <c r="I90" s="10"/>
      <c r="J90" s="10"/>
      <c r="K90" s="5"/>
      <c r="L90" s="37"/>
      <c r="S90" s="34"/>
      <c r="T90" s="10"/>
    </row>
    <row r="91" spans="1:20" s="6" customFormat="1" x14ac:dyDescent="0.2">
      <c r="A91" s="10"/>
      <c r="B91" s="10"/>
      <c r="C91" s="10"/>
      <c r="D91" s="10"/>
      <c r="E91" s="10"/>
      <c r="F91" s="10"/>
      <c r="G91" s="10"/>
      <c r="H91" s="10"/>
      <c r="I91" s="10"/>
      <c r="J91" s="10"/>
      <c r="K91" s="5"/>
      <c r="L91" s="37"/>
      <c r="S91" s="34"/>
      <c r="T91" s="10"/>
    </row>
    <row r="92" spans="1:20" s="6" customFormat="1" x14ac:dyDescent="0.2">
      <c r="A92" s="10"/>
      <c r="B92" s="10"/>
      <c r="C92" s="10"/>
      <c r="D92" s="10"/>
      <c r="E92" s="10"/>
      <c r="F92" s="10"/>
      <c r="G92" s="10"/>
      <c r="H92" s="10"/>
      <c r="I92" s="10"/>
      <c r="J92" s="10"/>
      <c r="K92" s="5"/>
      <c r="L92" s="37"/>
      <c r="S92" s="34"/>
      <c r="T92" s="10"/>
    </row>
    <row r="93" spans="1:20" s="6" customFormat="1" x14ac:dyDescent="0.2">
      <c r="A93" s="10"/>
      <c r="B93" s="10"/>
      <c r="C93" s="10"/>
      <c r="D93" s="10"/>
      <c r="E93" s="10"/>
      <c r="F93" s="10"/>
      <c r="G93" s="10"/>
      <c r="H93" s="10"/>
      <c r="I93" s="10"/>
      <c r="J93" s="10"/>
      <c r="K93" s="5"/>
      <c r="L93" s="37"/>
      <c r="S93" s="34"/>
      <c r="T93" s="10"/>
    </row>
    <row r="94" spans="1:20" s="6" customFormat="1" x14ac:dyDescent="0.2">
      <c r="A94" s="10"/>
      <c r="B94" s="10"/>
      <c r="C94" s="10"/>
      <c r="D94" s="10"/>
      <c r="E94" s="10"/>
      <c r="F94" s="10"/>
      <c r="G94" s="10"/>
      <c r="H94" s="10"/>
      <c r="I94" s="10"/>
      <c r="J94" s="10"/>
      <c r="K94" s="5"/>
      <c r="L94" s="37"/>
      <c r="S94" s="34"/>
      <c r="T94" s="10"/>
    </row>
    <row r="95" spans="1:20" s="6" customFormat="1" x14ac:dyDescent="0.2">
      <c r="A95" s="10"/>
      <c r="B95" s="10"/>
      <c r="C95" s="10"/>
      <c r="D95" s="10"/>
      <c r="E95" s="10"/>
      <c r="F95" s="10"/>
      <c r="G95" s="10"/>
      <c r="H95" s="10"/>
      <c r="I95" s="10"/>
      <c r="J95" s="10"/>
      <c r="K95" s="5"/>
      <c r="L95" s="37"/>
      <c r="S95" s="34"/>
      <c r="T95" s="10"/>
    </row>
    <row r="96" spans="1:20" s="6" customFormat="1" x14ac:dyDescent="0.2">
      <c r="A96" s="10"/>
      <c r="B96" s="10"/>
      <c r="C96" s="10"/>
      <c r="D96" s="10"/>
      <c r="E96" s="10"/>
      <c r="F96" s="10"/>
      <c r="G96" s="10"/>
      <c r="H96" s="10"/>
      <c r="I96" s="10"/>
      <c r="J96" s="10"/>
      <c r="K96" s="5"/>
      <c r="L96" s="37"/>
      <c r="S96" s="34"/>
      <c r="T96" s="10"/>
    </row>
    <row r="97" spans="1:20" s="6" customFormat="1" x14ac:dyDescent="0.2">
      <c r="A97" s="10"/>
      <c r="B97" s="10"/>
      <c r="C97" s="10"/>
      <c r="D97" s="10"/>
      <c r="E97" s="10"/>
      <c r="F97" s="10"/>
      <c r="G97" s="10"/>
      <c r="H97" s="10"/>
      <c r="I97" s="10"/>
      <c r="J97" s="10"/>
      <c r="K97" s="5"/>
      <c r="L97" s="37"/>
      <c r="S97" s="34"/>
      <c r="T97" s="10"/>
    </row>
    <row r="98" spans="1:20" s="6" customFormat="1" x14ac:dyDescent="0.2">
      <c r="A98" s="10"/>
      <c r="B98" s="10"/>
      <c r="C98" s="10"/>
      <c r="D98" s="10"/>
      <c r="E98" s="10"/>
      <c r="F98" s="10"/>
      <c r="G98" s="10"/>
      <c r="H98" s="10"/>
      <c r="I98" s="10"/>
      <c r="J98" s="10"/>
      <c r="K98" s="5"/>
      <c r="L98" s="37"/>
      <c r="S98" s="34"/>
      <c r="T98" s="10"/>
    </row>
    <row r="99" spans="1:20" s="6" customFormat="1" x14ac:dyDescent="0.2">
      <c r="A99" s="10"/>
      <c r="B99" s="10"/>
      <c r="C99" s="10"/>
      <c r="D99" s="10"/>
      <c r="E99" s="10"/>
      <c r="F99" s="10"/>
      <c r="G99" s="10"/>
      <c r="H99" s="10"/>
      <c r="I99" s="10"/>
      <c r="J99" s="10"/>
      <c r="K99" s="5"/>
      <c r="L99" s="37"/>
      <c r="S99" s="34"/>
      <c r="T99" s="10"/>
    </row>
    <row r="100" spans="1:20" s="6" customFormat="1" x14ac:dyDescent="0.2">
      <c r="A100" s="10"/>
      <c r="B100" s="10"/>
      <c r="C100" s="10"/>
      <c r="D100" s="10"/>
      <c r="E100" s="10"/>
      <c r="F100" s="10"/>
      <c r="G100" s="10"/>
      <c r="H100" s="10"/>
      <c r="I100" s="10"/>
      <c r="J100" s="10"/>
      <c r="K100" s="5"/>
      <c r="L100" s="37"/>
      <c r="S100" s="34"/>
      <c r="T100" s="10"/>
    </row>
    <row r="101" spans="1:20" s="6" customFormat="1" x14ac:dyDescent="0.2">
      <c r="A101" s="10"/>
      <c r="B101" s="10"/>
      <c r="C101" s="10"/>
      <c r="D101" s="10"/>
      <c r="E101" s="10"/>
      <c r="F101" s="10"/>
      <c r="G101" s="10"/>
      <c r="H101" s="10"/>
      <c r="I101" s="10"/>
      <c r="J101" s="10"/>
      <c r="K101" s="5"/>
      <c r="L101" s="37"/>
      <c r="S101" s="34"/>
      <c r="T101" s="10"/>
    </row>
    <row r="102" spans="1:20" s="6" customFormat="1" x14ac:dyDescent="0.2">
      <c r="A102" s="10"/>
      <c r="B102" s="10"/>
      <c r="C102" s="10"/>
      <c r="D102" s="10"/>
      <c r="E102" s="10"/>
      <c r="F102" s="10"/>
      <c r="G102" s="10"/>
      <c r="H102" s="10"/>
      <c r="I102" s="10"/>
      <c r="J102" s="10"/>
      <c r="K102" s="5"/>
      <c r="L102" s="37"/>
      <c r="S102" s="34"/>
      <c r="T102" s="10"/>
    </row>
    <row r="103" spans="1:20" s="6" customFormat="1" x14ac:dyDescent="0.2">
      <c r="A103" s="10"/>
      <c r="B103" s="10"/>
      <c r="C103" s="10"/>
      <c r="D103" s="10"/>
      <c r="E103" s="10"/>
      <c r="F103" s="10"/>
      <c r="G103" s="10"/>
      <c r="H103" s="10"/>
      <c r="I103" s="10"/>
      <c r="J103" s="10"/>
      <c r="K103" s="5"/>
      <c r="L103" s="37"/>
      <c r="S103" s="34"/>
      <c r="T103" s="10"/>
    </row>
    <row r="104" spans="1:20" s="6" customFormat="1" x14ac:dyDescent="0.2">
      <c r="A104" s="10"/>
      <c r="B104" s="10"/>
      <c r="C104" s="10"/>
      <c r="D104" s="10"/>
      <c r="E104" s="10"/>
      <c r="F104" s="10"/>
      <c r="G104" s="10"/>
      <c r="H104" s="10"/>
      <c r="I104" s="10"/>
      <c r="J104" s="10"/>
      <c r="K104" s="5"/>
      <c r="L104" s="37"/>
      <c r="S104" s="34"/>
      <c r="T104" s="10"/>
    </row>
    <row r="105" spans="1:20" s="6" customFormat="1" x14ac:dyDescent="0.2">
      <c r="A105" s="10"/>
      <c r="B105" s="10"/>
      <c r="C105" s="10"/>
      <c r="D105" s="10"/>
      <c r="E105" s="10"/>
      <c r="F105" s="10"/>
      <c r="G105" s="10"/>
      <c r="H105" s="10"/>
      <c r="I105" s="10"/>
      <c r="J105" s="10"/>
      <c r="K105" s="5"/>
      <c r="L105" s="37"/>
      <c r="S105" s="34"/>
      <c r="T105" s="10"/>
    </row>
    <row r="106" spans="1:20" s="6" customFormat="1" x14ac:dyDescent="0.2">
      <c r="A106" s="10"/>
      <c r="B106" s="10"/>
      <c r="C106" s="10"/>
      <c r="D106" s="10"/>
      <c r="E106" s="10"/>
      <c r="F106" s="10"/>
      <c r="G106" s="10"/>
      <c r="H106" s="10"/>
      <c r="I106" s="10"/>
      <c r="J106" s="10"/>
      <c r="K106" s="5"/>
      <c r="L106" s="37"/>
      <c r="S106" s="34"/>
      <c r="T106" s="10"/>
    </row>
    <row r="107" spans="1:20" s="6" customFormat="1" x14ac:dyDescent="0.2">
      <c r="A107" s="10"/>
      <c r="B107" s="10"/>
      <c r="C107" s="10"/>
      <c r="D107" s="10"/>
      <c r="E107" s="10"/>
      <c r="F107" s="10"/>
      <c r="G107" s="10"/>
      <c r="H107" s="10"/>
      <c r="I107" s="10"/>
      <c r="J107" s="10"/>
      <c r="K107" s="5"/>
      <c r="L107" s="37"/>
      <c r="S107" s="34"/>
      <c r="T107" s="10"/>
    </row>
    <row r="108" spans="1:20" s="6" customFormat="1" x14ac:dyDescent="0.2">
      <c r="A108" s="10"/>
      <c r="B108" s="10"/>
      <c r="C108" s="10"/>
      <c r="D108" s="10"/>
      <c r="E108" s="10"/>
      <c r="F108" s="10"/>
      <c r="G108" s="10"/>
      <c r="H108" s="10"/>
      <c r="I108" s="10"/>
      <c r="J108" s="10"/>
      <c r="K108" s="5"/>
      <c r="L108" s="37"/>
      <c r="S108" s="34"/>
      <c r="T108" s="10"/>
    </row>
    <row r="109" spans="1:20" s="6" customFormat="1" x14ac:dyDescent="0.2">
      <c r="A109" s="10"/>
      <c r="B109" s="10"/>
      <c r="C109" s="10"/>
      <c r="D109" s="10"/>
      <c r="E109" s="10"/>
      <c r="F109" s="10"/>
      <c r="G109" s="10"/>
      <c r="H109" s="10"/>
      <c r="I109" s="10"/>
      <c r="J109" s="10"/>
      <c r="K109" s="5"/>
      <c r="L109" s="37"/>
      <c r="S109" s="34"/>
      <c r="T109" s="10"/>
    </row>
    <row r="110" spans="1:20" s="6" customFormat="1" x14ac:dyDescent="0.2">
      <c r="A110" s="10"/>
      <c r="B110" s="10"/>
      <c r="C110" s="10"/>
      <c r="D110" s="10"/>
      <c r="E110" s="10"/>
      <c r="F110" s="10"/>
      <c r="G110" s="10"/>
      <c r="H110" s="10"/>
      <c r="I110" s="10"/>
      <c r="J110" s="10"/>
      <c r="K110" s="5"/>
      <c r="L110" s="37"/>
      <c r="S110" s="34"/>
      <c r="T110" s="10"/>
    </row>
    <row r="111" spans="1:20" s="6" customFormat="1" x14ac:dyDescent="0.2">
      <c r="A111" s="10"/>
      <c r="B111" s="10"/>
      <c r="C111" s="10"/>
      <c r="D111" s="10"/>
      <c r="E111" s="10"/>
      <c r="F111" s="10"/>
      <c r="G111" s="10"/>
      <c r="H111" s="10"/>
      <c r="I111" s="10"/>
      <c r="J111" s="10"/>
      <c r="K111" s="5"/>
      <c r="L111" s="37"/>
      <c r="S111" s="34"/>
      <c r="T111" s="10"/>
    </row>
    <row r="112" spans="1:20" s="6" customFormat="1" x14ac:dyDescent="0.2">
      <c r="A112" s="10"/>
      <c r="B112" s="10"/>
      <c r="C112" s="10"/>
      <c r="D112" s="10"/>
      <c r="E112" s="10"/>
      <c r="F112" s="10"/>
      <c r="G112" s="10"/>
      <c r="H112" s="10"/>
      <c r="I112" s="10"/>
      <c r="J112" s="10"/>
      <c r="K112" s="5"/>
      <c r="L112" s="37"/>
      <c r="S112" s="34"/>
      <c r="T112" s="10"/>
    </row>
    <row r="113" spans="1:20" s="6" customFormat="1" x14ac:dyDescent="0.2">
      <c r="A113" s="10"/>
      <c r="B113" s="10"/>
      <c r="C113" s="10"/>
      <c r="D113" s="10"/>
      <c r="E113" s="10"/>
      <c r="F113" s="10"/>
      <c r="G113" s="10"/>
      <c r="H113" s="10"/>
      <c r="I113" s="10"/>
      <c r="J113" s="10"/>
      <c r="K113" s="5"/>
      <c r="L113" s="37"/>
      <c r="S113" s="34"/>
      <c r="T113" s="10"/>
    </row>
    <row r="114" spans="1:20" s="6" customFormat="1" x14ac:dyDescent="0.2">
      <c r="A114" s="10"/>
      <c r="B114" s="10"/>
      <c r="C114" s="10"/>
      <c r="D114" s="10"/>
      <c r="E114" s="10"/>
      <c r="F114" s="10"/>
      <c r="G114" s="10"/>
      <c r="H114" s="10"/>
      <c r="I114" s="10"/>
      <c r="J114" s="10"/>
      <c r="K114" s="5"/>
      <c r="L114" s="37"/>
      <c r="S114" s="34"/>
      <c r="T114" s="10"/>
    </row>
    <row r="115" spans="1:20" s="6" customFormat="1" x14ac:dyDescent="0.2">
      <c r="A115" s="10"/>
      <c r="B115" s="10"/>
      <c r="C115" s="10"/>
      <c r="D115" s="10"/>
      <c r="E115" s="10"/>
      <c r="F115" s="10"/>
      <c r="G115" s="10"/>
      <c r="H115" s="10"/>
      <c r="I115" s="10"/>
      <c r="J115" s="10"/>
      <c r="K115" s="5"/>
      <c r="L115" s="37"/>
      <c r="S115" s="34"/>
      <c r="T115" s="10"/>
    </row>
    <row r="116" spans="1:20" s="6" customFormat="1" x14ac:dyDescent="0.2">
      <c r="A116" s="10"/>
      <c r="B116" s="10"/>
      <c r="C116" s="10"/>
      <c r="D116" s="10"/>
      <c r="E116" s="10"/>
      <c r="F116" s="10"/>
      <c r="G116" s="10"/>
      <c r="H116" s="10"/>
      <c r="I116" s="10"/>
      <c r="J116" s="10"/>
      <c r="K116" s="5"/>
      <c r="L116" s="37"/>
      <c r="S116" s="34"/>
      <c r="T116" s="10"/>
    </row>
    <row r="117" spans="1:20" s="6" customFormat="1" x14ac:dyDescent="0.2">
      <c r="A117" s="10"/>
      <c r="B117" s="10"/>
      <c r="C117" s="10"/>
      <c r="D117" s="10"/>
      <c r="E117" s="10"/>
      <c r="F117" s="10"/>
      <c r="G117" s="10"/>
      <c r="H117" s="10"/>
      <c r="I117" s="10"/>
      <c r="J117" s="10"/>
      <c r="K117" s="5"/>
      <c r="L117" s="37"/>
      <c r="S117" s="34"/>
      <c r="T117" s="10"/>
    </row>
    <row r="118" spans="1:20" s="6" customFormat="1" x14ac:dyDescent="0.2">
      <c r="A118" s="10"/>
      <c r="B118" s="10"/>
      <c r="C118" s="10"/>
      <c r="D118" s="10"/>
      <c r="E118" s="10"/>
      <c r="F118" s="10"/>
      <c r="G118" s="10"/>
      <c r="H118" s="10"/>
      <c r="I118" s="10"/>
      <c r="J118" s="10"/>
      <c r="K118" s="5"/>
      <c r="L118" s="37"/>
      <c r="S118" s="34"/>
      <c r="T118" s="10"/>
    </row>
    <row r="119" spans="1:20" s="6" customFormat="1" x14ac:dyDescent="0.2">
      <c r="A119" s="10"/>
      <c r="B119" s="10"/>
      <c r="C119" s="10"/>
      <c r="D119" s="10"/>
      <c r="E119" s="10"/>
      <c r="F119" s="10"/>
      <c r="G119" s="10"/>
      <c r="H119" s="10"/>
      <c r="I119" s="10"/>
      <c r="J119" s="10"/>
      <c r="K119" s="5"/>
      <c r="L119" s="37"/>
      <c r="S119" s="34"/>
      <c r="T119" s="10"/>
    </row>
    <row r="120" spans="1:20" s="6" customFormat="1" x14ac:dyDescent="0.2">
      <c r="A120" s="10"/>
      <c r="B120" s="10"/>
      <c r="C120" s="10"/>
      <c r="D120" s="10"/>
      <c r="E120" s="10"/>
      <c r="F120" s="10"/>
      <c r="G120" s="10"/>
      <c r="H120" s="10"/>
      <c r="I120" s="10"/>
      <c r="J120" s="10"/>
      <c r="K120" s="5"/>
      <c r="L120" s="37"/>
      <c r="S120" s="34"/>
      <c r="T120" s="10"/>
    </row>
    <row r="121" spans="1:20" s="6" customFormat="1" x14ac:dyDescent="0.2">
      <c r="A121" s="10"/>
      <c r="B121" s="10"/>
      <c r="C121" s="10"/>
      <c r="D121" s="10"/>
      <c r="E121" s="10"/>
      <c r="F121" s="10"/>
      <c r="G121" s="10"/>
      <c r="H121" s="10"/>
      <c r="I121" s="10"/>
      <c r="J121" s="10"/>
      <c r="K121" s="5"/>
      <c r="L121" s="37"/>
      <c r="S121" s="34"/>
      <c r="T121" s="10"/>
    </row>
    <row r="122" spans="1:20" s="6" customFormat="1" x14ac:dyDescent="0.2">
      <c r="A122" s="10"/>
      <c r="B122" s="10"/>
      <c r="C122" s="10"/>
      <c r="D122" s="10"/>
      <c r="E122" s="10"/>
      <c r="F122" s="10"/>
      <c r="G122" s="10"/>
      <c r="H122" s="10"/>
      <c r="I122" s="10"/>
      <c r="J122" s="10"/>
      <c r="K122" s="5"/>
      <c r="L122" s="37"/>
      <c r="S122" s="34"/>
      <c r="T122" s="10"/>
    </row>
    <row r="123" spans="1:20" s="6" customFormat="1" x14ac:dyDescent="0.2">
      <c r="A123" s="10"/>
      <c r="B123" s="10"/>
      <c r="C123" s="10"/>
      <c r="D123" s="10"/>
      <c r="E123" s="10"/>
      <c r="F123" s="10"/>
      <c r="G123" s="10"/>
      <c r="H123" s="10"/>
      <c r="I123" s="10"/>
      <c r="J123" s="10"/>
      <c r="K123" s="5"/>
      <c r="L123" s="37"/>
      <c r="S123" s="34"/>
      <c r="T123" s="10"/>
    </row>
    <row r="124" spans="1:20" s="6" customFormat="1" x14ac:dyDescent="0.2">
      <c r="A124" s="10"/>
      <c r="B124" s="10"/>
      <c r="C124" s="10"/>
      <c r="D124" s="10"/>
      <c r="E124" s="10"/>
      <c r="F124" s="10"/>
      <c r="G124" s="10"/>
      <c r="H124" s="10"/>
      <c r="I124" s="10"/>
      <c r="J124" s="10"/>
      <c r="K124" s="5"/>
      <c r="L124" s="37"/>
      <c r="S124" s="34"/>
      <c r="T124" s="10"/>
    </row>
    <row r="125" spans="1:20" s="6" customFormat="1" x14ac:dyDescent="0.2">
      <c r="A125" s="10"/>
      <c r="B125" s="10"/>
      <c r="C125" s="10"/>
      <c r="D125" s="10"/>
      <c r="E125" s="10"/>
      <c r="F125" s="10"/>
      <c r="G125" s="10"/>
      <c r="H125" s="10"/>
      <c r="I125" s="10"/>
      <c r="J125" s="10"/>
      <c r="K125" s="5"/>
      <c r="L125" s="37"/>
      <c r="S125" s="34"/>
      <c r="T125" s="10"/>
    </row>
  </sheetData>
  <autoFilter ref="B1:B125"/>
  <mergeCells count="18">
    <mergeCell ref="C6:C7"/>
    <mergeCell ref="D6:D7"/>
    <mergeCell ref="F6:F7"/>
    <mergeCell ref="E6:E7"/>
    <mergeCell ref="A5:S5"/>
    <mergeCell ref="N6:N7"/>
    <mergeCell ref="O6:Q6"/>
    <mergeCell ref="R6:R7"/>
    <mergeCell ref="S6:S7"/>
    <mergeCell ref="H6:H7"/>
    <mergeCell ref="I6:I7"/>
    <mergeCell ref="J6:J7"/>
    <mergeCell ref="K6:K7"/>
    <mergeCell ref="L6:L7"/>
    <mergeCell ref="M6:M7"/>
    <mergeCell ref="G6:G7"/>
    <mergeCell ref="A6:A7"/>
    <mergeCell ref="B6:B7"/>
  </mergeCells>
  <printOptions horizontalCentered="1"/>
  <pageMargins left="0.78740157480314965" right="0.78740157480314965" top="0.6692913385826772" bottom="0.86614173228346458" header="0.27559055118110237" footer="0.39370078740157483"/>
  <pageSetup paperSize="9" scale="45" firstPageNumber="16" fitToHeight="4" orientation="landscape" useFirstPageNumber="1" r:id="rId1"/>
  <headerFooter alignWithMargins="0">
    <oddFooter>&amp;L&amp;"Arial,Kurzíva"Zastupitelstvo Olomouckého kraje 23. 4. 2018
32. Aktualizace plánu investic na rok 2018
Příloha č. 3) Nové investice z rozpočtu&amp;R&amp;"Arial,Kurzíva"&amp;12Strana &amp;P (celkem 26</oddFooter>
  </headerFooter>
  <rowBreaks count="2" manualBreakCount="2">
    <brk id="16" max="17" man="1"/>
    <brk id="25"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112"/>
  <sheetViews>
    <sheetView showGridLines="0" topLeftCell="A5" zoomScale="70" zoomScaleNormal="70" zoomScaleSheetLayoutView="80" workbookViewId="0">
      <selection activeCell="O41" sqref="O41"/>
    </sheetView>
  </sheetViews>
  <sheetFormatPr defaultColWidth="9.140625" defaultRowHeight="12.75" outlineLevelCol="1" x14ac:dyDescent="0.2"/>
  <cols>
    <col min="1" max="1" width="5.42578125" style="10" customWidth="1"/>
    <col min="2" max="2" width="5.7109375" style="10" hidden="1" customWidth="1"/>
    <col min="3" max="3" width="7.7109375" style="10" hidden="1" customWidth="1" outlineLevel="1"/>
    <col min="4" max="4" width="5.5703125" style="10" hidden="1" customWidth="1" outlineLevel="1"/>
    <col min="5" max="5" width="6.7109375" style="10" customWidth="1" outlineLevel="1"/>
    <col min="6" max="6" width="5.5703125" style="10" hidden="1" customWidth="1" outlineLevel="1"/>
    <col min="7" max="7" width="16" style="10" hidden="1" customWidth="1" outlineLevel="1"/>
    <col min="8" max="8" width="50.7109375" style="10" customWidth="1" collapsed="1"/>
    <col min="9" max="9" width="73.7109375" style="10" customWidth="1"/>
    <col min="10" max="10" width="7.140625" style="10" customWidth="1"/>
    <col min="11" max="11" width="14.7109375" style="5" customWidth="1"/>
    <col min="12" max="12" width="13.5703125"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20.5703125" style="34" hidden="1" customWidth="1"/>
    <col min="20" max="20" width="22.140625" style="10" customWidth="1"/>
    <col min="21" max="16384" width="9.140625" style="10"/>
  </cols>
  <sheetData>
    <row r="1" spans="1:20" ht="18" x14ac:dyDescent="0.25">
      <c r="A1" s="83" t="s">
        <v>313</v>
      </c>
      <c r="B1" s="83"/>
      <c r="C1" s="83"/>
      <c r="D1" s="83"/>
      <c r="E1" s="83"/>
      <c r="F1" s="83"/>
      <c r="G1" s="83"/>
      <c r="H1" s="83"/>
      <c r="I1" s="4"/>
      <c r="J1" s="2"/>
      <c r="M1" s="7"/>
      <c r="N1" s="7"/>
      <c r="P1" s="7"/>
      <c r="Q1" s="7"/>
      <c r="R1" s="7"/>
      <c r="S1" s="8"/>
      <c r="T1" s="9"/>
    </row>
    <row r="2" spans="1:20" ht="15.75" x14ac:dyDescent="0.25">
      <c r="A2" s="84" t="s">
        <v>310</v>
      </c>
      <c r="B2" s="84"/>
      <c r="C2" s="84"/>
      <c r="E2" s="84"/>
      <c r="F2" s="84"/>
      <c r="G2" s="84"/>
      <c r="H2" s="84" t="s">
        <v>45</v>
      </c>
      <c r="I2" s="85" t="s">
        <v>311</v>
      </c>
      <c r="J2" s="14"/>
      <c r="M2" s="15"/>
      <c r="N2" s="15"/>
      <c r="P2" s="15"/>
      <c r="Q2" s="15"/>
      <c r="R2" s="15"/>
      <c r="S2" s="16"/>
      <c r="T2" s="9"/>
    </row>
    <row r="3" spans="1:20" ht="15.75" x14ac:dyDescent="0.25">
      <c r="A3" s="84"/>
      <c r="B3" s="84"/>
      <c r="C3" s="84"/>
      <c r="E3" s="84"/>
      <c r="F3" s="84"/>
      <c r="G3" s="84"/>
      <c r="H3" s="84" t="s">
        <v>17</v>
      </c>
      <c r="I3" s="13"/>
      <c r="J3" s="14"/>
      <c r="M3" s="15"/>
      <c r="N3" s="15"/>
      <c r="P3" s="15"/>
      <c r="Q3" s="15"/>
      <c r="R3" s="15"/>
      <c r="S3" s="16"/>
      <c r="T3" s="9"/>
    </row>
    <row r="4" spans="1:20" ht="17.25" customHeight="1" x14ac:dyDescent="0.2">
      <c r="A4" s="11"/>
      <c r="B4" s="11"/>
      <c r="C4" s="11"/>
      <c r="D4" s="11"/>
      <c r="E4" s="11"/>
      <c r="F4" s="11"/>
      <c r="G4" s="11"/>
      <c r="H4" s="11"/>
      <c r="I4" s="17"/>
      <c r="J4" s="11"/>
      <c r="M4" s="15"/>
      <c r="N4" s="15"/>
      <c r="P4" s="15"/>
      <c r="Q4" s="15"/>
      <c r="R4" s="39" t="s">
        <v>20</v>
      </c>
      <c r="S4" s="16"/>
      <c r="T4" s="9"/>
    </row>
    <row r="5" spans="1:20" ht="25.5" customHeight="1" x14ac:dyDescent="0.2">
      <c r="A5" s="174" t="s">
        <v>158</v>
      </c>
      <c r="B5" s="175"/>
      <c r="C5" s="175"/>
      <c r="D5" s="175"/>
      <c r="E5" s="175"/>
      <c r="F5" s="175"/>
      <c r="G5" s="175"/>
      <c r="H5" s="175"/>
      <c r="I5" s="175"/>
      <c r="J5" s="175"/>
      <c r="K5" s="175"/>
      <c r="L5" s="175"/>
      <c r="M5" s="175"/>
      <c r="N5" s="175"/>
      <c r="O5" s="175"/>
      <c r="P5" s="175"/>
      <c r="Q5" s="175"/>
      <c r="R5" s="176"/>
      <c r="S5" s="93"/>
    </row>
    <row r="6" spans="1:20" ht="25.5" customHeight="1" x14ac:dyDescent="0.2">
      <c r="A6" s="182" t="s">
        <v>0</v>
      </c>
      <c r="B6" s="182" t="s">
        <v>1</v>
      </c>
      <c r="C6" s="173" t="s">
        <v>3</v>
      </c>
      <c r="D6" s="173" t="s">
        <v>4</v>
      </c>
      <c r="E6" s="173" t="s">
        <v>309</v>
      </c>
      <c r="F6" s="173" t="s">
        <v>5</v>
      </c>
      <c r="G6" s="173" t="s">
        <v>2</v>
      </c>
      <c r="H6" s="173" t="s">
        <v>6</v>
      </c>
      <c r="I6" s="180" t="s">
        <v>7</v>
      </c>
      <c r="J6" s="181" t="s">
        <v>8</v>
      </c>
      <c r="K6" s="180" t="s">
        <v>9</v>
      </c>
      <c r="L6" s="180" t="s">
        <v>10</v>
      </c>
      <c r="M6" s="180" t="s">
        <v>11</v>
      </c>
      <c r="N6" s="177" t="s">
        <v>15</v>
      </c>
      <c r="O6" s="178" t="s">
        <v>16</v>
      </c>
      <c r="P6" s="178"/>
      <c r="Q6" s="178"/>
      <c r="R6" s="177" t="s">
        <v>21</v>
      </c>
      <c r="S6" s="177" t="s">
        <v>12</v>
      </c>
    </row>
    <row r="7" spans="1:20" ht="58.7" customHeight="1" x14ac:dyDescent="0.2">
      <c r="A7" s="182"/>
      <c r="B7" s="182"/>
      <c r="C7" s="173"/>
      <c r="D7" s="173"/>
      <c r="E7" s="173"/>
      <c r="F7" s="173"/>
      <c r="G7" s="173"/>
      <c r="H7" s="173"/>
      <c r="I7" s="180"/>
      <c r="J7" s="181"/>
      <c r="K7" s="180"/>
      <c r="L7" s="180"/>
      <c r="M7" s="180"/>
      <c r="N7" s="177"/>
      <c r="O7" s="82" t="s">
        <v>13</v>
      </c>
      <c r="P7" s="82" t="s">
        <v>306</v>
      </c>
      <c r="Q7" s="82" t="s">
        <v>14</v>
      </c>
      <c r="R7" s="177"/>
      <c r="S7" s="177"/>
    </row>
    <row r="8" spans="1:20" s="21" customFormat="1" ht="25.5" customHeight="1" x14ac:dyDescent="0.3">
      <c r="A8" s="65" t="s">
        <v>22</v>
      </c>
      <c r="B8" s="66"/>
      <c r="C8" s="66"/>
      <c r="D8" s="66"/>
      <c r="E8" s="66"/>
      <c r="F8" s="66"/>
      <c r="G8" s="66"/>
      <c r="H8" s="66"/>
      <c r="I8" s="66"/>
      <c r="J8" s="66"/>
      <c r="K8" s="66"/>
      <c r="L8" s="19">
        <f t="shared" ref="L8:R8" si="0">SUM(L9:L28)</f>
        <v>74630</v>
      </c>
      <c r="M8" s="19">
        <f t="shared" si="0"/>
        <v>12108</v>
      </c>
      <c r="N8" s="19">
        <f t="shared" si="0"/>
        <v>0</v>
      </c>
      <c r="O8" s="19">
        <f t="shared" si="0"/>
        <v>13566</v>
      </c>
      <c r="P8" s="19">
        <f t="shared" si="0"/>
        <v>0</v>
      </c>
      <c r="Q8" s="19">
        <f t="shared" si="0"/>
        <v>13566</v>
      </c>
      <c r="R8" s="19">
        <f t="shared" si="0"/>
        <v>54464</v>
      </c>
      <c r="S8" s="20"/>
    </row>
    <row r="9" spans="1:20" s="105" customFormat="1" ht="67.5" customHeight="1" x14ac:dyDescent="0.2">
      <c r="A9" s="96">
        <v>1</v>
      </c>
      <c r="B9" s="96" t="s">
        <v>27</v>
      </c>
      <c r="C9" s="96">
        <v>4357</v>
      </c>
      <c r="D9" s="96">
        <v>6121</v>
      </c>
      <c r="E9" s="96">
        <v>61</v>
      </c>
      <c r="F9" s="96">
        <v>11</v>
      </c>
      <c r="G9" s="97" t="s">
        <v>160</v>
      </c>
      <c r="H9" s="98" t="s">
        <v>434</v>
      </c>
      <c r="I9" s="99" t="s">
        <v>442</v>
      </c>
      <c r="J9" s="96"/>
      <c r="K9" s="96" t="s">
        <v>49</v>
      </c>
      <c r="L9" s="113">
        <v>1252</v>
      </c>
      <c r="M9" s="101">
        <v>2018</v>
      </c>
      <c r="N9" s="102">
        <v>0</v>
      </c>
      <c r="O9" s="116">
        <f t="shared" ref="O9:O11" si="1">SUM(P9:Q9)</f>
        <v>1252</v>
      </c>
      <c r="P9" s="103">
        <v>0</v>
      </c>
      <c r="Q9" s="117">
        <v>1252</v>
      </c>
      <c r="R9" s="103">
        <v>0</v>
      </c>
      <c r="S9" s="104"/>
    </row>
    <row r="10" spans="1:20" s="72" customFormat="1" ht="67.5" customHeight="1" x14ac:dyDescent="0.2">
      <c r="A10" s="22">
        <v>2</v>
      </c>
      <c r="B10" s="22" t="s">
        <v>23</v>
      </c>
      <c r="C10" s="22">
        <v>4350</v>
      </c>
      <c r="D10" s="22">
        <v>6121</v>
      </c>
      <c r="E10" s="22">
        <v>61</v>
      </c>
      <c r="F10" s="22">
        <v>11</v>
      </c>
      <c r="G10" s="78" t="s">
        <v>160</v>
      </c>
      <c r="H10" s="23" t="s">
        <v>163</v>
      </c>
      <c r="I10" s="24" t="s">
        <v>161</v>
      </c>
      <c r="J10" s="22"/>
      <c r="K10" s="22" t="s">
        <v>49</v>
      </c>
      <c r="L10" s="68">
        <v>2236</v>
      </c>
      <c r="M10" s="79" t="s">
        <v>301</v>
      </c>
      <c r="N10" s="70">
        <v>0</v>
      </c>
      <c r="O10" s="71">
        <f t="shared" si="1"/>
        <v>250</v>
      </c>
      <c r="P10" s="50">
        <v>0</v>
      </c>
      <c r="Q10" s="50">
        <v>250</v>
      </c>
      <c r="R10" s="50">
        <f>L10-N10-O10</f>
        <v>1986</v>
      </c>
      <c r="S10" s="26"/>
    </row>
    <row r="11" spans="1:20" s="72" customFormat="1" ht="63" x14ac:dyDescent="0.2">
      <c r="A11" s="22">
        <v>3</v>
      </c>
      <c r="B11" s="22" t="s">
        <v>23</v>
      </c>
      <c r="C11" s="22">
        <v>4357</v>
      </c>
      <c r="D11" s="22">
        <v>6121</v>
      </c>
      <c r="E11" s="22">
        <v>61</v>
      </c>
      <c r="F11" s="22">
        <v>11</v>
      </c>
      <c r="G11" s="78" t="s">
        <v>160</v>
      </c>
      <c r="H11" s="23" t="s">
        <v>165</v>
      </c>
      <c r="I11" s="24" t="s">
        <v>387</v>
      </c>
      <c r="J11" s="22"/>
      <c r="K11" s="22" t="s">
        <v>49</v>
      </c>
      <c r="L11" s="68">
        <v>1650</v>
      </c>
      <c r="M11" s="79" t="s">
        <v>301</v>
      </c>
      <c r="N11" s="70">
        <v>0</v>
      </c>
      <c r="O11" s="71">
        <f t="shared" si="1"/>
        <v>100</v>
      </c>
      <c r="P11" s="50">
        <v>0</v>
      </c>
      <c r="Q11" s="50">
        <v>100</v>
      </c>
      <c r="R11" s="50">
        <f t="shared" ref="R11:R12" si="2">L11-N11-O11</f>
        <v>1550</v>
      </c>
      <c r="S11" s="75" t="s">
        <v>317</v>
      </c>
    </row>
    <row r="12" spans="1:20" s="72" customFormat="1" ht="67.5" customHeight="1" x14ac:dyDescent="0.2">
      <c r="A12" s="22">
        <v>4</v>
      </c>
      <c r="B12" s="22" t="s">
        <v>23</v>
      </c>
      <c r="C12" s="22">
        <v>4357</v>
      </c>
      <c r="D12" s="22">
        <v>6121</v>
      </c>
      <c r="E12" s="22">
        <v>61</v>
      </c>
      <c r="F12" s="22">
        <v>11</v>
      </c>
      <c r="G12" s="78" t="s">
        <v>160</v>
      </c>
      <c r="H12" s="23" t="s">
        <v>416</v>
      </c>
      <c r="I12" s="24" t="s">
        <v>388</v>
      </c>
      <c r="J12" s="22"/>
      <c r="K12" s="22" t="s">
        <v>49</v>
      </c>
      <c r="L12" s="68">
        <v>1980</v>
      </c>
      <c r="M12" s="78" t="s">
        <v>301</v>
      </c>
      <c r="N12" s="70">
        <v>0</v>
      </c>
      <c r="O12" s="71">
        <f>SUM(P12:Q12)</f>
        <v>250</v>
      </c>
      <c r="P12" s="50">
        <v>0</v>
      </c>
      <c r="Q12" s="50">
        <v>250</v>
      </c>
      <c r="R12" s="50">
        <f t="shared" si="2"/>
        <v>1730</v>
      </c>
      <c r="S12" s="26"/>
    </row>
    <row r="13" spans="1:20" s="72" customFormat="1" ht="63.75" x14ac:dyDescent="0.2">
      <c r="A13" s="22">
        <v>5</v>
      </c>
      <c r="B13" s="22" t="s">
        <v>25</v>
      </c>
      <c r="C13" s="22">
        <v>4357</v>
      </c>
      <c r="D13" s="22">
        <v>5171</v>
      </c>
      <c r="E13" s="22">
        <v>51</v>
      </c>
      <c r="F13" s="22">
        <v>11</v>
      </c>
      <c r="G13" s="78" t="s">
        <v>160</v>
      </c>
      <c r="H13" s="23" t="s">
        <v>417</v>
      </c>
      <c r="I13" s="24" t="s">
        <v>389</v>
      </c>
      <c r="J13" s="22"/>
      <c r="K13" s="22" t="s">
        <v>49</v>
      </c>
      <c r="L13" s="68">
        <v>800</v>
      </c>
      <c r="M13" s="69">
        <v>2018</v>
      </c>
      <c r="N13" s="70">
        <v>0</v>
      </c>
      <c r="O13" s="71">
        <f>SUM(P13:Q13)</f>
        <v>800</v>
      </c>
      <c r="P13" s="50">
        <v>0</v>
      </c>
      <c r="Q13" s="50">
        <v>800</v>
      </c>
      <c r="R13" s="50">
        <v>0</v>
      </c>
      <c r="S13" s="26"/>
    </row>
    <row r="14" spans="1:20" s="72" customFormat="1" ht="67.5" customHeight="1" x14ac:dyDescent="0.2">
      <c r="A14" s="22">
        <v>6</v>
      </c>
      <c r="B14" s="22" t="s">
        <v>25</v>
      </c>
      <c r="C14" s="22">
        <v>4357</v>
      </c>
      <c r="D14" s="22">
        <v>6121</v>
      </c>
      <c r="E14" s="22">
        <v>61</v>
      </c>
      <c r="F14" s="22">
        <v>11</v>
      </c>
      <c r="G14" s="78" t="s">
        <v>160</v>
      </c>
      <c r="H14" s="23" t="s">
        <v>418</v>
      </c>
      <c r="I14" s="24" t="s">
        <v>390</v>
      </c>
      <c r="J14" s="22"/>
      <c r="K14" s="22" t="s">
        <v>49</v>
      </c>
      <c r="L14" s="68">
        <v>1700</v>
      </c>
      <c r="M14" s="69">
        <v>2018</v>
      </c>
      <c r="N14" s="70">
        <v>0</v>
      </c>
      <c r="O14" s="71">
        <f>SUM(P14:Q14)</f>
        <v>1700</v>
      </c>
      <c r="P14" s="50">
        <v>0</v>
      </c>
      <c r="Q14" s="50">
        <v>1700</v>
      </c>
      <c r="R14" s="50">
        <v>0</v>
      </c>
      <c r="S14" s="26"/>
    </row>
    <row r="15" spans="1:20" s="72" customFormat="1" ht="67.5" customHeight="1" x14ac:dyDescent="0.2">
      <c r="A15" s="22">
        <v>7</v>
      </c>
      <c r="B15" s="22" t="s">
        <v>25</v>
      </c>
      <c r="C15" s="22"/>
      <c r="D15" s="22">
        <v>5171</v>
      </c>
      <c r="E15" s="22">
        <v>51</v>
      </c>
      <c r="F15" s="22">
        <v>11</v>
      </c>
      <c r="G15" s="78" t="s">
        <v>160</v>
      </c>
      <c r="H15" s="23" t="s">
        <v>168</v>
      </c>
      <c r="I15" s="24" t="s">
        <v>391</v>
      </c>
      <c r="J15" s="22"/>
      <c r="K15" s="22" t="s">
        <v>49</v>
      </c>
      <c r="L15" s="68">
        <v>1564</v>
      </c>
      <c r="M15" s="69">
        <v>2018</v>
      </c>
      <c r="N15" s="70">
        <v>0</v>
      </c>
      <c r="O15" s="71">
        <f>SUM(P15:Q15)</f>
        <v>1564</v>
      </c>
      <c r="P15" s="50">
        <v>0</v>
      </c>
      <c r="Q15" s="50">
        <v>1564</v>
      </c>
      <c r="R15" s="50">
        <v>0</v>
      </c>
      <c r="S15" s="26"/>
    </row>
    <row r="16" spans="1:20" s="72" customFormat="1" ht="67.5" customHeight="1" x14ac:dyDescent="0.2">
      <c r="A16" s="22">
        <v>8</v>
      </c>
      <c r="B16" s="22" t="s">
        <v>25</v>
      </c>
      <c r="C16" s="22">
        <v>4357</v>
      </c>
      <c r="D16" s="22">
        <v>6121</v>
      </c>
      <c r="E16" s="22">
        <v>61</v>
      </c>
      <c r="F16" s="22">
        <v>11</v>
      </c>
      <c r="G16" s="78" t="s">
        <v>160</v>
      </c>
      <c r="H16" s="23" t="s">
        <v>419</v>
      </c>
      <c r="I16" s="24" t="s">
        <v>171</v>
      </c>
      <c r="J16" s="22"/>
      <c r="K16" s="22" t="s">
        <v>49</v>
      </c>
      <c r="L16" s="68">
        <v>2500</v>
      </c>
      <c r="M16" s="69">
        <v>2018</v>
      </c>
      <c r="N16" s="70">
        <v>0</v>
      </c>
      <c r="O16" s="71">
        <f t="shared" ref="O16:O18" si="3">SUM(P16:Q16)</f>
        <v>2500</v>
      </c>
      <c r="P16" s="50">
        <v>0</v>
      </c>
      <c r="Q16" s="50">
        <v>2500</v>
      </c>
      <c r="R16" s="50">
        <v>0</v>
      </c>
      <c r="S16" s="26"/>
    </row>
    <row r="17" spans="1:20" s="72" customFormat="1" ht="67.5" customHeight="1" x14ac:dyDescent="0.2">
      <c r="A17" s="22">
        <v>9</v>
      </c>
      <c r="B17" s="22" t="s">
        <v>25</v>
      </c>
      <c r="C17" s="22">
        <v>4357</v>
      </c>
      <c r="D17" s="22">
        <v>5171</v>
      </c>
      <c r="E17" s="22">
        <v>51</v>
      </c>
      <c r="F17" s="22">
        <v>11</v>
      </c>
      <c r="G17" s="78" t="s">
        <v>160</v>
      </c>
      <c r="H17" s="23" t="s">
        <v>420</v>
      </c>
      <c r="I17" s="24" t="s">
        <v>364</v>
      </c>
      <c r="J17" s="22"/>
      <c r="K17" s="22" t="s">
        <v>49</v>
      </c>
      <c r="L17" s="68">
        <v>6200</v>
      </c>
      <c r="M17" s="79" t="s">
        <v>65</v>
      </c>
      <c r="N17" s="70">
        <v>0</v>
      </c>
      <c r="O17" s="71">
        <f>SUM(P17:Q17)</f>
        <v>350</v>
      </c>
      <c r="P17" s="50">
        <v>0</v>
      </c>
      <c r="Q17" s="50">
        <v>350</v>
      </c>
      <c r="R17" s="50">
        <f>L17-N17-O17</f>
        <v>5850</v>
      </c>
      <c r="S17" s="26"/>
    </row>
    <row r="18" spans="1:20" s="72" customFormat="1" ht="67.5" customHeight="1" x14ac:dyDescent="0.2">
      <c r="A18" s="22">
        <v>10</v>
      </c>
      <c r="B18" s="22" t="s">
        <v>25</v>
      </c>
      <c r="C18" s="22">
        <v>4357</v>
      </c>
      <c r="D18" s="22">
        <v>6121</v>
      </c>
      <c r="E18" s="22">
        <v>61</v>
      </c>
      <c r="F18" s="22">
        <v>11</v>
      </c>
      <c r="G18" s="78" t="s">
        <v>160</v>
      </c>
      <c r="H18" s="23" t="s">
        <v>172</v>
      </c>
      <c r="I18" s="24" t="s">
        <v>392</v>
      </c>
      <c r="J18" s="22"/>
      <c r="K18" s="22" t="s">
        <v>49</v>
      </c>
      <c r="L18" s="68">
        <v>1700</v>
      </c>
      <c r="M18" s="69">
        <v>2018</v>
      </c>
      <c r="N18" s="70">
        <v>0</v>
      </c>
      <c r="O18" s="71">
        <f t="shared" si="3"/>
        <v>1700</v>
      </c>
      <c r="P18" s="50">
        <v>0</v>
      </c>
      <c r="Q18" s="50">
        <v>1700</v>
      </c>
      <c r="R18" s="50">
        <v>0</v>
      </c>
      <c r="S18" s="26"/>
    </row>
    <row r="19" spans="1:20" s="72" customFormat="1" ht="67.5" customHeight="1" x14ac:dyDescent="0.2">
      <c r="A19" s="22">
        <v>11</v>
      </c>
      <c r="B19" s="22" t="s">
        <v>23</v>
      </c>
      <c r="C19" s="22">
        <v>4350</v>
      </c>
      <c r="D19" s="22">
        <v>5171</v>
      </c>
      <c r="E19" s="22">
        <v>51</v>
      </c>
      <c r="F19" s="22">
        <v>11</v>
      </c>
      <c r="G19" s="78" t="s">
        <v>160</v>
      </c>
      <c r="H19" s="23" t="s">
        <v>164</v>
      </c>
      <c r="I19" s="24" t="s">
        <v>162</v>
      </c>
      <c r="J19" s="22"/>
      <c r="K19" s="22" t="s">
        <v>49</v>
      </c>
      <c r="L19" s="68">
        <v>2250</v>
      </c>
      <c r="M19" s="79" t="s">
        <v>65</v>
      </c>
      <c r="N19" s="70">
        <v>0</v>
      </c>
      <c r="O19" s="71">
        <f>Q19+P19</f>
        <v>250</v>
      </c>
      <c r="P19" s="50">
        <v>0</v>
      </c>
      <c r="Q19" s="50">
        <v>250</v>
      </c>
      <c r="R19" s="50">
        <f>L19-O19</f>
        <v>2000</v>
      </c>
      <c r="S19" s="94" t="s">
        <v>316</v>
      </c>
    </row>
    <row r="20" spans="1:20" s="72" customFormat="1" ht="67.5" customHeight="1" x14ac:dyDescent="0.2">
      <c r="A20" s="22">
        <v>12</v>
      </c>
      <c r="B20" s="22" t="s">
        <v>33</v>
      </c>
      <c r="C20" s="22">
        <v>4350</v>
      </c>
      <c r="D20" s="22">
        <v>6121</v>
      </c>
      <c r="E20" s="22">
        <v>61</v>
      </c>
      <c r="F20" s="22">
        <v>11</v>
      </c>
      <c r="G20" s="78" t="s">
        <v>160</v>
      </c>
      <c r="H20" s="23" t="s">
        <v>421</v>
      </c>
      <c r="I20" s="24" t="s">
        <v>393</v>
      </c>
      <c r="J20" s="22"/>
      <c r="K20" s="22" t="s">
        <v>49</v>
      </c>
      <c r="L20" s="68">
        <v>7000</v>
      </c>
      <c r="M20" s="79" t="s">
        <v>65</v>
      </c>
      <c r="N20" s="70">
        <v>0</v>
      </c>
      <c r="O20" s="71">
        <f t="shared" ref="O20:O27" si="4">Q20+P20</f>
        <v>750</v>
      </c>
      <c r="P20" s="50">
        <v>0</v>
      </c>
      <c r="Q20" s="50">
        <v>750</v>
      </c>
      <c r="R20" s="50">
        <f t="shared" ref="R20:R27" si="5">L20-O20</f>
        <v>6250</v>
      </c>
      <c r="S20" s="94" t="s">
        <v>318</v>
      </c>
    </row>
    <row r="21" spans="1:20" s="72" customFormat="1" ht="67.5" customHeight="1" x14ac:dyDescent="0.2">
      <c r="A21" s="22">
        <v>13</v>
      </c>
      <c r="B21" s="22" t="s">
        <v>33</v>
      </c>
      <c r="C21" s="22">
        <v>4350</v>
      </c>
      <c r="D21" s="22">
        <v>6121</v>
      </c>
      <c r="E21" s="22">
        <v>61</v>
      </c>
      <c r="F21" s="22">
        <v>11</v>
      </c>
      <c r="G21" s="78" t="s">
        <v>160</v>
      </c>
      <c r="H21" s="23" t="s">
        <v>166</v>
      </c>
      <c r="I21" s="24" t="s">
        <v>394</v>
      </c>
      <c r="J21" s="22"/>
      <c r="K21" s="22" t="s">
        <v>49</v>
      </c>
      <c r="L21" s="68">
        <v>2500</v>
      </c>
      <c r="M21" s="79" t="s">
        <v>65</v>
      </c>
      <c r="N21" s="70">
        <v>0</v>
      </c>
      <c r="O21" s="71">
        <f t="shared" si="4"/>
        <v>300</v>
      </c>
      <c r="P21" s="50">
        <v>0</v>
      </c>
      <c r="Q21" s="50">
        <v>300</v>
      </c>
      <c r="R21" s="50">
        <f t="shared" si="5"/>
        <v>2200</v>
      </c>
      <c r="S21" s="94" t="s">
        <v>319</v>
      </c>
    </row>
    <row r="22" spans="1:20" s="72" customFormat="1" ht="31.5" x14ac:dyDescent="0.2">
      <c r="A22" s="22">
        <v>14</v>
      </c>
      <c r="B22" s="22" t="s">
        <v>25</v>
      </c>
      <c r="C22" s="22">
        <v>4357</v>
      </c>
      <c r="D22" s="22">
        <v>6121</v>
      </c>
      <c r="E22" s="22">
        <v>61</v>
      </c>
      <c r="F22" s="22">
        <v>11</v>
      </c>
      <c r="G22" s="78" t="s">
        <v>160</v>
      </c>
      <c r="H22" s="23" t="s">
        <v>167</v>
      </c>
      <c r="I22" s="24" t="s">
        <v>395</v>
      </c>
      <c r="J22" s="22"/>
      <c r="K22" s="22" t="s">
        <v>49</v>
      </c>
      <c r="L22" s="68">
        <v>2200</v>
      </c>
      <c r="M22" s="79" t="s">
        <v>65</v>
      </c>
      <c r="N22" s="70">
        <v>0</v>
      </c>
      <c r="O22" s="71">
        <f t="shared" si="4"/>
        <v>300</v>
      </c>
      <c r="P22" s="50">
        <v>0</v>
      </c>
      <c r="Q22" s="50">
        <v>300</v>
      </c>
      <c r="R22" s="50">
        <f t="shared" si="5"/>
        <v>1900</v>
      </c>
      <c r="S22" s="26"/>
    </row>
    <row r="23" spans="1:20" s="72" customFormat="1" ht="67.5" customHeight="1" x14ac:dyDescent="0.2">
      <c r="A23" s="22">
        <v>15</v>
      </c>
      <c r="B23" s="22" t="s">
        <v>25</v>
      </c>
      <c r="C23" s="22"/>
      <c r="D23" s="22">
        <v>6121</v>
      </c>
      <c r="E23" s="22">
        <v>61</v>
      </c>
      <c r="F23" s="22">
        <v>11</v>
      </c>
      <c r="G23" s="78" t="s">
        <v>160</v>
      </c>
      <c r="H23" s="23" t="s">
        <v>422</v>
      </c>
      <c r="I23" s="24" t="s">
        <v>427</v>
      </c>
      <c r="J23" s="22"/>
      <c r="K23" s="22" t="s">
        <v>49</v>
      </c>
      <c r="L23" s="68">
        <v>20000</v>
      </c>
      <c r="M23" s="79" t="s">
        <v>65</v>
      </c>
      <c r="N23" s="70">
        <v>0</v>
      </c>
      <c r="O23" s="71">
        <f t="shared" si="4"/>
        <v>450</v>
      </c>
      <c r="P23" s="50">
        <v>0</v>
      </c>
      <c r="Q23" s="50">
        <v>450</v>
      </c>
      <c r="R23" s="50">
        <f t="shared" si="5"/>
        <v>19550</v>
      </c>
      <c r="S23" s="94" t="s">
        <v>320</v>
      </c>
    </row>
    <row r="24" spans="1:20" s="72" customFormat="1" ht="67.5" customHeight="1" x14ac:dyDescent="0.2">
      <c r="A24" s="22">
        <v>16</v>
      </c>
      <c r="B24" s="22" t="s">
        <v>25</v>
      </c>
      <c r="C24" s="22"/>
      <c r="D24" s="22">
        <v>6121</v>
      </c>
      <c r="E24" s="22">
        <v>61</v>
      </c>
      <c r="F24" s="22">
        <v>11</v>
      </c>
      <c r="G24" s="78" t="s">
        <v>160</v>
      </c>
      <c r="H24" s="23" t="s">
        <v>423</v>
      </c>
      <c r="I24" s="24" t="s">
        <v>396</v>
      </c>
      <c r="J24" s="22"/>
      <c r="K24" s="22" t="s">
        <v>49</v>
      </c>
      <c r="L24" s="68">
        <v>2500</v>
      </c>
      <c r="M24" s="79" t="s">
        <v>65</v>
      </c>
      <c r="N24" s="70">
        <v>0</v>
      </c>
      <c r="O24" s="71">
        <f t="shared" si="4"/>
        <v>300</v>
      </c>
      <c r="P24" s="50">
        <v>0</v>
      </c>
      <c r="Q24" s="50">
        <v>300</v>
      </c>
      <c r="R24" s="50">
        <f t="shared" si="5"/>
        <v>2200</v>
      </c>
      <c r="S24" s="94" t="s">
        <v>319</v>
      </c>
    </row>
    <row r="25" spans="1:20" s="72" customFormat="1" ht="67.5" customHeight="1" x14ac:dyDescent="0.2">
      <c r="A25" s="22">
        <v>17</v>
      </c>
      <c r="B25" s="22" t="s">
        <v>25</v>
      </c>
      <c r="C25" s="22"/>
      <c r="D25" s="22">
        <v>6121</v>
      </c>
      <c r="E25" s="22">
        <v>61</v>
      </c>
      <c r="F25" s="22">
        <v>11</v>
      </c>
      <c r="G25" s="78" t="s">
        <v>160</v>
      </c>
      <c r="H25" s="23" t="s">
        <v>169</v>
      </c>
      <c r="I25" s="24" t="s">
        <v>397</v>
      </c>
      <c r="J25" s="22"/>
      <c r="K25" s="22" t="s">
        <v>49</v>
      </c>
      <c r="L25" s="68">
        <v>1000</v>
      </c>
      <c r="M25" s="79" t="s">
        <v>65</v>
      </c>
      <c r="N25" s="70">
        <v>0</v>
      </c>
      <c r="O25" s="71">
        <f t="shared" si="4"/>
        <v>150</v>
      </c>
      <c r="P25" s="50">
        <v>0</v>
      </c>
      <c r="Q25" s="50">
        <v>150</v>
      </c>
      <c r="R25" s="50">
        <f t="shared" si="5"/>
        <v>850</v>
      </c>
      <c r="S25" s="94" t="s">
        <v>321</v>
      </c>
    </row>
    <row r="26" spans="1:20" s="72" customFormat="1" ht="67.5" customHeight="1" x14ac:dyDescent="0.2">
      <c r="A26" s="22">
        <v>18</v>
      </c>
      <c r="B26" s="22" t="s">
        <v>25</v>
      </c>
      <c r="C26" s="22">
        <v>4357</v>
      </c>
      <c r="D26" s="22">
        <v>6121</v>
      </c>
      <c r="E26" s="22">
        <v>61</v>
      </c>
      <c r="F26" s="22">
        <v>11</v>
      </c>
      <c r="G26" s="78" t="s">
        <v>160</v>
      </c>
      <c r="H26" s="23" t="s">
        <v>424</v>
      </c>
      <c r="I26" s="24" t="s">
        <v>170</v>
      </c>
      <c r="J26" s="22"/>
      <c r="K26" s="22" t="s">
        <v>49</v>
      </c>
      <c r="L26" s="68">
        <v>2148</v>
      </c>
      <c r="M26" s="79" t="s">
        <v>65</v>
      </c>
      <c r="N26" s="70">
        <v>0</v>
      </c>
      <c r="O26" s="71">
        <f t="shared" si="4"/>
        <v>250</v>
      </c>
      <c r="P26" s="50">
        <v>0</v>
      </c>
      <c r="Q26" s="50">
        <v>250</v>
      </c>
      <c r="R26" s="50">
        <f t="shared" si="5"/>
        <v>1898</v>
      </c>
      <c r="S26" s="94" t="s">
        <v>322</v>
      </c>
    </row>
    <row r="27" spans="1:20" s="72" customFormat="1" ht="47.25" x14ac:dyDescent="0.2">
      <c r="A27" s="22">
        <v>19</v>
      </c>
      <c r="B27" s="22" t="s">
        <v>25</v>
      </c>
      <c r="C27" s="22">
        <v>4357</v>
      </c>
      <c r="D27" s="22">
        <v>5171</v>
      </c>
      <c r="E27" s="22">
        <v>51</v>
      </c>
      <c r="F27" s="22">
        <v>11</v>
      </c>
      <c r="G27" s="78" t="s">
        <v>160</v>
      </c>
      <c r="H27" s="23" t="s">
        <v>425</v>
      </c>
      <c r="I27" s="24" t="s">
        <v>398</v>
      </c>
      <c r="J27" s="22"/>
      <c r="K27" s="22" t="s">
        <v>49</v>
      </c>
      <c r="L27" s="68">
        <v>6850</v>
      </c>
      <c r="M27" s="79" t="s">
        <v>65</v>
      </c>
      <c r="N27" s="70">
        <v>0</v>
      </c>
      <c r="O27" s="71">
        <f t="shared" si="4"/>
        <v>350</v>
      </c>
      <c r="P27" s="50">
        <v>0</v>
      </c>
      <c r="Q27" s="50">
        <v>350</v>
      </c>
      <c r="R27" s="50">
        <f t="shared" si="5"/>
        <v>6500</v>
      </c>
      <c r="S27" s="26"/>
    </row>
    <row r="28" spans="1:20" s="105" customFormat="1" ht="67.5" customHeight="1" x14ac:dyDescent="0.2">
      <c r="A28" s="96">
        <v>20</v>
      </c>
      <c r="B28" s="96" t="s">
        <v>25</v>
      </c>
      <c r="C28" s="96">
        <v>4357</v>
      </c>
      <c r="D28" s="96">
        <v>6121</v>
      </c>
      <c r="E28" s="96">
        <v>61</v>
      </c>
      <c r="F28" s="96">
        <v>11</v>
      </c>
      <c r="G28" s="97" t="s">
        <v>160</v>
      </c>
      <c r="H28" s="98" t="s">
        <v>426</v>
      </c>
      <c r="I28" s="99" t="s">
        <v>399</v>
      </c>
      <c r="J28" s="96"/>
      <c r="K28" s="96" t="s">
        <v>49</v>
      </c>
      <c r="L28" s="100">
        <v>6600</v>
      </c>
      <c r="M28" s="106" t="s">
        <v>65</v>
      </c>
      <c r="N28" s="102">
        <v>0</v>
      </c>
      <c r="O28" s="116">
        <f t="shared" ref="O28" si="6">Q28+P28</f>
        <v>0</v>
      </c>
      <c r="P28" s="103">
        <v>0</v>
      </c>
      <c r="Q28" s="117">
        <v>0</v>
      </c>
      <c r="R28" s="117">
        <v>0</v>
      </c>
      <c r="S28" s="104"/>
    </row>
    <row r="29" spans="1:20" ht="35.25" customHeight="1" x14ac:dyDescent="0.2">
      <c r="A29" s="73" t="s">
        <v>159</v>
      </c>
      <c r="B29" s="74"/>
      <c r="C29" s="74"/>
      <c r="D29" s="74"/>
      <c r="E29" s="74"/>
      <c r="F29" s="74"/>
      <c r="G29" s="74"/>
      <c r="H29" s="74"/>
      <c r="I29" s="74"/>
      <c r="J29" s="74"/>
      <c r="K29" s="74"/>
      <c r="L29" s="27">
        <f>+L8</f>
        <v>74630</v>
      </c>
      <c r="M29" s="27"/>
      <c r="N29" s="27">
        <f t="shared" ref="N29:R29" si="7">+N8</f>
        <v>0</v>
      </c>
      <c r="O29" s="27">
        <f t="shared" si="7"/>
        <v>13566</v>
      </c>
      <c r="P29" s="27">
        <f t="shared" si="7"/>
        <v>0</v>
      </c>
      <c r="Q29" s="27">
        <f t="shared" si="7"/>
        <v>13566</v>
      </c>
      <c r="R29" s="27">
        <f t="shared" si="7"/>
        <v>54464</v>
      </c>
      <c r="S29" s="28"/>
    </row>
    <row r="30" spans="1:20" s="6" customFormat="1" x14ac:dyDescent="0.2">
      <c r="A30" s="5"/>
      <c r="B30" s="5"/>
      <c r="C30" s="5"/>
      <c r="D30" s="5"/>
      <c r="E30" s="5"/>
      <c r="F30" s="5"/>
      <c r="G30" s="5"/>
      <c r="H30" s="29"/>
      <c r="I30" s="5"/>
      <c r="J30" s="30"/>
      <c r="K30" s="31"/>
      <c r="L30" s="32"/>
      <c r="M30" s="33"/>
      <c r="N30" s="33"/>
      <c r="S30" s="34"/>
      <c r="T30" s="10"/>
    </row>
    <row r="31" spans="1:20" s="6" customFormat="1" x14ac:dyDescent="0.2">
      <c r="A31" s="5"/>
      <c r="B31" s="5"/>
      <c r="C31" s="5"/>
      <c r="D31" s="5"/>
      <c r="E31" s="5"/>
      <c r="F31" s="5"/>
      <c r="G31" s="5"/>
      <c r="H31" s="5"/>
      <c r="I31" s="5"/>
      <c r="J31" s="35"/>
      <c r="K31" s="36"/>
      <c r="L31" s="37"/>
      <c r="S31" s="34"/>
      <c r="T31" s="10"/>
    </row>
    <row r="32" spans="1:20" s="6" customFormat="1" x14ac:dyDescent="0.2">
      <c r="A32" s="5"/>
      <c r="B32" s="5"/>
      <c r="C32" s="5"/>
      <c r="D32" s="5"/>
      <c r="E32" s="5"/>
      <c r="F32" s="5"/>
      <c r="G32" s="5"/>
      <c r="H32" s="5"/>
      <c r="I32" s="5"/>
      <c r="J32" s="35"/>
      <c r="K32" s="36"/>
      <c r="L32" s="37"/>
      <c r="S32" s="34"/>
      <c r="T32" s="10"/>
    </row>
    <row r="33" spans="1:20" s="6" customFormat="1" x14ac:dyDescent="0.2">
      <c r="A33" s="5"/>
      <c r="B33" s="5"/>
      <c r="C33" s="5"/>
      <c r="D33" s="5"/>
      <c r="E33" s="5"/>
      <c r="F33" s="5"/>
      <c r="G33" s="5"/>
      <c r="H33" s="5"/>
      <c r="I33" s="5"/>
      <c r="J33" s="10"/>
      <c r="K33" s="36"/>
      <c r="L33" s="37"/>
      <c r="S33" s="34"/>
      <c r="T33" s="10"/>
    </row>
    <row r="34" spans="1:20" s="6" customFormat="1" x14ac:dyDescent="0.2">
      <c r="A34" s="5"/>
      <c r="B34" s="5"/>
      <c r="C34" s="5"/>
      <c r="D34" s="5"/>
      <c r="E34" s="5"/>
      <c r="F34" s="5"/>
      <c r="G34" s="5"/>
      <c r="H34" s="5"/>
      <c r="I34" s="5"/>
      <c r="J34" s="10"/>
      <c r="K34" s="36"/>
      <c r="L34" s="37"/>
      <c r="S34" s="34"/>
      <c r="T34" s="10"/>
    </row>
    <row r="35" spans="1:20" s="6" customFormat="1" x14ac:dyDescent="0.2">
      <c r="A35" s="5"/>
      <c r="B35" s="5"/>
      <c r="C35" s="5"/>
      <c r="D35" s="5"/>
      <c r="E35" s="5"/>
      <c r="F35" s="5"/>
      <c r="G35" s="5"/>
      <c r="H35" s="5"/>
      <c r="I35" s="5"/>
      <c r="J35" s="10"/>
      <c r="K35" s="36"/>
      <c r="L35" s="37"/>
      <c r="S35" s="34"/>
      <c r="T35" s="10"/>
    </row>
    <row r="36" spans="1:20" s="6" customFormat="1" x14ac:dyDescent="0.2">
      <c r="A36" s="5"/>
      <c r="B36" s="5"/>
      <c r="C36" s="5"/>
      <c r="D36" s="5"/>
      <c r="E36" s="5"/>
      <c r="F36" s="5"/>
      <c r="G36" s="5"/>
      <c r="H36" s="5"/>
      <c r="I36" s="5"/>
      <c r="J36" s="10"/>
      <c r="K36" s="36"/>
      <c r="L36" s="37"/>
      <c r="S36" s="34"/>
      <c r="T36" s="10"/>
    </row>
    <row r="37" spans="1:20" s="6" customFormat="1" x14ac:dyDescent="0.2">
      <c r="A37" s="5"/>
      <c r="B37" s="5"/>
      <c r="C37" s="5"/>
      <c r="D37" s="5"/>
      <c r="E37" s="5"/>
      <c r="F37" s="5"/>
      <c r="G37" s="5"/>
      <c r="H37" s="5"/>
      <c r="I37" s="5"/>
      <c r="J37" s="10"/>
      <c r="K37" s="36"/>
      <c r="L37" s="37"/>
      <c r="S37" s="34"/>
      <c r="T37" s="10"/>
    </row>
    <row r="38" spans="1:20" s="6" customFormat="1" x14ac:dyDescent="0.2">
      <c r="A38" s="5"/>
      <c r="B38" s="5"/>
      <c r="C38" s="5"/>
      <c r="D38" s="5"/>
      <c r="E38" s="5"/>
      <c r="F38" s="5"/>
      <c r="G38" s="5"/>
      <c r="H38" s="5"/>
      <c r="I38" s="5"/>
      <c r="J38" s="10"/>
      <c r="K38" s="36"/>
      <c r="L38" s="37"/>
      <c r="S38" s="34"/>
      <c r="T38" s="10"/>
    </row>
    <row r="39" spans="1:20" s="6" customFormat="1" x14ac:dyDescent="0.2">
      <c r="A39" s="5"/>
      <c r="B39" s="5"/>
      <c r="C39" s="5"/>
      <c r="D39" s="5"/>
      <c r="E39" s="5"/>
      <c r="F39" s="5"/>
      <c r="G39" s="5"/>
      <c r="H39" s="5"/>
      <c r="I39" s="5"/>
      <c r="J39" s="10"/>
      <c r="K39" s="36"/>
      <c r="L39" s="37"/>
      <c r="S39" s="34"/>
      <c r="T39" s="10"/>
    </row>
    <row r="40" spans="1:20" s="6" customFormat="1" x14ac:dyDescent="0.2">
      <c r="A40" s="5"/>
      <c r="B40" s="5"/>
      <c r="C40" s="5"/>
      <c r="D40" s="5"/>
      <c r="E40" s="5"/>
      <c r="F40" s="5"/>
      <c r="G40" s="5"/>
      <c r="H40" s="5"/>
      <c r="I40" s="5"/>
      <c r="J40" s="10"/>
      <c r="K40" s="36"/>
      <c r="L40" s="37"/>
      <c r="S40" s="34"/>
      <c r="T40" s="10"/>
    </row>
    <row r="41" spans="1:20" s="6" customFormat="1" x14ac:dyDescent="0.2">
      <c r="A41" s="5"/>
      <c r="B41" s="5"/>
      <c r="C41" s="5"/>
      <c r="D41" s="5"/>
      <c r="E41" s="5"/>
      <c r="F41" s="5"/>
      <c r="G41" s="5"/>
      <c r="H41" s="5"/>
      <c r="I41" s="5"/>
      <c r="J41" s="10"/>
      <c r="K41" s="36"/>
      <c r="L41" s="37"/>
      <c r="S41" s="34"/>
      <c r="T41" s="10"/>
    </row>
    <row r="42" spans="1:20" s="6" customFormat="1" x14ac:dyDescent="0.2">
      <c r="A42" s="5"/>
      <c r="B42" s="5"/>
      <c r="C42" s="5"/>
      <c r="D42" s="5"/>
      <c r="E42" s="5"/>
      <c r="F42" s="5"/>
      <c r="G42" s="5"/>
      <c r="H42" s="5"/>
      <c r="I42" s="5"/>
      <c r="J42" s="10"/>
      <c r="K42" s="36"/>
      <c r="L42" s="37"/>
      <c r="S42" s="34"/>
      <c r="T42" s="10"/>
    </row>
    <row r="43" spans="1:20" s="6" customFormat="1" x14ac:dyDescent="0.2">
      <c r="A43" s="5"/>
      <c r="B43" s="5"/>
      <c r="C43" s="5"/>
      <c r="D43" s="5"/>
      <c r="E43" s="5"/>
      <c r="F43" s="5"/>
      <c r="G43" s="5"/>
      <c r="H43" s="5"/>
      <c r="I43" s="5"/>
      <c r="J43" s="10"/>
      <c r="K43" s="36"/>
      <c r="L43" s="37"/>
      <c r="S43" s="34"/>
      <c r="T43" s="10"/>
    </row>
    <row r="44" spans="1:20" s="6" customFormat="1" x14ac:dyDescent="0.2">
      <c r="A44" s="5"/>
      <c r="B44" s="5"/>
      <c r="C44" s="5"/>
      <c r="D44" s="5"/>
      <c r="E44" s="5"/>
      <c r="F44" s="5"/>
      <c r="G44" s="5"/>
      <c r="H44" s="5"/>
      <c r="I44" s="5"/>
      <c r="J44" s="10"/>
      <c r="K44" s="36"/>
      <c r="L44" s="37"/>
      <c r="S44" s="34"/>
      <c r="T44" s="10"/>
    </row>
    <row r="45" spans="1:20" s="6" customFormat="1" x14ac:dyDescent="0.2">
      <c r="A45" s="5"/>
      <c r="B45" s="5"/>
      <c r="C45" s="5"/>
      <c r="D45" s="5"/>
      <c r="E45" s="5"/>
      <c r="F45" s="5"/>
      <c r="G45" s="5"/>
      <c r="H45" s="5"/>
      <c r="I45" s="5"/>
      <c r="J45" s="10"/>
      <c r="K45" s="36"/>
      <c r="L45" s="37"/>
      <c r="S45" s="34"/>
      <c r="T45" s="10"/>
    </row>
    <row r="46" spans="1:20" s="6" customFormat="1" x14ac:dyDescent="0.2">
      <c r="A46" s="5"/>
      <c r="B46" s="5"/>
      <c r="C46" s="5"/>
      <c r="D46" s="5"/>
      <c r="E46" s="5"/>
      <c r="F46" s="5"/>
      <c r="G46" s="5"/>
      <c r="H46" s="5"/>
      <c r="I46" s="5"/>
      <c r="J46" s="10"/>
      <c r="K46" s="36"/>
      <c r="L46" s="37"/>
      <c r="S46" s="34"/>
      <c r="T46" s="10"/>
    </row>
    <row r="47" spans="1:20" s="6" customFormat="1" x14ac:dyDescent="0.2">
      <c r="A47" s="5"/>
      <c r="B47" s="5"/>
      <c r="C47" s="5"/>
      <c r="D47" s="5"/>
      <c r="E47" s="5"/>
      <c r="F47" s="5"/>
      <c r="G47" s="5"/>
      <c r="H47" s="5"/>
      <c r="I47" s="5"/>
      <c r="J47" s="10"/>
      <c r="K47" s="36"/>
      <c r="L47" s="37"/>
      <c r="S47" s="34"/>
      <c r="T47" s="10"/>
    </row>
    <row r="48" spans="1:20" s="6" customFormat="1" x14ac:dyDescent="0.2">
      <c r="A48" s="5"/>
      <c r="B48" s="5"/>
      <c r="C48" s="5"/>
      <c r="D48" s="5"/>
      <c r="E48" s="5"/>
      <c r="F48" s="5"/>
      <c r="G48" s="5"/>
      <c r="H48" s="5"/>
      <c r="I48" s="5"/>
      <c r="J48" s="10"/>
      <c r="K48" s="36"/>
      <c r="L48" s="37"/>
      <c r="S48" s="34"/>
      <c r="T48" s="10"/>
    </row>
    <row r="49" spans="1:20" s="6" customFormat="1" x14ac:dyDescent="0.2">
      <c r="A49" s="5"/>
      <c r="B49" s="5"/>
      <c r="C49" s="5"/>
      <c r="D49" s="5"/>
      <c r="E49" s="5"/>
      <c r="F49" s="5"/>
      <c r="G49" s="5"/>
      <c r="H49" s="5"/>
      <c r="I49" s="5"/>
      <c r="J49" s="10"/>
      <c r="K49" s="36"/>
      <c r="L49" s="37"/>
      <c r="S49" s="34"/>
      <c r="T49" s="10"/>
    </row>
    <row r="50" spans="1:20" s="6" customFormat="1" x14ac:dyDescent="0.2">
      <c r="A50" s="5"/>
      <c r="B50" s="5"/>
      <c r="C50" s="5"/>
      <c r="D50" s="5"/>
      <c r="E50" s="5"/>
      <c r="F50" s="5"/>
      <c r="G50" s="5"/>
      <c r="H50" s="5"/>
      <c r="I50" s="5"/>
      <c r="J50" s="10"/>
      <c r="K50" s="5"/>
      <c r="L50" s="37"/>
      <c r="S50" s="34"/>
      <c r="T50" s="10"/>
    </row>
    <row r="51" spans="1:20" s="6" customFormat="1" x14ac:dyDescent="0.2">
      <c r="A51" s="5"/>
      <c r="B51" s="5"/>
      <c r="C51" s="5"/>
      <c r="D51" s="5"/>
      <c r="E51" s="5"/>
      <c r="F51" s="5"/>
      <c r="G51" s="5"/>
      <c r="H51" s="5"/>
      <c r="I51" s="5"/>
      <c r="J51" s="10"/>
      <c r="K51" s="5"/>
      <c r="L51" s="37"/>
      <c r="S51" s="34"/>
      <c r="T51" s="10"/>
    </row>
    <row r="52" spans="1:20" s="6" customFormat="1" x14ac:dyDescent="0.2">
      <c r="A52" s="5"/>
      <c r="B52" s="5"/>
      <c r="C52" s="5"/>
      <c r="D52" s="5"/>
      <c r="E52" s="5"/>
      <c r="F52" s="5"/>
      <c r="G52" s="5"/>
      <c r="H52" s="5"/>
      <c r="I52" s="5"/>
      <c r="J52" s="10"/>
      <c r="K52" s="5"/>
      <c r="L52" s="37"/>
      <c r="S52" s="34"/>
      <c r="T52" s="10"/>
    </row>
    <row r="53" spans="1:20" s="6" customFormat="1" x14ac:dyDescent="0.2">
      <c r="A53" s="5"/>
      <c r="B53" s="5"/>
      <c r="C53" s="5"/>
      <c r="D53" s="5"/>
      <c r="E53" s="5"/>
      <c r="F53" s="5"/>
      <c r="G53" s="5"/>
      <c r="H53" s="5"/>
      <c r="I53" s="5"/>
      <c r="J53" s="10"/>
      <c r="K53" s="5"/>
      <c r="L53" s="37"/>
      <c r="S53" s="34"/>
      <c r="T53" s="10"/>
    </row>
    <row r="54" spans="1:20" s="6" customFormat="1" x14ac:dyDescent="0.2">
      <c r="A54" s="5"/>
      <c r="B54" s="5"/>
      <c r="C54" s="5"/>
      <c r="D54" s="5"/>
      <c r="E54" s="5"/>
      <c r="F54" s="5"/>
      <c r="G54" s="5"/>
      <c r="H54" s="5"/>
      <c r="I54" s="5"/>
      <c r="J54" s="10"/>
      <c r="K54" s="5"/>
      <c r="L54" s="37"/>
      <c r="S54" s="34"/>
      <c r="T54" s="10"/>
    </row>
    <row r="55" spans="1:20" s="6" customFormat="1" x14ac:dyDescent="0.2">
      <c r="A55" s="5"/>
      <c r="B55" s="5"/>
      <c r="C55" s="5"/>
      <c r="D55" s="5"/>
      <c r="E55" s="5"/>
      <c r="F55" s="5"/>
      <c r="G55" s="5"/>
      <c r="H55" s="5"/>
      <c r="I55" s="5"/>
      <c r="J55" s="10"/>
      <c r="K55" s="5"/>
      <c r="L55" s="37"/>
      <c r="S55" s="34"/>
      <c r="T55" s="10"/>
    </row>
    <row r="56" spans="1:20" s="6" customFormat="1" x14ac:dyDescent="0.2">
      <c r="A56" s="5"/>
      <c r="B56" s="5"/>
      <c r="C56" s="5"/>
      <c r="D56" s="5"/>
      <c r="E56" s="5"/>
      <c r="F56" s="5"/>
      <c r="G56" s="5"/>
      <c r="H56" s="5"/>
      <c r="I56" s="5"/>
      <c r="J56" s="10"/>
      <c r="K56" s="5"/>
      <c r="L56" s="37"/>
      <c r="S56" s="34"/>
      <c r="T56" s="10"/>
    </row>
    <row r="57" spans="1:20" s="6" customFormat="1" x14ac:dyDescent="0.2">
      <c r="A57" s="5"/>
      <c r="B57" s="5"/>
      <c r="C57" s="5"/>
      <c r="D57" s="5"/>
      <c r="E57" s="5"/>
      <c r="F57" s="5"/>
      <c r="G57" s="5"/>
      <c r="H57" s="5"/>
      <c r="I57" s="5"/>
      <c r="J57" s="10"/>
      <c r="K57" s="5"/>
      <c r="L57" s="37"/>
      <c r="S57" s="34"/>
      <c r="T57" s="10"/>
    </row>
    <row r="58" spans="1:20" s="6" customFormat="1" x14ac:dyDescent="0.2">
      <c r="A58" s="5"/>
      <c r="B58" s="5"/>
      <c r="C58" s="5"/>
      <c r="D58" s="5"/>
      <c r="E58" s="5"/>
      <c r="F58" s="5"/>
      <c r="G58" s="5"/>
      <c r="H58" s="5"/>
      <c r="I58" s="5"/>
      <c r="J58" s="10"/>
      <c r="K58" s="5"/>
      <c r="L58" s="37"/>
      <c r="S58" s="34"/>
      <c r="T58" s="10"/>
    </row>
    <row r="59" spans="1:20" s="6" customFormat="1" x14ac:dyDescent="0.2">
      <c r="A59" s="5"/>
      <c r="B59" s="5"/>
      <c r="C59" s="5"/>
      <c r="D59" s="5"/>
      <c r="E59" s="5"/>
      <c r="F59" s="5"/>
      <c r="G59" s="5"/>
      <c r="H59" s="5"/>
      <c r="I59" s="5"/>
      <c r="J59" s="10"/>
      <c r="K59" s="5"/>
      <c r="L59" s="37"/>
      <c r="S59" s="34"/>
      <c r="T59" s="10"/>
    </row>
    <row r="60" spans="1:20" s="6" customFormat="1" x14ac:dyDescent="0.2">
      <c r="A60" s="5"/>
      <c r="B60" s="5"/>
      <c r="C60" s="5"/>
      <c r="D60" s="5"/>
      <c r="E60" s="5"/>
      <c r="F60" s="5"/>
      <c r="G60" s="5"/>
      <c r="H60" s="5"/>
      <c r="I60" s="5"/>
      <c r="J60" s="10"/>
      <c r="K60" s="5"/>
      <c r="L60" s="37"/>
      <c r="S60" s="34"/>
      <c r="T60" s="10"/>
    </row>
    <row r="61" spans="1:20" s="6" customFormat="1" x14ac:dyDescent="0.2">
      <c r="A61" s="10"/>
      <c r="B61" s="10"/>
      <c r="C61" s="10"/>
      <c r="D61" s="10"/>
      <c r="E61" s="10"/>
      <c r="F61" s="10"/>
      <c r="G61" s="10"/>
      <c r="H61" s="10"/>
      <c r="I61" s="10"/>
      <c r="J61" s="10"/>
      <c r="K61" s="5"/>
      <c r="L61" s="37"/>
      <c r="S61" s="34"/>
      <c r="T61" s="10"/>
    </row>
    <row r="62" spans="1:20" s="6" customFormat="1" x14ac:dyDescent="0.2">
      <c r="A62" s="10"/>
      <c r="B62" s="10"/>
      <c r="C62" s="10"/>
      <c r="D62" s="10"/>
      <c r="E62" s="10"/>
      <c r="F62" s="10"/>
      <c r="G62" s="10"/>
      <c r="H62" s="10"/>
      <c r="I62" s="10"/>
      <c r="J62" s="10"/>
      <c r="K62" s="5"/>
      <c r="L62" s="37"/>
      <c r="S62" s="34"/>
      <c r="T62" s="10"/>
    </row>
    <row r="63" spans="1:20" s="6" customFormat="1" x14ac:dyDescent="0.2">
      <c r="A63" s="10"/>
      <c r="B63" s="10"/>
      <c r="C63" s="10"/>
      <c r="D63" s="10"/>
      <c r="E63" s="10"/>
      <c r="F63" s="10"/>
      <c r="G63" s="10"/>
      <c r="H63" s="10"/>
      <c r="I63" s="10"/>
      <c r="J63" s="10"/>
      <c r="K63" s="5"/>
      <c r="L63" s="37"/>
      <c r="S63" s="34"/>
      <c r="T63" s="10"/>
    </row>
    <row r="64" spans="1:20" s="6" customFormat="1" x14ac:dyDescent="0.2">
      <c r="A64" s="10"/>
      <c r="B64" s="10"/>
      <c r="C64" s="10"/>
      <c r="D64" s="10"/>
      <c r="E64" s="10"/>
      <c r="F64" s="10"/>
      <c r="G64" s="10"/>
      <c r="H64" s="10"/>
      <c r="I64" s="10"/>
      <c r="J64" s="10"/>
      <c r="K64" s="5"/>
      <c r="L64" s="37"/>
      <c r="S64" s="34"/>
      <c r="T64" s="10"/>
    </row>
    <row r="65" spans="1:20" s="6" customFormat="1" x14ac:dyDescent="0.2">
      <c r="A65" s="10"/>
      <c r="B65" s="10"/>
      <c r="C65" s="10"/>
      <c r="D65" s="10"/>
      <c r="E65" s="10"/>
      <c r="F65" s="10"/>
      <c r="G65" s="10"/>
      <c r="H65" s="10"/>
      <c r="I65" s="10"/>
      <c r="J65" s="10"/>
      <c r="K65" s="5"/>
      <c r="L65" s="37"/>
      <c r="S65" s="34"/>
      <c r="T65" s="10"/>
    </row>
    <row r="66" spans="1:20" s="6" customFormat="1" x14ac:dyDescent="0.2">
      <c r="A66" s="10"/>
      <c r="B66" s="10"/>
      <c r="C66" s="10"/>
      <c r="D66" s="10"/>
      <c r="E66" s="10"/>
      <c r="F66" s="10"/>
      <c r="G66" s="10"/>
      <c r="H66" s="10"/>
      <c r="I66" s="10"/>
      <c r="J66" s="10"/>
      <c r="K66" s="5"/>
      <c r="L66" s="37"/>
      <c r="S66" s="34"/>
      <c r="T66" s="10"/>
    </row>
    <row r="67" spans="1:20" s="6" customFormat="1" x14ac:dyDescent="0.2">
      <c r="A67" s="10"/>
      <c r="B67" s="10"/>
      <c r="C67" s="10"/>
      <c r="D67" s="10"/>
      <c r="E67" s="10"/>
      <c r="F67" s="10"/>
      <c r="G67" s="10"/>
      <c r="H67" s="10"/>
      <c r="I67" s="10"/>
      <c r="J67" s="10"/>
      <c r="K67" s="5"/>
      <c r="L67" s="37"/>
      <c r="S67" s="34"/>
      <c r="T67" s="10"/>
    </row>
    <row r="68" spans="1:20" s="6" customFormat="1" x14ac:dyDescent="0.2">
      <c r="A68" s="10"/>
      <c r="B68" s="10"/>
      <c r="C68" s="10"/>
      <c r="D68" s="10"/>
      <c r="E68" s="10"/>
      <c r="F68" s="10"/>
      <c r="G68" s="10"/>
      <c r="H68" s="10"/>
      <c r="I68" s="10"/>
      <c r="J68" s="10"/>
      <c r="K68" s="5"/>
      <c r="L68" s="37"/>
      <c r="S68" s="34"/>
      <c r="T68" s="10"/>
    </row>
    <row r="69" spans="1:20" s="6" customFormat="1" x14ac:dyDescent="0.2">
      <c r="A69" s="10"/>
      <c r="B69" s="10"/>
      <c r="C69" s="10"/>
      <c r="D69" s="10"/>
      <c r="E69" s="10"/>
      <c r="F69" s="10"/>
      <c r="G69" s="10"/>
      <c r="H69" s="10"/>
      <c r="I69" s="10"/>
      <c r="J69" s="10"/>
      <c r="K69" s="5"/>
      <c r="L69" s="37"/>
      <c r="S69" s="34"/>
      <c r="T69" s="10"/>
    </row>
    <row r="70" spans="1:20" s="6" customFormat="1" x14ac:dyDescent="0.2">
      <c r="A70" s="10"/>
      <c r="B70" s="10"/>
      <c r="C70" s="10"/>
      <c r="D70" s="10"/>
      <c r="E70" s="10"/>
      <c r="F70" s="10"/>
      <c r="G70" s="10"/>
      <c r="H70" s="10"/>
      <c r="I70" s="10"/>
      <c r="J70" s="10"/>
      <c r="K70" s="5"/>
      <c r="L70" s="37"/>
      <c r="S70" s="34"/>
      <c r="T70" s="10"/>
    </row>
    <row r="71" spans="1:20" s="6" customFormat="1" x14ac:dyDescent="0.2">
      <c r="A71" s="10"/>
      <c r="B71" s="10"/>
      <c r="C71" s="10"/>
      <c r="D71" s="10"/>
      <c r="E71" s="10"/>
      <c r="F71" s="10"/>
      <c r="G71" s="10"/>
      <c r="H71" s="10"/>
      <c r="I71" s="10"/>
      <c r="J71" s="10"/>
      <c r="K71" s="5"/>
      <c r="L71" s="37"/>
      <c r="S71" s="34"/>
      <c r="T71" s="10"/>
    </row>
    <row r="72" spans="1:20" s="6" customFormat="1" x14ac:dyDescent="0.2">
      <c r="A72" s="10"/>
      <c r="B72" s="10"/>
      <c r="C72" s="10"/>
      <c r="D72" s="10"/>
      <c r="E72" s="10"/>
      <c r="F72" s="10"/>
      <c r="G72" s="10"/>
      <c r="H72" s="10"/>
      <c r="I72" s="10"/>
      <c r="J72" s="10"/>
      <c r="K72" s="5"/>
      <c r="L72" s="37"/>
      <c r="S72" s="34"/>
      <c r="T72" s="10"/>
    </row>
    <row r="73" spans="1:20" s="6" customFormat="1" x14ac:dyDescent="0.2">
      <c r="A73" s="10"/>
      <c r="B73" s="10"/>
      <c r="C73" s="10"/>
      <c r="D73" s="10"/>
      <c r="E73" s="10"/>
      <c r="F73" s="10"/>
      <c r="G73" s="10"/>
      <c r="H73" s="10"/>
      <c r="I73" s="10"/>
      <c r="J73" s="10"/>
      <c r="K73" s="5"/>
      <c r="L73" s="37"/>
      <c r="S73" s="34"/>
      <c r="T73" s="10"/>
    </row>
    <row r="74" spans="1:20" s="6" customFormat="1" x14ac:dyDescent="0.2">
      <c r="A74" s="10"/>
      <c r="B74" s="10"/>
      <c r="C74" s="10"/>
      <c r="D74" s="10"/>
      <c r="E74" s="10"/>
      <c r="F74" s="10"/>
      <c r="G74" s="10"/>
      <c r="H74" s="10"/>
      <c r="I74" s="10"/>
      <c r="J74" s="10"/>
      <c r="K74" s="5"/>
      <c r="L74" s="37"/>
      <c r="S74" s="34"/>
      <c r="T74" s="10"/>
    </row>
    <row r="75" spans="1:20" s="6" customFormat="1" x14ac:dyDescent="0.2">
      <c r="A75" s="10"/>
      <c r="B75" s="10"/>
      <c r="C75" s="10"/>
      <c r="D75" s="10"/>
      <c r="E75" s="10"/>
      <c r="F75" s="10"/>
      <c r="G75" s="10"/>
      <c r="H75" s="10"/>
      <c r="I75" s="10"/>
      <c r="J75" s="10"/>
      <c r="K75" s="5"/>
      <c r="L75" s="37"/>
      <c r="S75" s="34"/>
      <c r="T75" s="10"/>
    </row>
    <row r="76" spans="1:20" s="6" customFormat="1" x14ac:dyDescent="0.2">
      <c r="A76" s="10"/>
      <c r="B76" s="10"/>
      <c r="C76" s="10"/>
      <c r="D76" s="10"/>
      <c r="E76" s="10"/>
      <c r="F76" s="10"/>
      <c r="G76" s="10"/>
      <c r="H76" s="10"/>
      <c r="I76" s="10"/>
      <c r="J76" s="10"/>
      <c r="K76" s="5"/>
      <c r="L76" s="37"/>
      <c r="S76" s="34"/>
      <c r="T76" s="10"/>
    </row>
    <row r="77" spans="1:20" s="6" customFormat="1" x14ac:dyDescent="0.2">
      <c r="A77" s="10"/>
      <c r="B77" s="10"/>
      <c r="C77" s="10"/>
      <c r="D77" s="10"/>
      <c r="E77" s="10"/>
      <c r="F77" s="10"/>
      <c r="G77" s="10"/>
      <c r="H77" s="10"/>
      <c r="I77" s="10"/>
      <c r="J77" s="10"/>
      <c r="K77" s="5"/>
      <c r="L77" s="37"/>
      <c r="S77" s="34"/>
      <c r="T77" s="10"/>
    </row>
    <row r="78" spans="1:20" s="6" customFormat="1" x14ac:dyDescent="0.2">
      <c r="A78" s="10"/>
      <c r="B78" s="10"/>
      <c r="C78" s="10"/>
      <c r="D78" s="10"/>
      <c r="E78" s="10"/>
      <c r="F78" s="10"/>
      <c r="G78" s="10"/>
      <c r="H78" s="10"/>
      <c r="I78" s="10"/>
      <c r="J78" s="10"/>
      <c r="K78" s="5"/>
      <c r="L78" s="37"/>
      <c r="S78" s="34"/>
      <c r="T78" s="10"/>
    </row>
    <row r="79" spans="1:20" s="6" customFormat="1" x14ac:dyDescent="0.2">
      <c r="A79" s="10"/>
      <c r="B79" s="10"/>
      <c r="C79" s="10"/>
      <c r="D79" s="10"/>
      <c r="E79" s="10"/>
      <c r="F79" s="10"/>
      <c r="G79" s="10"/>
      <c r="H79" s="10"/>
      <c r="I79" s="10"/>
      <c r="J79" s="10"/>
      <c r="K79" s="5"/>
      <c r="L79" s="37"/>
      <c r="S79" s="34"/>
      <c r="T79" s="10"/>
    </row>
    <row r="80" spans="1:20" s="6" customFormat="1" x14ac:dyDescent="0.2">
      <c r="A80" s="10"/>
      <c r="B80" s="10"/>
      <c r="C80" s="10"/>
      <c r="D80" s="10"/>
      <c r="E80" s="10"/>
      <c r="F80" s="10"/>
      <c r="G80" s="10"/>
      <c r="H80" s="10"/>
      <c r="I80" s="10"/>
      <c r="J80" s="10"/>
      <c r="K80" s="5"/>
      <c r="L80" s="37"/>
      <c r="S80" s="34"/>
      <c r="T80" s="10"/>
    </row>
    <row r="81" spans="1:20" s="6" customFormat="1" x14ac:dyDescent="0.2">
      <c r="A81" s="10"/>
      <c r="B81" s="10"/>
      <c r="C81" s="10"/>
      <c r="D81" s="10"/>
      <c r="E81" s="10"/>
      <c r="F81" s="10"/>
      <c r="G81" s="10"/>
      <c r="H81" s="10"/>
      <c r="I81" s="10"/>
      <c r="J81" s="10"/>
      <c r="K81" s="5"/>
      <c r="L81" s="37"/>
      <c r="S81" s="34"/>
      <c r="T81" s="10"/>
    </row>
    <row r="82" spans="1:20" s="6" customFormat="1" x14ac:dyDescent="0.2">
      <c r="A82" s="10"/>
      <c r="B82" s="10"/>
      <c r="C82" s="10"/>
      <c r="D82" s="10"/>
      <c r="E82" s="10"/>
      <c r="F82" s="10"/>
      <c r="G82" s="10"/>
      <c r="H82" s="10"/>
      <c r="I82" s="10"/>
      <c r="J82" s="10"/>
      <c r="K82" s="5"/>
      <c r="L82" s="37"/>
      <c r="S82" s="34"/>
      <c r="T82" s="10"/>
    </row>
    <row r="83" spans="1:20" s="6" customFormat="1" x14ac:dyDescent="0.2">
      <c r="A83" s="10"/>
      <c r="B83" s="10"/>
      <c r="C83" s="10"/>
      <c r="D83" s="10"/>
      <c r="E83" s="10"/>
      <c r="F83" s="10"/>
      <c r="G83" s="10"/>
      <c r="H83" s="10"/>
      <c r="I83" s="10"/>
      <c r="J83" s="10"/>
      <c r="K83" s="5"/>
      <c r="L83" s="37"/>
      <c r="S83" s="34"/>
      <c r="T83" s="10"/>
    </row>
    <row r="84" spans="1:20" s="6" customFormat="1" x14ac:dyDescent="0.2">
      <c r="A84" s="10"/>
      <c r="B84" s="10"/>
      <c r="C84" s="10"/>
      <c r="D84" s="10"/>
      <c r="E84" s="10"/>
      <c r="F84" s="10"/>
      <c r="G84" s="10"/>
      <c r="H84" s="10"/>
      <c r="I84" s="10"/>
      <c r="J84" s="10"/>
      <c r="K84" s="5"/>
      <c r="L84" s="37"/>
      <c r="S84" s="34"/>
      <c r="T84" s="10"/>
    </row>
    <row r="85" spans="1:20" s="6" customFormat="1" x14ac:dyDescent="0.2">
      <c r="A85" s="10"/>
      <c r="B85" s="10"/>
      <c r="C85" s="10"/>
      <c r="D85" s="10"/>
      <c r="E85" s="10"/>
      <c r="F85" s="10"/>
      <c r="G85" s="10"/>
      <c r="H85" s="10"/>
      <c r="I85" s="10"/>
      <c r="J85" s="10"/>
      <c r="K85" s="5"/>
      <c r="L85" s="37"/>
      <c r="S85" s="34"/>
      <c r="T85" s="10"/>
    </row>
    <row r="86" spans="1:20" s="6" customFormat="1" x14ac:dyDescent="0.2">
      <c r="A86" s="10"/>
      <c r="B86" s="10"/>
      <c r="C86" s="10"/>
      <c r="D86" s="10"/>
      <c r="E86" s="10"/>
      <c r="F86" s="10"/>
      <c r="G86" s="10"/>
      <c r="H86" s="10"/>
      <c r="I86" s="10"/>
      <c r="J86" s="10"/>
      <c r="K86" s="5"/>
      <c r="L86" s="37"/>
      <c r="S86" s="34"/>
      <c r="T86" s="10"/>
    </row>
    <row r="87" spans="1:20" s="6" customFormat="1" x14ac:dyDescent="0.2">
      <c r="A87" s="10"/>
      <c r="B87" s="10"/>
      <c r="C87" s="10"/>
      <c r="D87" s="10"/>
      <c r="E87" s="10"/>
      <c r="F87" s="10"/>
      <c r="G87" s="10"/>
      <c r="H87" s="10"/>
      <c r="I87" s="10"/>
      <c r="J87" s="10"/>
      <c r="K87" s="5"/>
      <c r="L87" s="37"/>
      <c r="S87" s="34"/>
      <c r="T87" s="10"/>
    </row>
    <row r="88" spans="1:20" s="6" customFormat="1" x14ac:dyDescent="0.2">
      <c r="A88" s="10"/>
      <c r="B88" s="10"/>
      <c r="C88" s="10"/>
      <c r="D88" s="10"/>
      <c r="E88" s="10"/>
      <c r="F88" s="10"/>
      <c r="G88" s="10"/>
      <c r="H88" s="10"/>
      <c r="I88" s="10"/>
      <c r="J88" s="10"/>
      <c r="K88" s="5"/>
      <c r="L88" s="37"/>
      <c r="S88" s="34"/>
      <c r="T88" s="10"/>
    </row>
    <row r="89" spans="1:20" s="6" customFormat="1" x14ac:dyDescent="0.2">
      <c r="A89" s="10"/>
      <c r="B89" s="10"/>
      <c r="C89" s="10"/>
      <c r="D89" s="10"/>
      <c r="E89" s="10"/>
      <c r="F89" s="10"/>
      <c r="G89" s="10"/>
      <c r="H89" s="10"/>
      <c r="I89" s="10"/>
      <c r="J89" s="10"/>
      <c r="K89" s="5"/>
      <c r="L89" s="37"/>
      <c r="S89" s="34"/>
      <c r="T89" s="10"/>
    </row>
    <row r="90" spans="1:20" s="6" customFormat="1" x14ac:dyDescent="0.2">
      <c r="A90" s="10"/>
      <c r="B90" s="10"/>
      <c r="C90" s="10"/>
      <c r="D90" s="10"/>
      <c r="E90" s="10"/>
      <c r="F90" s="10"/>
      <c r="G90" s="10"/>
      <c r="H90" s="10"/>
      <c r="I90" s="10"/>
      <c r="J90" s="10"/>
      <c r="K90" s="5"/>
      <c r="L90" s="37"/>
      <c r="S90" s="34"/>
      <c r="T90" s="10"/>
    </row>
    <row r="91" spans="1:20" s="6" customFormat="1" x14ac:dyDescent="0.2">
      <c r="A91" s="10"/>
      <c r="B91" s="10"/>
      <c r="C91" s="10"/>
      <c r="D91" s="10"/>
      <c r="E91" s="10"/>
      <c r="F91" s="10"/>
      <c r="G91" s="10"/>
      <c r="H91" s="10"/>
      <c r="I91" s="10"/>
      <c r="J91" s="10"/>
      <c r="K91" s="5"/>
      <c r="L91" s="37"/>
      <c r="S91" s="34"/>
      <c r="T91" s="10"/>
    </row>
    <row r="92" spans="1:20" s="6" customFormat="1" x14ac:dyDescent="0.2">
      <c r="A92" s="10"/>
      <c r="B92" s="10"/>
      <c r="C92" s="10"/>
      <c r="D92" s="10"/>
      <c r="E92" s="10"/>
      <c r="F92" s="10"/>
      <c r="G92" s="10"/>
      <c r="H92" s="10"/>
      <c r="I92" s="10"/>
      <c r="J92" s="10"/>
      <c r="K92" s="5"/>
      <c r="L92" s="37"/>
      <c r="S92" s="34"/>
      <c r="T92" s="10"/>
    </row>
    <row r="93" spans="1:20" s="6" customFormat="1" x14ac:dyDescent="0.2">
      <c r="A93" s="10"/>
      <c r="B93" s="10"/>
      <c r="C93" s="10"/>
      <c r="D93" s="10"/>
      <c r="E93" s="10"/>
      <c r="F93" s="10"/>
      <c r="G93" s="10"/>
      <c r="H93" s="10"/>
      <c r="I93" s="10"/>
      <c r="J93" s="10"/>
      <c r="K93" s="5"/>
      <c r="L93" s="37"/>
      <c r="S93" s="34"/>
      <c r="T93" s="10"/>
    </row>
    <row r="94" spans="1:20" s="6" customFormat="1" x14ac:dyDescent="0.2">
      <c r="A94" s="10"/>
      <c r="B94" s="10"/>
      <c r="C94" s="10"/>
      <c r="D94" s="10"/>
      <c r="E94" s="10"/>
      <c r="F94" s="10"/>
      <c r="G94" s="10"/>
      <c r="H94" s="10"/>
      <c r="I94" s="10"/>
      <c r="J94" s="10"/>
      <c r="K94" s="5"/>
      <c r="L94" s="37"/>
      <c r="S94" s="34"/>
      <c r="T94" s="10"/>
    </row>
    <row r="95" spans="1:20" s="6" customFormat="1" x14ac:dyDescent="0.2">
      <c r="A95" s="10"/>
      <c r="B95" s="10"/>
      <c r="C95" s="10"/>
      <c r="D95" s="10"/>
      <c r="E95" s="10"/>
      <c r="F95" s="10"/>
      <c r="G95" s="10"/>
      <c r="H95" s="10"/>
      <c r="I95" s="10"/>
      <c r="J95" s="10"/>
      <c r="K95" s="5"/>
      <c r="L95" s="37"/>
      <c r="S95" s="34"/>
      <c r="T95" s="10"/>
    </row>
    <row r="96" spans="1:20" s="6" customFormat="1" x14ac:dyDescent="0.2">
      <c r="A96" s="10"/>
      <c r="B96" s="10"/>
      <c r="C96" s="10"/>
      <c r="D96" s="10"/>
      <c r="E96" s="10"/>
      <c r="F96" s="10"/>
      <c r="G96" s="10"/>
      <c r="H96" s="10"/>
      <c r="I96" s="10"/>
      <c r="J96" s="10"/>
      <c r="K96" s="5"/>
      <c r="L96" s="37"/>
      <c r="S96" s="34"/>
      <c r="T96" s="10"/>
    </row>
    <row r="97" spans="1:20" s="6" customFormat="1" x14ac:dyDescent="0.2">
      <c r="A97" s="10"/>
      <c r="B97" s="10"/>
      <c r="C97" s="10"/>
      <c r="D97" s="10"/>
      <c r="E97" s="10"/>
      <c r="F97" s="10"/>
      <c r="G97" s="10"/>
      <c r="H97" s="10"/>
      <c r="I97" s="10"/>
      <c r="J97" s="10"/>
      <c r="K97" s="5"/>
      <c r="L97" s="37"/>
      <c r="S97" s="34"/>
      <c r="T97" s="10"/>
    </row>
    <row r="98" spans="1:20" s="6" customFormat="1" x14ac:dyDescent="0.2">
      <c r="A98" s="10"/>
      <c r="B98" s="10"/>
      <c r="C98" s="10"/>
      <c r="D98" s="10"/>
      <c r="E98" s="10"/>
      <c r="F98" s="10"/>
      <c r="G98" s="10"/>
      <c r="H98" s="10"/>
      <c r="I98" s="10"/>
      <c r="J98" s="10"/>
      <c r="K98" s="5"/>
      <c r="L98" s="37"/>
      <c r="S98" s="34"/>
      <c r="T98" s="10"/>
    </row>
    <row r="99" spans="1:20" s="6" customFormat="1" x14ac:dyDescent="0.2">
      <c r="A99" s="10"/>
      <c r="B99" s="10"/>
      <c r="C99" s="10"/>
      <c r="D99" s="10"/>
      <c r="E99" s="10"/>
      <c r="F99" s="10"/>
      <c r="G99" s="10"/>
      <c r="H99" s="10"/>
      <c r="I99" s="10"/>
      <c r="J99" s="10"/>
      <c r="K99" s="5"/>
      <c r="L99" s="37"/>
      <c r="S99" s="34"/>
      <c r="T99" s="10"/>
    </row>
    <row r="100" spans="1:20" s="6" customFormat="1" x14ac:dyDescent="0.2">
      <c r="A100" s="10"/>
      <c r="B100" s="10"/>
      <c r="C100" s="10"/>
      <c r="D100" s="10"/>
      <c r="E100" s="10"/>
      <c r="F100" s="10"/>
      <c r="G100" s="10"/>
      <c r="H100" s="10"/>
      <c r="I100" s="10"/>
      <c r="J100" s="10"/>
      <c r="K100" s="5"/>
      <c r="L100" s="37"/>
      <c r="S100" s="34"/>
      <c r="T100" s="10"/>
    </row>
    <row r="101" spans="1:20" s="6" customFormat="1" x14ac:dyDescent="0.2">
      <c r="A101" s="10"/>
      <c r="B101" s="10"/>
      <c r="C101" s="10"/>
      <c r="D101" s="10"/>
      <c r="E101" s="10"/>
      <c r="F101" s="10"/>
      <c r="G101" s="10"/>
      <c r="H101" s="10"/>
      <c r="I101" s="10"/>
      <c r="J101" s="10"/>
      <c r="K101" s="5"/>
      <c r="L101" s="37"/>
      <c r="S101" s="34"/>
      <c r="T101" s="10"/>
    </row>
    <row r="102" spans="1:20" s="6" customFormat="1" x14ac:dyDescent="0.2">
      <c r="A102" s="10"/>
      <c r="B102" s="10"/>
      <c r="C102" s="10"/>
      <c r="D102" s="10"/>
      <c r="E102" s="10"/>
      <c r="F102" s="10"/>
      <c r="G102" s="10"/>
      <c r="H102" s="10"/>
      <c r="I102" s="10"/>
      <c r="J102" s="10"/>
      <c r="K102" s="5"/>
      <c r="L102" s="37"/>
      <c r="S102" s="34"/>
      <c r="T102" s="10"/>
    </row>
    <row r="103" spans="1:20" s="6" customFormat="1" x14ac:dyDescent="0.2">
      <c r="A103" s="10"/>
      <c r="B103" s="10"/>
      <c r="C103" s="10"/>
      <c r="D103" s="10"/>
      <c r="E103" s="10"/>
      <c r="F103" s="10"/>
      <c r="G103" s="10"/>
      <c r="H103" s="10"/>
      <c r="I103" s="10"/>
      <c r="J103" s="10"/>
      <c r="K103" s="5"/>
      <c r="L103" s="37"/>
      <c r="S103" s="34"/>
      <c r="T103" s="10"/>
    </row>
    <row r="104" spans="1:20" s="6" customFormat="1" x14ac:dyDescent="0.2">
      <c r="A104" s="10"/>
      <c r="B104" s="10"/>
      <c r="C104" s="10"/>
      <c r="D104" s="10"/>
      <c r="E104" s="10"/>
      <c r="F104" s="10"/>
      <c r="G104" s="10"/>
      <c r="H104" s="10"/>
      <c r="I104" s="10"/>
      <c r="J104" s="10"/>
      <c r="K104" s="5"/>
      <c r="L104" s="37"/>
      <c r="S104" s="34"/>
      <c r="T104" s="10"/>
    </row>
    <row r="105" spans="1:20" s="6" customFormat="1" x14ac:dyDescent="0.2">
      <c r="A105" s="10"/>
      <c r="B105" s="10"/>
      <c r="C105" s="10"/>
      <c r="D105" s="10"/>
      <c r="E105" s="10"/>
      <c r="F105" s="10"/>
      <c r="G105" s="10"/>
      <c r="H105" s="10"/>
      <c r="I105" s="10"/>
      <c r="J105" s="10"/>
      <c r="K105" s="5"/>
      <c r="L105" s="37"/>
      <c r="S105" s="34"/>
      <c r="T105" s="10"/>
    </row>
    <row r="106" spans="1:20" s="6" customFormat="1" x14ac:dyDescent="0.2">
      <c r="A106" s="10"/>
      <c r="B106" s="10"/>
      <c r="C106" s="10"/>
      <c r="D106" s="10"/>
      <c r="E106" s="10"/>
      <c r="F106" s="10"/>
      <c r="G106" s="10"/>
      <c r="H106" s="10"/>
      <c r="I106" s="10"/>
      <c r="J106" s="10"/>
      <c r="K106" s="5"/>
      <c r="L106" s="37"/>
      <c r="S106" s="34"/>
      <c r="T106" s="10"/>
    </row>
    <row r="107" spans="1:20" s="6" customFormat="1" x14ac:dyDescent="0.2">
      <c r="A107" s="10"/>
      <c r="B107" s="10"/>
      <c r="C107" s="10"/>
      <c r="D107" s="10"/>
      <c r="E107" s="10"/>
      <c r="F107" s="10"/>
      <c r="G107" s="10"/>
      <c r="H107" s="10"/>
      <c r="I107" s="10"/>
      <c r="J107" s="10"/>
      <c r="K107" s="5"/>
      <c r="L107" s="37"/>
      <c r="S107" s="34"/>
      <c r="T107" s="10"/>
    </row>
    <row r="108" spans="1:20" s="6" customFormat="1" x14ac:dyDescent="0.2">
      <c r="A108" s="10"/>
      <c r="B108" s="10"/>
      <c r="C108" s="10"/>
      <c r="D108" s="10"/>
      <c r="E108" s="10"/>
      <c r="F108" s="10"/>
      <c r="G108" s="10"/>
      <c r="H108" s="10"/>
      <c r="I108" s="10"/>
      <c r="J108" s="10"/>
      <c r="K108" s="5"/>
      <c r="L108" s="37"/>
      <c r="S108" s="34"/>
      <c r="T108" s="10"/>
    </row>
    <row r="109" spans="1:20" s="6" customFormat="1" x14ac:dyDescent="0.2">
      <c r="A109" s="10"/>
      <c r="B109" s="10"/>
      <c r="C109" s="10"/>
      <c r="D109" s="10"/>
      <c r="E109" s="10"/>
      <c r="F109" s="10"/>
      <c r="G109" s="10"/>
      <c r="H109" s="10"/>
      <c r="I109" s="10"/>
      <c r="J109" s="10"/>
      <c r="K109" s="5"/>
      <c r="L109" s="37"/>
      <c r="S109" s="34"/>
      <c r="T109" s="10"/>
    </row>
    <row r="110" spans="1:20" s="6" customFormat="1" x14ac:dyDescent="0.2">
      <c r="A110" s="10"/>
      <c r="B110" s="10"/>
      <c r="C110" s="10"/>
      <c r="D110" s="10"/>
      <c r="E110" s="10"/>
      <c r="F110" s="10"/>
      <c r="G110" s="10"/>
      <c r="H110" s="10"/>
      <c r="I110" s="10"/>
      <c r="J110" s="10"/>
      <c r="K110" s="5"/>
      <c r="L110" s="37"/>
      <c r="S110" s="34"/>
      <c r="T110" s="10"/>
    </row>
    <row r="111" spans="1:20" s="6" customFormat="1" x14ac:dyDescent="0.2">
      <c r="A111" s="10"/>
      <c r="B111" s="10"/>
      <c r="C111" s="10"/>
      <c r="D111" s="10"/>
      <c r="E111" s="10"/>
      <c r="F111" s="10"/>
      <c r="G111" s="10"/>
      <c r="H111" s="10"/>
      <c r="I111" s="10"/>
      <c r="J111" s="10"/>
      <c r="K111" s="5"/>
      <c r="L111" s="37"/>
      <c r="S111" s="34"/>
      <c r="T111" s="10"/>
    </row>
    <row r="112" spans="1:20" s="6" customFormat="1" x14ac:dyDescent="0.2">
      <c r="A112" s="10"/>
      <c r="B112" s="10"/>
      <c r="C112" s="10"/>
      <c r="D112" s="10"/>
      <c r="E112" s="10"/>
      <c r="F112" s="10"/>
      <c r="G112" s="10"/>
      <c r="H112" s="10"/>
      <c r="I112" s="10"/>
      <c r="J112" s="10"/>
      <c r="K112" s="5"/>
      <c r="L112" s="37"/>
      <c r="S112" s="34"/>
      <c r="T112" s="10"/>
    </row>
  </sheetData>
  <mergeCells count="18">
    <mergeCell ref="A5:R5"/>
    <mergeCell ref="G6:G7"/>
    <mergeCell ref="A6:A7"/>
    <mergeCell ref="B6:B7"/>
    <mergeCell ref="C6:C7"/>
    <mergeCell ref="D6:D7"/>
    <mergeCell ref="F6:F7"/>
    <mergeCell ref="E6:E7"/>
    <mergeCell ref="N6:N7"/>
    <mergeCell ref="O6:Q6"/>
    <mergeCell ref="R6:R7"/>
    <mergeCell ref="S6:S7"/>
    <mergeCell ref="H6:H7"/>
    <mergeCell ref="I6:I7"/>
    <mergeCell ref="J6:J7"/>
    <mergeCell ref="K6:K7"/>
    <mergeCell ref="L6:L7"/>
    <mergeCell ref="M6:M7"/>
  </mergeCells>
  <printOptions horizontalCentered="1"/>
  <pageMargins left="0.78740157480314965" right="0.78740157480314965" top="0.6692913385826772" bottom="0.86614173228346458" header="0.27559055118110237" footer="0.39370078740157483"/>
  <pageSetup paperSize="9" scale="51" firstPageNumber="20" fitToHeight="4" orientation="landscape" useFirstPageNumber="1" r:id="rId1"/>
  <headerFooter alignWithMargins="0">
    <oddFooter>&amp;L&amp;"Arial,Kurzíva"Zastupitelstvo Olomouckého kraje 23. 4. 2018
32. Aktualizace plánu investic na rok 2018
Příloha č. 3) Nové investice z rozpočtu&amp;R&amp;"Arial,Kurzíva"&amp;12Strana &amp;P (celkem 26)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99"/>
  <sheetViews>
    <sheetView showGridLines="0" view="pageBreakPreview" zoomScale="80" zoomScaleNormal="70" zoomScaleSheetLayoutView="80" workbookViewId="0">
      <pane ySplit="7" topLeftCell="A11" activePane="bottomLeft" state="frozenSplit"/>
      <selection activeCell="P27" sqref="P27"/>
      <selection pane="bottomLeft" activeCell="R14" sqref="R14"/>
    </sheetView>
  </sheetViews>
  <sheetFormatPr defaultColWidth="9.140625" defaultRowHeight="12.75" outlineLevelCol="1" x14ac:dyDescent="0.2"/>
  <cols>
    <col min="1" max="1" width="5.42578125" style="10" customWidth="1"/>
    <col min="2" max="2" width="5.7109375" style="10" hidden="1" customWidth="1"/>
    <col min="3" max="3" width="7.7109375" style="10" hidden="1" customWidth="1" outlineLevel="1"/>
    <col min="4" max="4" width="5.5703125" style="10" hidden="1" customWidth="1" outlineLevel="1"/>
    <col min="5" max="5" width="7" style="10" customWidth="1" outlineLevel="1"/>
    <col min="6" max="6" width="5.5703125" style="10" hidden="1" customWidth="1" outlineLevel="1"/>
    <col min="7" max="7" width="16" style="10" hidden="1" customWidth="1" outlineLevel="1"/>
    <col min="8" max="8" width="50.7109375" style="10" customWidth="1" collapsed="1"/>
    <col min="9" max="9" width="73.7109375" style="10" customWidth="1"/>
    <col min="10" max="10" width="7.140625" style="10" customWidth="1"/>
    <col min="11" max="11" width="14.7109375" style="5" customWidth="1"/>
    <col min="12" max="12" width="13.5703125"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20.5703125" style="34" hidden="1" customWidth="1"/>
    <col min="20" max="20" width="22.140625" style="10" customWidth="1"/>
    <col min="21" max="16384" width="9.140625" style="10"/>
  </cols>
  <sheetData>
    <row r="1" spans="1:20" ht="18" x14ac:dyDescent="0.25">
      <c r="A1" s="83" t="s">
        <v>313</v>
      </c>
      <c r="B1" s="83"/>
      <c r="C1" s="83"/>
      <c r="D1" s="83"/>
      <c r="E1" s="83"/>
      <c r="F1" s="83"/>
      <c r="G1" s="83"/>
      <c r="H1" s="83"/>
      <c r="I1" s="83"/>
      <c r="J1" s="2"/>
      <c r="M1" s="7"/>
      <c r="N1" s="7"/>
      <c r="P1" s="7"/>
      <c r="Q1" s="7"/>
      <c r="R1" s="7"/>
      <c r="S1" s="8"/>
      <c r="T1" s="9"/>
    </row>
    <row r="2" spans="1:20" ht="15.75" x14ac:dyDescent="0.25">
      <c r="A2" s="84" t="s">
        <v>310</v>
      </c>
      <c r="B2" s="84"/>
      <c r="C2" s="84"/>
      <c r="E2" s="84"/>
      <c r="F2" s="84"/>
      <c r="G2" s="84"/>
      <c r="H2" s="84" t="s">
        <v>45</v>
      </c>
      <c r="I2" s="85" t="s">
        <v>311</v>
      </c>
      <c r="J2" s="14"/>
      <c r="M2" s="15"/>
      <c r="N2" s="15"/>
      <c r="P2" s="15"/>
      <c r="Q2" s="15"/>
      <c r="R2" s="15"/>
      <c r="S2" s="16"/>
      <c r="T2" s="9"/>
    </row>
    <row r="3" spans="1:20" ht="15.75" x14ac:dyDescent="0.25">
      <c r="A3" s="84"/>
      <c r="B3" s="84"/>
      <c r="C3" s="84"/>
      <c r="E3" s="84"/>
      <c r="F3" s="84"/>
      <c r="G3" s="84"/>
      <c r="H3" s="84" t="s">
        <v>17</v>
      </c>
      <c r="I3" s="84"/>
      <c r="J3" s="14"/>
      <c r="M3" s="15"/>
      <c r="N3" s="15"/>
      <c r="P3" s="15"/>
      <c r="Q3" s="15"/>
      <c r="R3" s="15"/>
      <c r="S3" s="16"/>
      <c r="T3" s="9"/>
    </row>
    <row r="4" spans="1:20" ht="17.25" customHeight="1" x14ac:dyDescent="0.2">
      <c r="A4" s="11"/>
      <c r="B4" s="11"/>
      <c r="C4" s="11"/>
      <c r="D4" s="11"/>
      <c r="E4" s="11"/>
      <c r="F4" s="11"/>
      <c r="G4" s="11"/>
      <c r="H4" s="11"/>
      <c r="I4" s="17"/>
      <c r="J4" s="11"/>
      <c r="M4" s="15"/>
      <c r="N4" s="15"/>
      <c r="P4" s="15"/>
      <c r="Q4" s="15"/>
      <c r="R4" s="15" t="s">
        <v>20</v>
      </c>
      <c r="S4" s="16"/>
      <c r="T4" s="9"/>
    </row>
    <row r="5" spans="1:20" ht="25.5" customHeight="1" x14ac:dyDescent="0.2">
      <c r="A5" s="86" t="s">
        <v>173</v>
      </c>
      <c r="B5" s="87"/>
      <c r="C5" s="87"/>
      <c r="D5" s="87"/>
      <c r="E5" s="87"/>
      <c r="F5" s="87"/>
      <c r="G5" s="87"/>
      <c r="H5" s="87"/>
      <c r="I5" s="87"/>
      <c r="J5" s="87"/>
      <c r="K5" s="87"/>
      <c r="L5" s="87"/>
      <c r="M5" s="87"/>
      <c r="N5" s="87"/>
      <c r="O5" s="87"/>
      <c r="P5" s="87"/>
      <c r="Q5" s="87"/>
      <c r="R5" s="88"/>
      <c r="S5" s="93"/>
    </row>
    <row r="6" spans="1:20" ht="25.5" customHeight="1" x14ac:dyDescent="0.2">
      <c r="A6" s="182" t="s">
        <v>0</v>
      </c>
      <c r="B6" s="182" t="s">
        <v>1</v>
      </c>
      <c r="C6" s="173" t="s">
        <v>3</v>
      </c>
      <c r="D6" s="173" t="s">
        <v>4</v>
      </c>
      <c r="E6" s="173" t="s">
        <v>309</v>
      </c>
      <c r="F6" s="173" t="s">
        <v>5</v>
      </c>
      <c r="G6" s="173" t="s">
        <v>2</v>
      </c>
      <c r="H6" s="173" t="s">
        <v>6</v>
      </c>
      <c r="I6" s="180" t="s">
        <v>7</v>
      </c>
      <c r="J6" s="181" t="s">
        <v>8</v>
      </c>
      <c r="K6" s="180" t="s">
        <v>9</v>
      </c>
      <c r="L6" s="180" t="s">
        <v>10</v>
      </c>
      <c r="M6" s="180" t="s">
        <v>11</v>
      </c>
      <c r="N6" s="177" t="s">
        <v>15</v>
      </c>
      <c r="O6" s="178" t="s">
        <v>16</v>
      </c>
      <c r="P6" s="178"/>
      <c r="Q6" s="178"/>
      <c r="R6" s="177" t="s">
        <v>21</v>
      </c>
      <c r="S6" s="177" t="s">
        <v>12</v>
      </c>
    </row>
    <row r="7" spans="1:20" ht="58.7" customHeight="1" x14ac:dyDescent="0.2">
      <c r="A7" s="182"/>
      <c r="B7" s="182"/>
      <c r="C7" s="173"/>
      <c r="D7" s="173"/>
      <c r="E7" s="173"/>
      <c r="F7" s="173"/>
      <c r="G7" s="173"/>
      <c r="H7" s="173"/>
      <c r="I7" s="180"/>
      <c r="J7" s="181"/>
      <c r="K7" s="180"/>
      <c r="L7" s="180"/>
      <c r="M7" s="180"/>
      <c r="N7" s="177"/>
      <c r="O7" s="82" t="s">
        <v>13</v>
      </c>
      <c r="P7" s="82" t="s">
        <v>306</v>
      </c>
      <c r="Q7" s="82" t="s">
        <v>14</v>
      </c>
      <c r="R7" s="177"/>
      <c r="S7" s="177"/>
    </row>
    <row r="8" spans="1:20" s="21" customFormat="1" ht="25.5" customHeight="1" x14ac:dyDescent="0.3">
      <c r="A8" s="65" t="s">
        <v>22</v>
      </c>
      <c r="B8" s="66"/>
      <c r="C8" s="66"/>
      <c r="D8" s="66"/>
      <c r="E8" s="66"/>
      <c r="F8" s="66"/>
      <c r="G8" s="66"/>
      <c r="H8" s="66"/>
      <c r="I8" s="66"/>
      <c r="J8" s="66"/>
      <c r="K8" s="66"/>
      <c r="L8" s="19">
        <f>SUM(L9:L15)</f>
        <v>28600</v>
      </c>
      <c r="M8" s="19"/>
      <c r="N8" s="19">
        <f t="shared" ref="N8:R8" si="0">SUM(N9:N15)</f>
        <v>0</v>
      </c>
      <c r="O8" s="19">
        <f t="shared" si="0"/>
        <v>3050</v>
      </c>
      <c r="P8" s="19">
        <f t="shared" si="0"/>
        <v>0</v>
      </c>
      <c r="Q8" s="19">
        <f>SUM(Q9:Q15)</f>
        <v>3050</v>
      </c>
      <c r="R8" s="19">
        <f t="shared" si="0"/>
        <v>23350</v>
      </c>
      <c r="S8" s="20"/>
    </row>
    <row r="9" spans="1:20" s="72" customFormat="1" ht="67.5" customHeight="1" x14ac:dyDescent="0.2">
      <c r="A9" s="22">
        <v>1</v>
      </c>
      <c r="B9" s="22" t="s">
        <v>33</v>
      </c>
      <c r="C9" s="22">
        <v>3315</v>
      </c>
      <c r="D9" s="22">
        <v>6121</v>
      </c>
      <c r="E9" s="22">
        <v>61</v>
      </c>
      <c r="F9" s="22">
        <v>13</v>
      </c>
      <c r="G9" s="78" t="s">
        <v>175</v>
      </c>
      <c r="H9" s="23" t="s">
        <v>428</v>
      </c>
      <c r="I9" s="24" t="s">
        <v>400</v>
      </c>
      <c r="J9" s="22" t="s">
        <v>46</v>
      </c>
      <c r="K9" s="22" t="s">
        <v>18</v>
      </c>
      <c r="L9" s="68">
        <v>1400</v>
      </c>
      <c r="M9" s="78">
        <v>2018</v>
      </c>
      <c r="N9" s="46">
        <v>0</v>
      </c>
      <c r="O9" s="71">
        <f>SUM(P9:Q9)</f>
        <v>1400</v>
      </c>
      <c r="P9" s="46">
        <v>0</v>
      </c>
      <c r="Q9" s="46">
        <v>1400</v>
      </c>
      <c r="R9" s="46">
        <v>0</v>
      </c>
      <c r="S9" s="26"/>
    </row>
    <row r="10" spans="1:20" s="72" customFormat="1" ht="95.25" customHeight="1" x14ac:dyDescent="0.2">
      <c r="A10" s="22">
        <v>2</v>
      </c>
      <c r="B10" s="22" t="s">
        <v>27</v>
      </c>
      <c r="C10" s="22">
        <v>3315</v>
      </c>
      <c r="D10" s="22">
        <v>6121</v>
      </c>
      <c r="E10" s="22">
        <v>61</v>
      </c>
      <c r="F10" s="22">
        <v>13</v>
      </c>
      <c r="G10" s="78" t="s">
        <v>175</v>
      </c>
      <c r="H10" s="23" t="s">
        <v>429</v>
      </c>
      <c r="I10" s="24" t="s">
        <v>176</v>
      </c>
      <c r="J10" s="22"/>
      <c r="K10" s="22" t="s">
        <v>49</v>
      </c>
      <c r="L10" s="68">
        <v>6000</v>
      </c>
      <c r="M10" s="79" t="s">
        <v>65</v>
      </c>
      <c r="N10" s="46">
        <v>0</v>
      </c>
      <c r="O10" s="71">
        <f>P10+Q10</f>
        <v>350</v>
      </c>
      <c r="P10" s="46">
        <v>0</v>
      </c>
      <c r="Q10" s="46">
        <v>350</v>
      </c>
      <c r="R10" s="46">
        <f>L10-O10</f>
        <v>5650</v>
      </c>
      <c r="S10" s="94" t="s">
        <v>323</v>
      </c>
    </row>
    <row r="11" spans="1:20" s="72" customFormat="1" ht="67.5" customHeight="1" x14ac:dyDescent="0.2">
      <c r="A11" s="22">
        <v>3</v>
      </c>
      <c r="B11" s="22" t="s">
        <v>23</v>
      </c>
      <c r="C11" s="22">
        <v>3315</v>
      </c>
      <c r="D11" s="22">
        <v>6121</v>
      </c>
      <c r="E11" s="22">
        <v>61</v>
      </c>
      <c r="F11" s="22">
        <v>13</v>
      </c>
      <c r="G11" s="78" t="s">
        <v>175</v>
      </c>
      <c r="H11" s="23" t="s">
        <v>179</v>
      </c>
      <c r="I11" s="24" t="s">
        <v>401</v>
      </c>
      <c r="J11" s="22"/>
      <c r="K11" s="22" t="s">
        <v>49</v>
      </c>
      <c r="L11" s="68">
        <v>15000</v>
      </c>
      <c r="M11" s="79" t="s">
        <v>65</v>
      </c>
      <c r="N11" s="46">
        <v>0</v>
      </c>
      <c r="O11" s="71">
        <f t="shared" ref="O11:O15" si="1">P11+Q11</f>
        <v>450</v>
      </c>
      <c r="P11" s="46">
        <v>0</v>
      </c>
      <c r="Q11" s="46">
        <v>450</v>
      </c>
      <c r="R11" s="46">
        <f t="shared" ref="R11:R15" si="2">L11-O11</f>
        <v>14550</v>
      </c>
      <c r="S11" s="94" t="s">
        <v>320</v>
      </c>
    </row>
    <row r="12" spans="1:20" s="72" customFormat="1" ht="67.5" customHeight="1" x14ac:dyDescent="0.2">
      <c r="A12" s="22">
        <v>4</v>
      </c>
      <c r="B12" s="22" t="s">
        <v>27</v>
      </c>
      <c r="C12" s="22">
        <v>3315</v>
      </c>
      <c r="D12" s="22">
        <v>6121</v>
      </c>
      <c r="E12" s="22">
        <v>61</v>
      </c>
      <c r="F12" s="22">
        <v>13</v>
      </c>
      <c r="G12" s="78" t="s">
        <v>175</v>
      </c>
      <c r="H12" s="23" t="s">
        <v>433</v>
      </c>
      <c r="I12" s="24" t="s">
        <v>177</v>
      </c>
      <c r="J12" s="22"/>
      <c r="K12" s="22" t="s">
        <v>49</v>
      </c>
      <c r="L12" s="68">
        <v>1000</v>
      </c>
      <c r="M12" s="79" t="s">
        <v>65</v>
      </c>
      <c r="N12" s="46">
        <v>0</v>
      </c>
      <c r="O12" s="71">
        <f t="shared" si="1"/>
        <v>100</v>
      </c>
      <c r="P12" s="46">
        <v>0</v>
      </c>
      <c r="Q12" s="46">
        <v>100</v>
      </c>
      <c r="R12" s="46">
        <f t="shared" si="2"/>
        <v>900</v>
      </c>
      <c r="S12" s="94" t="s">
        <v>324</v>
      </c>
    </row>
    <row r="13" spans="1:20" s="105" customFormat="1" ht="67.5" customHeight="1" x14ac:dyDescent="0.2">
      <c r="A13" s="96">
        <v>5</v>
      </c>
      <c r="B13" s="96" t="s">
        <v>23</v>
      </c>
      <c r="C13" s="96">
        <v>3315</v>
      </c>
      <c r="D13" s="96">
        <v>6121</v>
      </c>
      <c r="E13" s="96">
        <v>61</v>
      </c>
      <c r="F13" s="96">
        <v>13</v>
      </c>
      <c r="G13" s="97" t="s">
        <v>175</v>
      </c>
      <c r="H13" s="98" t="s">
        <v>180</v>
      </c>
      <c r="I13" s="99" t="s">
        <v>402</v>
      </c>
      <c r="J13" s="96"/>
      <c r="K13" s="96" t="s">
        <v>49</v>
      </c>
      <c r="L13" s="100">
        <v>2200</v>
      </c>
      <c r="M13" s="106" t="s">
        <v>65</v>
      </c>
      <c r="N13" s="103">
        <v>0</v>
      </c>
      <c r="O13" s="116">
        <f t="shared" si="1"/>
        <v>0</v>
      </c>
      <c r="P13" s="103">
        <v>0</v>
      </c>
      <c r="Q13" s="117">
        <v>0</v>
      </c>
      <c r="R13" s="117">
        <v>0</v>
      </c>
      <c r="S13" s="104"/>
    </row>
    <row r="14" spans="1:20" s="72" customFormat="1" ht="67.5" customHeight="1" x14ac:dyDescent="0.2">
      <c r="A14" s="22">
        <v>6</v>
      </c>
      <c r="B14" s="22" t="s">
        <v>27</v>
      </c>
      <c r="C14" s="22">
        <v>3315</v>
      </c>
      <c r="D14" s="22">
        <v>6121</v>
      </c>
      <c r="E14" s="22">
        <v>61</v>
      </c>
      <c r="F14" s="22">
        <v>13</v>
      </c>
      <c r="G14" s="78">
        <v>60003100636</v>
      </c>
      <c r="H14" s="23" t="s">
        <v>181</v>
      </c>
      <c r="I14" s="24" t="s">
        <v>178</v>
      </c>
      <c r="J14" s="22"/>
      <c r="K14" s="22" t="s">
        <v>49</v>
      </c>
      <c r="L14" s="68">
        <v>1500</v>
      </c>
      <c r="M14" s="79" t="s">
        <v>65</v>
      </c>
      <c r="N14" s="46">
        <v>0</v>
      </c>
      <c r="O14" s="71">
        <f t="shared" si="1"/>
        <v>500</v>
      </c>
      <c r="P14" s="46">
        <v>0</v>
      </c>
      <c r="Q14" s="46">
        <v>500</v>
      </c>
      <c r="R14" s="46">
        <f t="shared" si="2"/>
        <v>1000</v>
      </c>
      <c r="S14" s="94" t="s">
        <v>325</v>
      </c>
    </row>
    <row r="15" spans="1:20" s="72" customFormat="1" ht="67.5" customHeight="1" x14ac:dyDescent="0.2">
      <c r="A15" s="22">
        <v>7</v>
      </c>
      <c r="B15" s="22" t="s">
        <v>37</v>
      </c>
      <c r="C15" s="22">
        <v>3315</v>
      </c>
      <c r="D15" s="22">
        <v>6121</v>
      </c>
      <c r="E15" s="22">
        <v>61</v>
      </c>
      <c r="F15" s="22">
        <v>13</v>
      </c>
      <c r="G15" s="78" t="s">
        <v>175</v>
      </c>
      <c r="H15" s="23" t="s">
        <v>182</v>
      </c>
      <c r="I15" s="24" t="s">
        <v>403</v>
      </c>
      <c r="J15" s="22"/>
      <c r="K15" s="22" t="s">
        <v>49</v>
      </c>
      <c r="L15" s="68">
        <v>1500</v>
      </c>
      <c r="M15" s="79" t="s">
        <v>65</v>
      </c>
      <c r="N15" s="46">
        <v>0</v>
      </c>
      <c r="O15" s="71">
        <f t="shared" si="1"/>
        <v>250</v>
      </c>
      <c r="P15" s="46">
        <v>0</v>
      </c>
      <c r="Q15" s="46">
        <v>250</v>
      </c>
      <c r="R15" s="46">
        <f t="shared" si="2"/>
        <v>1250</v>
      </c>
      <c r="S15" s="26"/>
    </row>
    <row r="16" spans="1:20" ht="35.25" customHeight="1" x14ac:dyDescent="0.2">
      <c r="A16" s="73" t="s">
        <v>174</v>
      </c>
      <c r="B16" s="74"/>
      <c r="C16" s="74"/>
      <c r="D16" s="74"/>
      <c r="E16" s="74"/>
      <c r="F16" s="74"/>
      <c r="G16" s="74"/>
      <c r="H16" s="74"/>
      <c r="I16" s="74"/>
      <c r="J16" s="74"/>
      <c r="K16" s="74"/>
      <c r="L16" s="27">
        <f>+L8</f>
        <v>28600</v>
      </c>
      <c r="M16" s="27"/>
      <c r="N16" s="27">
        <f t="shared" ref="N16:R16" si="3">+N8</f>
        <v>0</v>
      </c>
      <c r="O16" s="27">
        <f t="shared" si="3"/>
        <v>3050</v>
      </c>
      <c r="P16" s="27">
        <f t="shared" si="3"/>
        <v>0</v>
      </c>
      <c r="Q16" s="27">
        <f t="shared" si="3"/>
        <v>3050</v>
      </c>
      <c r="R16" s="27">
        <f t="shared" si="3"/>
        <v>23350</v>
      </c>
      <c r="S16" s="28"/>
    </row>
    <row r="17" spans="1:20" s="6" customFormat="1" x14ac:dyDescent="0.2">
      <c r="A17" s="5"/>
      <c r="B17" s="5"/>
      <c r="C17" s="5"/>
      <c r="D17" s="5"/>
      <c r="E17" s="5"/>
      <c r="F17" s="5"/>
      <c r="G17" s="5"/>
      <c r="H17" s="29"/>
      <c r="I17" s="5"/>
      <c r="J17" s="30"/>
      <c r="K17" s="31"/>
      <c r="L17" s="32"/>
      <c r="M17" s="33"/>
      <c r="N17" s="33"/>
      <c r="S17" s="34"/>
      <c r="T17" s="10"/>
    </row>
    <row r="18" spans="1:20" s="6" customFormat="1" x14ac:dyDescent="0.2">
      <c r="A18" s="5"/>
      <c r="B18" s="5"/>
      <c r="C18" s="5"/>
      <c r="D18" s="5"/>
      <c r="E18" s="5"/>
      <c r="F18" s="5"/>
      <c r="G18" s="5"/>
      <c r="H18" s="5"/>
      <c r="I18" s="5"/>
      <c r="J18" s="35"/>
      <c r="K18" s="36"/>
      <c r="L18" s="37"/>
      <c r="S18" s="34"/>
      <c r="T18" s="10"/>
    </row>
    <row r="19" spans="1:20" s="6" customFormat="1" x14ac:dyDescent="0.2">
      <c r="A19" s="5"/>
      <c r="B19" s="5"/>
      <c r="C19" s="5"/>
      <c r="D19" s="5"/>
      <c r="E19" s="5"/>
      <c r="F19" s="5"/>
      <c r="G19" s="5"/>
      <c r="H19" s="5"/>
      <c r="I19" s="5"/>
      <c r="J19" s="35"/>
      <c r="K19" s="36"/>
      <c r="L19" s="37"/>
      <c r="S19" s="34"/>
      <c r="T19" s="10"/>
    </row>
    <row r="20" spans="1:20" s="6" customFormat="1" x14ac:dyDescent="0.2">
      <c r="A20" s="5"/>
      <c r="B20" s="5"/>
      <c r="C20" s="5"/>
      <c r="D20" s="5"/>
      <c r="E20" s="5"/>
      <c r="F20" s="5"/>
      <c r="G20" s="5"/>
      <c r="H20" s="5"/>
      <c r="I20" s="5"/>
      <c r="J20" s="10"/>
      <c r="K20" s="36"/>
      <c r="L20" s="37"/>
      <c r="S20" s="34"/>
      <c r="T20" s="10"/>
    </row>
    <row r="21" spans="1:20" s="6" customFormat="1" x14ac:dyDescent="0.2">
      <c r="A21" s="5"/>
      <c r="B21" s="5"/>
      <c r="C21" s="5"/>
      <c r="D21" s="5"/>
      <c r="E21" s="5"/>
      <c r="F21" s="5"/>
      <c r="G21" s="5"/>
      <c r="H21" s="5"/>
      <c r="I21" s="5"/>
      <c r="J21" s="10"/>
      <c r="K21" s="36"/>
      <c r="L21" s="37"/>
      <c r="S21" s="34"/>
      <c r="T21" s="10"/>
    </row>
    <row r="22" spans="1:20" s="6" customFormat="1" x14ac:dyDescent="0.2">
      <c r="A22" s="5"/>
      <c r="B22" s="5"/>
      <c r="C22" s="5"/>
      <c r="D22" s="5"/>
      <c r="E22" s="5"/>
      <c r="F22" s="5"/>
      <c r="G22" s="5"/>
      <c r="H22" s="5"/>
      <c r="I22" s="5"/>
      <c r="J22" s="10"/>
      <c r="K22" s="36"/>
      <c r="L22" s="37"/>
      <c r="S22" s="34"/>
      <c r="T22" s="10"/>
    </row>
    <row r="23" spans="1:20" s="6" customFormat="1" x14ac:dyDescent="0.2">
      <c r="A23" s="5"/>
      <c r="B23" s="5"/>
      <c r="C23" s="5"/>
      <c r="D23" s="5"/>
      <c r="E23" s="5"/>
      <c r="F23" s="5"/>
      <c r="G23" s="5"/>
      <c r="H23" s="5"/>
      <c r="I23" s="5"/>
      <c r="J23" s="10"/>
      <c r="K23" s="36"/>
      <c r="L23" s="37"/>
      <c r="S23" s="34"/>
      <c r="T23" s="10"/>
    </row>
    <row r="24" spans="1:20" s="6" customFormat="1" x14ac:dyDescent="0.2">
      <c r="A24" s="5"/>
      <c r="B24" s="5"/>
      <c r="C24" s="5"/>
      <c r="D24" s="5"/>
      <c r="E24" s="5"/>
      <c r="F24" s="5"/>
      <c r="G24" s="5"/>
      <c r="H24" s="5"/>
      <c r="I24" s="5"/>
      <c r="J24" s="10"/>
      <c r="K24" s="36"/>
      <c r="L24" s="37"/>
      <c r="S24" s="34"/>
      <c r="T24" s="10"/>
    </row>
    <row r="25" spans="1:20" s="6" customFormat="1" x14ac:dyDescent="0.2">
      <c r="A25" s="5"/>
      <c r="B25" s="5"/>
      <c r="C25" s="5"/>
      <c r="D25" s="5"/>
      <c r="E25" s="5"/>
      <c r="F25" s="5"/>
      <c r="G25" s="5"/>
      <c r="H25" s="5"/>
      <c r="I25" s="5"/>
      <c r="J25" s="10"/>
      <c r="K25" s="36"/>
      <c r="L25" s="37"/>
      <c r="S25" s="34"/>
      <c r="T25" s="10"/>
    </row>
    <row r="26" spans="1:20" s="6" customFormat="1" x14ac:dyDescent="0.2">
      <c r="A26" s="5"/>
      <c r="B26" s="5"/>
      <c r="C26" s="5"/>
      <c r="D26" s="5"/>
      <c r="E26" s="5"/>
      <c r="F26" s="5"/>
      <c r="G26" s="5"/>
      <c r="H26" s="5"/>
      <c r="I26" s="5"/>
      <c r="J26" s="10"/>
      <c r="K26" s="36"/>
      <c r="L26" s="37"/>
      <c r="S26" s="34"/>
      <c r="T26" s="10"/>
    </row>
    <row r="27" spans="1:20" s="6" customFormat="1" x14ac:dyDescent="0.2">
      <c r="A27" s="5"/>
      <c r="B27" s="5"/>
      <c r="C27" s="5"/>
      <c r="D27" s="5"/>
      <c r="E27" s="5"/>
      <c r="F27" s="5"/>
      <c r="G27" s="5"/>
      <c r="H27" s="5"/>
      <c r="I27" s="5"/>
      <c r="J27" s="10"/>
      <c r="K27" s="36"/>
      <c r="L27" s="37"/>
      <c r="S27" s="34"/>
      <c r="T27" s="10"/>
    </row>
    <row r="28" spans="1:20" s="6" customFormat="1" x14ac:dyDescent="0.2">
      <c r="A28" s="5"/>
      <c r="B28" s="5"/>
      <c r="C28" s="5"/>
      <c r="D28" s="5"/>
      <c r="E28" s="5"/>
      <c r="F28" s="5"/>
      <c r="G28" s="5"/>
      <c r="H28" s="5"/>
      <c r="I28" s="5"/>
      <c r="J28" s="10"/>
      <c r="K28" s="36"/>
      <c r="L28" s="37"/>
      <c r="S28" s="34"/>
      <c r="T28" s="10"/>
    </row>
    <row r="29" spans="1:20" s="6" customFormat="1" x14ac:dyDescent="0.2">
      <c r="A29" s="5"/>
      <c r="B29" s="5"/>
      <c r="C29" s="5"/>
      <c r="D29" s="5"/>
      <c r="E29" s="5"/>
      <c r="F29" s="5"/>
      <c r="G29" s="5"/>
      <c r="H29" s="5"/>
      <c r="I29" s="5"/>
      <c r="J29" s="10"/>
      <c r="K29" s="36"/>
      <c r="L29" s="37"/>
      <c r="S29" s="34"/>
      <c r="T29" s="10"/>
    </row>
    <row r="30" spans="1:20" s="6" customFormat="1" x14ac:dyDescent="0.2">
      <c r="A30" s="5"/>
      <c r="B30" s="5"/>
      <c r="C30" s="5"/>
      <c r="D30" s="5"/>
      <c r="E30" s="5"/>
      <c r="F30" s="5"/>
      <c r="G30" s="5"/>
      <c r="H30" s="5"/>
      <c r="I30" s="5"/>
      <c r="J30" s="10"/>
      <c r="K30" s="36"/>
      <c r="L30" s="37"/>
      <c r="S30" s="34"/>
      <c r="T30" s="10"/>
    </row>
    <row r="31" spans="1:20" s="6" customFormat="1" x14ac:dyDescent="0.2">
      <c r="A31" s="5"/>
      <c r="B31" s="5"/>
      <c r="C31" s="5"/>
      <c r="D31" s="5"/>
      <c r="E31" s="5"/>
      <c r="F31" s="5"/>
      <c r="G31" s="5"/>
      <c r="H31" s="5"/>
      <c r="I31" s="5"/>
      <c r="J31" s="10"/>
      <c r="K31" s="36"/>
      <c r="L31" s="37"/>
      <c r="S31" s="34"/>
      <c r="T31" s="10"/>
    </row>
    <row r="32" spans="1:20" s="6" customFormat="1" x14ac:dyDescent="0.2">
      <c r="A32" s="5"/>
      <c r="B32" s="5"/>
      <c r="C32" s="5"/>
      <c r="D32" s="5"/>
      <c r="E32" s="5"/>
      <c r="F32" s="5"/>
      <c r="G32" s="5"/>
      <c r="H32" s="5"/>
      <c r="I32" s="5"/>
      <c r="J32" s="10"/>
      <c r="K32" s="36"/>
      <c r="L32" s="37"/>
      <c r="S32" s="34"/>
      <c r="T32" s="10"/>
    </row>
    <row r="33" spans="1:20" s="6" customFormat="1" x14ac:dyDescent="0.2">
      <c r="A33" s="5"/>
      <c r="B33" s="5"/>
      <c r="C33" s="5"/>
      <c r="D33" s="5"/>
      <c r="E33" s="5"/>
      <c r="F33" s="5"/>
      <c r="G33" s="5"/>
      <c r="H33" s="5"/>
      <c r="I33" s="5"/>
      <c r="J33" s="10"/>
      <c r="K33" s="36"/>
      <c r="L33" s="37"/>
      <c r="S33" s="34"/>
      <c r="T33" s="10"/>
    </row>
    <row r="34" spans="1:20" s="6" customFormat="1" x14ac:dyDescent="0.2">
      <c r="A34" s="5"/>
      <c r="B34" s="5"/>
      <c r="C34" s="5"/>
      <c r="D34" s="5"/>
      <c r="E34" s="5"/>
      <c r="F34" s="5"/>
      <c r="G34" s="5"/>
      <c r="H34" s="5"/>
      <c r="I34" s="5"/>
      <c r="J34" s="10"/>
      <c r="K34" s="36"/>
      <c r="L34" s="37"/>
      <c r="S34" s="34"/>
      <c r="T34" s="10"/>
    </row>
    <row r="35" spans="1:20" s="6" customFormat="1" x14ac:dyDescent="0.2">
      <c r="A35" s="5"/>
      <c r="B35" s="5"/>
      <c r="C35" s="5"/>
      <c r="D35" s="5"/>
      <c r="E35" s="5"/>
      <c r="F35" s="5"/>
      <c r="G35" s="5"/>
      <c r="H35" s="5"/>
      <c r="I35" s="5"/>
      <c r="J35" s="10"/>
      <c r="K35" s="36"/>
      <c r="L35" s="37"/>
      <c r="S35" s="34"/>
      <c r="T35" s="10"/>
    </row>
    <row r="36" spans="1:20" s="6" customFormat="1" x14ac:dyDescent="0.2">
      <c r="A36" s="5"/>
      <c r="B36" s="5"/>
      <c r="C36" s="5"/>
      <c r="D36" s="5"/>
      <c r="E36" s="5"/>
      <c r="F36" s="5"/>
      <c r="G36" s="5"/>
      <c r="H36" s="5"/>
      <c r="I36" s="5"/>
      <c r="J36" s="10"/>
      <c r="K36" s="36"/>
      <c r="L36" s="37"/>
      <c r="S36" s="34"/>
      <c r="T36" s="10"/>
    </row>
    <row r="37" spans="1:20" s="6" customFormat="1" x14ac:dyDescent="0.2">
      <c r="A37" s="5"/>
      <c r="B37" s="5"/>
      <c r="C37" s="5"/>
      <c r="D37" s="5"/>
      <c r="E37" s="5"/>
      <c r="F37" s="5"/>
      <c r="G37" s="5"/>
      <c r="H37" s="5"/>
      <c r="I37" s="5"/>
      <c r="J37" s="10"/>
      <c r="K37" s="5"/>
      <c r="L37" s="37"/>
      <c r="S37" s="34"/>
      <c r="T37" s="10"/>
    </row>
    <row r="38" spans="1:20" s="6" customFormat="1" x14ac:dyDescent="0.2">
      <c r="A38" s="5"/>
      <c r="B38" s="5"/>
      <c r="C38" s="5"/>
      <c r="D38" s="5"/>
      <c r="E38" s="5"/>
      <c r="F38" s="5"/>
      <c r="G38" s="5"/>
      <c r="H38" s="5"/>
      <c r="I38" s="5"/>
      <c r="J38" s="10"/>
      <c r="K38" s="5"/>
      <c r="L38" s="37"/>
      <c r="S38" s="34"/>
      <c r="T38" s="10"/>
    </row>
    <row r="39" spans="1:20" s="6" customFormat="1" x14ac:dyDescent="0.2">
      <c r="A39" s="5"/>
      <c r="B39" s="5"/>
      <c r="C39" s="5"/>
      <c r="D39" s="5"/>
      <c r="E39" s="5"/>
      <c r="F39" s="5"/>
      <c r="G39" s="5"/>
      <c r="H39" s="5"/>
      <c r="I39" s="5"/>
      <c r="J39" s="10"/>
      <c r="K39" s="5"/>
      <c r="L39" s="37"/>
      <c r="S39" s="34"/>
      <c r="T39" s="10"/>
    </row>
    <row r="40" spans="1:20" s="6" customFormat="1" x14ac:dyDescent="0.2">
      <c r="A40" s="5"/>
      <c r="B40" s="5"/>
      <c r="C40" s="5"/>
      <c r="D40" s="5"/>
      <c r="E40" s="5"/>
      <c r="F40" s="5"/>
      <c r="G40" s="5"/>
      <c r="H40" s="5"/>
      <c r="I40" s="5"/>
      <c r="J40" s="10"/>
      <c r="K40" s="5"/>
      <c r="L40" s="37"/>
      <c r="S40" s="34"/>
      <c r="T40" s="10"/>
    </row>
    <row r="41" spans="1:20" s="6" customFormat="1" x14ac:dyDescent="0.2">
      <c r="A41" s="5"/>
      <c r="B41" s="5"/>
      <c r="C41" s="5"/>
      <c r="D41" s="5"/>
      <c r="E41" s="5"/>
      <c r="F41" s="5"/>
      <c r="G41" s="5"/>
      <c r="H41" s="5"/>
      <c r="I41" s="5"/>
      <c r="J41" s="10"/>
      <c r="K41" s="5"/>
      <c r="L41" s="37"/>
      <c r="S41" s="34"/>
      <c r="T41" s="10"/>
    </row>
    <row r="42" spans="1:20" s="6" customFormat="1" x14ac:dyDescent="0.2">
      <c r="A42" s="5"/>
      <c r="B42" s="5"/>
      <c r="C42" s="5"/>
      <c r="D42" s="5"/>
      <c r="E42" s="5"/>
      <c r="F42" s="5"/>
      <c r="G42" s="5"/>
      <c r="H42" s="5"/>
      <c r="I42" s="5"/>
      <c r="J42" s="10"/>
      <c r="K42" s="5"/>
      <c r="L42" s="37"/>
      <c r="S42" s="34"/>
      <c r="T42" s="10"/>
    </row>
    <row r="43" spans="1:20" s="6" customFormat="1" x14ac:dyDescent="0.2">
      <c r="A43" s="5"/>
      <c r="B43" s="5"/>
      <c r="C43" s="5"/>
      <c r="D43" s="5"/>
      <c r="E43" s="5"/>
      <c r="F43" s="5"/>
      <c r="G43" s="5"/>
      <c r="H43" s="5"/>
      <c r="I43" s="5"/>
      <c r="J43" s="10"/>
      <c r="K43" s="5"/>
      <c r="L43" s="37"/>
      <c r="S43" s="34"/>
      <c r="T43" s="10"/>
    </row>
    <row r="44" spans="1:20" s="6" customFormat="1" x14ac:dyDescent="0.2">
      <c r="A44" s="5"/>
      <c r="B44" s="5"/>
      <c r="C44" s="5"/>
      <c r="D44" s="5"/>
      <c r="E44" s="5"/>
      <c r="F44" s="5"/>
      <c r="G44" s="5"/>
      <c r="H44" s="5"/>
      <c r="I44" s="5"/>
      <c r="J44" s="10"/>
      <c r="K44" s="5"/>
      <c r="L44" s="37"/>
      <c r="S44" s="34"/>
      <c r="T44" s="10"/>
    </row>
    <row r="45" spans="1:20" s="6" customFormat="1" x14ac:dyDescent="0.2">
      <c r="A45" s="5"/>
      <c r="B45" s="5"/>
      <c r="C45" s="5"/>
      <c r="D45" s="5"/>
      <c r="E45" s="5"/>
      <c r="F45" s="5"/>
      <c r="G45" s="5"/>
      <c r="H45" s="5"/>
      <c r="I45" s="5"/>
      <c r="J45" s="10"/>
      <c r="K45" s="5"/>
      <c r="L45" s="37"/>
      <c r="S45" s="34"/>
      <c r="T45" s="10"/>
    </row>
    <row r="46" spans="1:20" s="6" customFormat="1" x14ac:dyDescent="0.2">
      <c r="A46" s="5"/>
      <c r="B46" s="5"/>
      <c r="C46" s="5"/>
      <c r="D46" s="5"/>
      <c r="E46" s="5"/>
      <c r="F46" s="5"/>
      <c r="G46" s="5"/>
      <c r="H46" s="5"/>
      <c r="I46" s="5"/>
      <c r="J46" s="10"/>
      <c r="K46" s="5"/>
      <c r="L46" s="37"/>
      <c r="S46" s="34"/>
      <c r="T46" s="10"/>
    </row>
    <row r="47" spans="1:20" s="6" customFormat="1" x14ac:dyDescent="0.2">
      <c r="A47" s="5"/>
      <c r="B47" s="5"/>
      <c r="C47" s="5"/>
      <c r="D47" s="5"/>
      <c r="E47" s="5"/>
      <c r="F47" s="5"/>
      <c r="G47" s="5"/>
      <c r="H47" s="5"/>
      <c r="I47" s="5"/>
      <c r="J47" s="10"/>
      <c r="K47" s="5"/>
      <c r="L47" s="37"/>
      <c r="S47" s="34"/>
      <c r="T47" s="10"/>
    </row>
    <row r="48" spans="1:20" s="6" customFormat="1" x14ac:dyDescent="0.2">
      <c r="A48" s="10"/>
      <c r="B48" s="10"/>
      <c r="C48" s="10"/>
      <c r="D48" s="10"/>
      <c r="E48" s="10"/>
      <c r="F48" s="10"/>
      <c r="G48" s="10"/>
      <c r="H48" s="10"/>
      <c r="I48" s="10"/>
      <c r="J48" s="10"/>
      <c r="K48" s="5"/>
      <c r="L48" s="37"/>
      <c r="S48" s="34"/>
      <c r="T48" s="10"/>
    </row>
    <row r="49" spans="1:20" s="6" customFormat="1" x14ac:dyDescent="0.2">
      <c r="A49" s="10"/>
      <c r="B49" s="10"/>
      <c r="C49" s="10"/>
      <c r="D49" s="10"/>
      <c r="E49" s="10"/>
      <c r="F49" s="10"/>
      <c r="G49" s="10"/>
      <c r="H49" s="10"/>
      <c r="I49" s="10"/>
      <c r="J49" s="10"/>
      <c r="K49" s="5"/>
      <c r="L49" s="37"/>
      <c r="S49" s="34"/>
      <c r="T49" s="10"/>
    </row>
    <row r="50" spans="1:20" s="6" customFormat="1" x14ac:dyDescent="0.2">
      <c r="A50" s="10"/>
      <c r="B50" s="10"/>
      <c r="C50" s="10"/>
      <c r="D50" s="10"/>
      <c r="E50" s="10"/>
      <c r="F50" s="10"/>
      <c r="G50" s="10"/>
      <c r="H50" s="10"/>
      <c r="I50" s="10"/>
      <c r="J50" s="10"/>
      <c r="K50" s="5"/>
      <c r="L50" s="37"/>
      <c r="S50" s="34"/>
      <c r="T50" s="10"/>
    </row>
    <row r="51" spans="1:20" s="6" customFormat="1" x14ac:dyDescent="0.2">
      <c r="A51" s="10"/>
      <c r="B51" s="10"/>
      <c r="C51" s="10"/>
      <c r="D51" s="10"/>
      <c r="E51" s="10"/>
      <c r="F51" s="10"/>
      <c r="G51" s="10"/>
      <c r="H51" s="10"/>
      <c r="I51" s="10"/>
      <c r="J51" s="10"/>
      <c r="K51" s="5"/>
      <c r="L51" s="37"/>
      <c r="S51" s="34"/>
      <c r="T51" s="10"/>
    </row>
    <row r="52" spans="1:20" s="6" customFormat="1" x14ac:dyDescent="0.2">
      <c r="A52" s="10"/>
      <c r="B52" s="10"/>
      <c r="C52" s="10"/>
      <c r="D52" s="10"/>
      <c r="E52" s="10"/>
      <c r="F52" s="10"/>
      <c r="G52" s="10"/>
      <c r="H52" s="10"/>
      <c r="I52" s="10"/>
      <c r="J52" s="10"/>
      <c r="K52" s="5"/>
      <c r="L52" s="37"/>
      <c r="S52" s="34"/>
      <c r="T52" s="10"/>
    </row>
    <row r="53" spans="1:20" s="6" customFormat="1" x14ac:dyDescent="0.2">
      <c r="A53" s="10"/>
      <c r="B53" s="10"/>
      <c r="C53" s="10"/>
      <c r="D53" s="10"/>
      <c r="E53" s="10"/>
      <c r="F53" s="10"/>
      <c r="G53" s="10"/>
      <c r="H53" s="10"/>
      <c r="I53" s="10"/>
      <c r="J53" s="10"/>
      <c r="K53" s="5"/>
      <c r="L53" s="37"/>
      <c r="S53" s="34"/>
      <c r="T53" s="10"/>
    </row>
    <row r="54" spans="1:20" s="6" customFormat="1" x14ac:dyDescent="0.2">
      <c r="A54" s="10"/>
      <c r="B54" s="10"/>
      <c r="C54" s="10"/>
      <c r="D54" s="10"/>
      <c r="E54" s="10"/>
      <c r="F54" s="10"/>
      <c r="G54" s="10"/>
      <c r="H54" s="10"/>
      <c r="I54" s="10"/>
      <c r="J54" s="10"/>
      <c r="K54" s="5"/>
      <c r="L54" s="37"/>
      <c r="S54" s="34"/>
      <c r="T54" s="10"/>
    </row>
    <row r="55" spans="1:20" s="6" customFormat="1" x14ac:dyDescent="0.2">
      <c r="A55" s="10"/>
      <c r="B55" s="10"/>
      <c r="C55" s="10"/>
      <c r="D55" s="10"/>
      <c r="E55" s="10"/>
      <c r="F55" s="10"/>
      <c r="G55" s="10"/>
      <c r="H55" s="10"/>
      <c r="I55" s="10"/>
      <c r="J55" s="10"/>
      <c r="K55" s="5"/>
      <c r="L55" s="37"/>
      <c r="S55" s="34"/>
      <c r="T55" s="10"/>
    </row>
    <row r="56" spans="1:20" s="6" customFormat="1" x14ac:dyDescent="0.2">
      <c r="A56" s="10"/>
      <c r="B56" s="10"/>
      <c r="C56" s="10"/>
      <c r="D56" s="10"/>
      <c r="E56" s="10"/>
      <c r="F56" s="10"/>
      <c r="G56" s="10"/>
      <c r="H56" s="10"/>
      <c r="I56" s="10"/>
      <c r="J56" s="10"/>
      <c r="K56" s="5"/>
      <c r="L56" s="37"/>
      <c r="S56" s="34"/>
      <c r="T56" s="10"/>
    </row>
    <row r="57" spans="1:20" s="6" customFormat="1" x14ac:dyDescent="0.2">
      <c r="A57" s="10"/>
      <c r="B57" s="10"/>
      <c r="C57" s="10"/>
      <c r="D57" s="10"/>
      <c r="E57" s="10"/>
      <c r="F57" s="10"/>
      <c r="G57" s="10"/>
      <c r="H57" s="10"/>
      <c r="I57" s="10"/>
      <c r="J57" s="10"/>
      <c r="K57" s="5"/>
      <c r="L57" s="37"/>
      <c r="S57" s="34"/>
      <c r="T57" s="10"/>
    </row>
    <row r="58" spans="1:20" s="6" customFormat="1" x14ac:dyDescent="0.2">
      <c r="A58" s="10"/>
      <c r="B58" s="10"/>
      <c r="C58" s="10"/>
      <c r="D58" s="10"/>
      <c r="E58" s="10"/>
      <c r="F58" s="10"/>
      <c r="G58" s="10"/>
      <c r="H58" s="10"/>
      <c r="I58" s="10"/>
      <c r="J58" s="10"/>
      <c r="K58" s="5"/>
      <c r="L58" s="37"/>
      <c r="S58" s="34"/>
      <c r="T58" s="10"/>
    </row>
    <row r="59" spans="1:20" s="6" customFormat="1" x14ac:dyDescent="0.2">
      <c r="A59" s="10"/>
      <c r="B59" s="10"/>
      <c r="C59" s="10"/>
      <c r="D59" s="10"/>
      <c r="E59" s="10"/>
      <c r="F59" s="10"/>
      <c r="G59" s="10"/>
      <c r="H59" s="10"/>
      <c r="I59" s="10"/>
      <c r="J59" s="10"/>
      <c r="K59" s="5"/>
      <c r="L59" s="37"/>
      <c r="S59" s="34"/>
      <c r="T59" s="10"/>
    </row>
    <row r="60" spans="1:20" s="6" customFormat="1" x14ac:dyDescent="0.2">
      <c r="A60" s="10"/>
      <c r="B60" s="10"/>
      <c r="C60" s="10"/>
      <c r="D60" s="10"/>
      <c r="E60" s="10"/>
      <c r="F60" s="10"/>
      <c r="G60" s="10"/>
      <c r="H60" s="10"/>
      <c r="I60" s="10"/>
      <c r="J60" s="10"/>
      <c r="K60" s="5"/>
      <c r="L60" s="37"/>
      <c r="S60" s="34"/>
      <c r="T60" s="10"/>
    </row>
    <row r="61" spans="1:20" s="6" customFormat="1" x14ac:dyDescent="0.2">
      <c r="A61" s="10"/>
      <c r="B61" s="10"/>
      <c r="C61" s="10"/>
      <c r="D61" s="10"/>
      <c r="E61" s="10"/>
      <c r="F61" s="10"/>
      <c r="G61" s="10"/>
      <c r="H61" s="10"/>
      <c r="I61" s="10"/>
      <c r="J61" s="10"/>
      <c r="K61" s="5"/>
      <c r="L61" s="37"/>
      <c r="S61" s="34"/>
      <c r="T61" s="10"/>
    </row>
    <row r="62" spans="1:20" s="6" customFormat="1" x14ac:dyDescent="0.2">
      <c r="A62" s="10"/>
      <c r="B62" s="10"/>
      <c r="C62" s="10"/>
      <c r="D62" s="10"/>
      <c r="E62" s="10"/>
      <c r="F62" s="10"/>
      <c r="G62" s="10"/>
      <c r="H62" s="10"/>
      <c r="I62" s="10"/>
      <c r="J62" s="10"/>
      <c r="K62" s="5"/>
      <c r="L62" s="37"/>
      <c r="S62" s="34"/>
      <c r="T62" s="10"/>
    </row>
    <row r="63" spans="1:20" s="6" customFormat="1" x14ac:dyDescent="0.2">
      <c r="A63" s="10"/>
      <c r="B63" s="10"/>
      <c r="C63" s="10"/>
      <c r="D63" s="10"/>
      <c r="E63" s="10"/>
      <c r="F63" s="10"/>
      <c r="G63" s="10"/>
      <c r="H63" s="10"/>
      <c r="I63" s="10"/>
      <c r="J63" s="10"/>
      <c r="K63" s="5"/>
      <c r="L63" s="37"/>
      <c r="S63" s="34"/>
      <c r="T63" s="10"/>
    </row>
    <row r="64" spans="1:20" s="6" customFormat="1" x14ac:dyDescent="0.2">
      <c r="A64" s="10"/>
      <c r="B64" s="10"/>
      <c r="C64" s="10"/>
      <c r="D64" s="10"/>
      <c r="E64" s="10"/>
      <c r="F64" s="10"/>
      <c r="G64" s="10"/>
      <c r="H64" s="10"/>
      <c r="I64" s="10"/>
      <c r="J64" s="10"/>
      <c r="K64" s="5"/>
      <c r="L64" s="37"/>
      <c r="S64" s="34"/>
      <c r="T64" s="10"/>
    </row>
    <row r="65" spans="1:20" s="6" customFormat="1" x14ac:dyDescent="0.2">
      <c r="A65" s="10"/>
      <c r="B65" s="10"/>
      <c r="C65" s="10"/>
      <c r="D65" s="10"/>
      <c r="E65" s="10"/>
      <c r="F65" s="10"/>
      <c r="G65" s="10"/>
      <c r="H65" s="10"/>
      <c r="I65" s="10"/>
      <c r="J65" s="10"/>
      <c r="K65" s="5"/>
      <c r="L65" s="37"/>
      <c r="S65" s="34"/>
      <c r="T65" s="10"/>
    </row>
    <row r="66" spans="1:20" s="6" customFormat="1" x14ac:dyDescent="0.2">
      <c r="A66" s="10"/>
      <c r="B66" s="10"/>
      <c r="C66" s="10"/>
      <c r="D66" s="10"/>
      <c r="E66" s="10"/>
      <c r="F66" s="10"/>
      <c r="G66" s="10"/>
      <c r="H66" s="10"/>
      <c r="I66" s="10"/>
      <c r="J66" s="10"/>
      <c r="K66" s="5"/>
      <c r="L66" s="37"/>
      <c r="S66" s="34"/>
      <c r="T66" s="10"/>
    </row>
    <row r="67" spans="1:20" s="6" customFormat="1" x14ac:dyDescent="0.2">
      <c r="A67" s="10"/>
      <c r="B67" s="10"/>
      <c r="C67" s="10"/>
      <c r="D67" s="10"/>
      <c r="E67" s="10"/>
      <c r="F67" s="10"/>
      <c r="G67" s="10"/>
      <c r="H67" s="10"/>
      <c r="I67" s="10"/>
      <c r="J67" s="10"/>
      <c r="K67" s="5"/>
      <c r="L67" s="37"/>
      <c r="S67" s="34"/>
      <c r="T67" s="10"/>
    </row>
    <row r="68" spans="1:20" s="6" customFormat="1" x14ac:dyDescent="0.2">
      <c r="A68" s="10"/>
      <c r="B68" s="10"/>
      <c r="C68" s="10"/>
      <c r="D68" s="10"/>
      <c r="E68" s="10"/>
      <c r="F68" s="10"/>
      <c r="G68" s="10"/>
      <c r="H68" s="10"/>
      <c r="I68" s="10"/>
      <c r="J68" s="10"/>
      <c r="K68" s="5"/>
      <c r="L68" s="37"/>
      <c r="S68" s="34"/>
      <c r="T68" s="10"/>
    </row>
    <row r="69" spans="1:20" s="6" customFormat="1" x14ac:dyDescent="0.2">
      <c r="A69" s="10"/>
      <c r="B69" s="10"/>
      <c r="C69" s="10"/>
      <c r="D69" s="10"/>
      <c r="E69" s="10"/>
      <c r="F69" s="10"/>
      <c r="G69" s="10"/>
      <c r="H69" s="10"/>
      <c r="I69" s="10"/>
      <c r="J69" s="10"/>
      <c r="K69" s="5"/>
      <c r="L69" s="37"/>
      <c r="S69" s="34"/>
      <c r="T69" s="10"/>
    </row>
    <row r="70" spans="1:20" s="6" customFormat="1" x14ac:dyDescent="0.2">
      <c r="A70" s="10"/>
      <c r="B70" s="10"/>
      <c r="C70" s="10"/>
      <c r="D70" s="10"/>
      <c r="E70" s="10"/>
      <c r="F70" s="10"/>
      <c r="G70" s="10"/>
      <c r="H70" s="10"/>
      <c r="I70" s="10"/>
      <c r="J70" s="10"/>
      <c r="K70" s="5"/>
      <c r="L70" s="37"/>
      <c r="S70" s="34"/>
      <c r="T70" s="10"/>
    </row>
    <row r="71" spans="1:20" s="6" customFormat="1" x14ac:dyDescent="0.2">
      <c r="A71" s="10"/>
      <c r="B71" s="10"/>
      <c r="C71" s="10"/>
      <c r="D71" s="10"/>
      <c r="E71" s="10"/>
      <c r="F71" s="10"/>
      <c r="G71" s="10"/>
      <c r="H71" s="10"/>
      <c r="I71" s="10"/>
      <c r="J71" s="10"/>
      <c r="K71" s="5"/>
      <c r="L71" s="37"/>
      <c r="S71" s="34"/>
      <c r="T71" s="10"/>
    </row>
    <row r="72" spans="1:20" s="6" customFormat="1" x14ac:dyDescent="0.2">
      <c r="A72" s="10"/>
      <c r="B72" s="10"/>
      <c r="C72" s="10"/>
      <c r="D72" s="10"/>
      <c r="E72" s="10"/>
      <c r="F72" s="10"/>
      <c r="G72" s="10"/>
      <c r="H72" s="10"/>
      <c r="I72" s="10"/>
      <c r="J72" s="10"/>
      <c r="K72" s="5"/>
      <c r="L72" s="37"/>
      <c r="S72" s="34"/>
      <c r="T72" s="10"/>
    </row>
    <row r="73" spans="1:20" s="6" customFormat="1" x14ac:dyDescent="0.2">
      <c r="A73" s="10"/>
      <c r="B73" s="10"/>
      <c r="C73" s="10"/>
      <c r="D73" s="10"/>
      <c r="E73" s="10"/>
      <c r="F73" s="10"/>
      <c r="G73" s="10"/>
      <c r="H73" s="10"/>
      <c r="I73" s="10"/>
      <c r="J73" s="10"/>
      <c r="K73" s="5"/>
      <c r="L73" s="37"/>
      <c r="S73" s="34"/>
      <c r="T73" s="10"/>
    </row>
    <row r="74" spans="1:20" s="6" customFormat="1" x14ac:dyDescent="0.2">
      <c r="A74" s="10"/>
      <c r="B74" s="10"/>
      <c r="C74" s="10"/>
      <c r="D74" s="10"/>
      <c r="E74" s="10"/>
      <c r="F74" s="10"/>
      <c r="G74" s="10"/>
      <c r="H74" s="10"/>
      <c r="I74" s="10"/>
      <c r="J74" s="10"/>
      <c r="K74" s="5"/>
      <c r="L74" s="37"/>
      <c r="S74" s="34"/>
      <c r="T74" s="10"/>
    </row>
    <row r="75" spans="1:20" s="6" customFormat="1" x14ac:dyDescent="0.2">
      <c r="A75" s="10"/>
      <c r="B75" s="10"/>
      <c r="C75" s="10"/>
      <c r="D75" s="10"/>
      <c r="E75" s="10"/>
      <c r="F75" s="10"/>
      <c r="G75" s="10"/>
      <c r="H75" s="10"/>
      <c r="I75" s="10"/>
      <c r="J75" s="10"/>
      <c r="K75" s="5"/>
      <c r="L75" s="37"/>
      <c r="S75" s="34"/>
      <c r="T75" s="10"/>
    </row>
    <row r="76" spans="1:20" s="6" customFormat="1" x14ac:dyDescent="0.2">
      <c r="A76" s="10"/>
      <c r="B76" s="10"/>
      <c r="C76" s="10"/>
      <c r="D76" s="10"/>
      <c r="E76" s="10"/>
      <c r="F76" s="10"/>
      <c r="G76" s="10"/>
      <c r="H76" s="10"/>
      <c r="I76" s="10"/>
      <c r="J76" s="10"/>
      <c r="K76" s="5"/>
      <c r="L76" s="37"/>
      <c r="S76" s="34"/>
      <c r="T76" s="10"/>
    </row>
    <row r="77" spans="1:20" s="6" customFormat="1" x14ac:dyDescent="0.2">
      <c r="A77" s="10"/>
      <c r="B77" s="10"/>
      <c r="C77" s="10"/>
      <c r="D77" s="10"/>
      <c r="E77" s="10"/>
      <c r="F77" s="10"/>
      <c r="G77" s="10"/>
      <c r="H77" s="10"/>
      <c r="I77" s="10"/>
      <c r="J77" s="10"/>
      <c r="K77" s="5"/>
      <c r="L77" s="37"/>
      <c r="S77" s="34"/>
      <c r="T77" s="10"/>
    </row>
    <row r="78" spans="1:20" s="6" customFormat="1" x14ac:dyDescent="0.2">
      <c r="A78" s="10"/>
      <c r="B78" s="10"/>
      <c r="C78" s="10"/>
      <c r="D78" s="10"/>
      <c r="E78" s="10"/>
      <c r="F78" s="10"/>
      <c r="G78" s="10"/>
      <c r="H78" s="10"/>
      <c r="I78" s="10"/>
      <c r="J78" s="10"/>
      <c r="K78" s="5"/>
      <c r="L78" s="37"/>
      <c r="S78" s="34"/>
      <c r="T78" s="10"/>
    </row>
    <row r="79" spans="1:20" s="6" customFormat="1" x14ac:dyDescent="0.2">
      <c r="A79" s="10"/>
      <c r="B79" s="10"/>
      <c r="C79" s="10"/>
      <c r="D79" s="10"/>
      <c r="E79" s="10"/>
      <c r="F79" s="10"/>
      <c r="G79" s="10"/>
      <c r="H79" s="10"/>
      <c r="I79" s="10"/>
      <c r="J79" s="10"/>
      <c r="K79" s="5"/>
      <c r="L79" s="37"/>
      <c r="S79" s="34"/>
      <c r="T79" s="10"/>
    </row>
    <row r="80" spans="1:20" s="6" customFormat="1" x14ac:dyDescent="0.2">
      <c r="A80" s="10"/>
      <c r="B80" s="10"/>
      <c r="C80" s="10"/>
      <c r="D80" s="10"/>
      <c r="E80" s="10"/>
      <c r="F80" s="10"/>
      <c r="G80" s="10"/>
      <c r="H80" s="10"/>
      <c r="I80" s="10"/>
      <c r="J80" s="10"/>
      <c r="K80" s="5"/>
      <c r="L80" s="37"/>
      <c r="S80" s="34"/>
      <c r="T80" s="10"/>
    </row>
    <row r="81" spans="1:20" s="6" customFormat="1" x14ac:dyDescent="0.2">
      <c r="A81" s="10"/>
      <c r="B81" s="10"/>
      <c r="C81" s="10"/>
      <c r="D81" s="10"/>
      <c r="E81" s="10"/>
      <c r="F81" s="10"/>
      <c r="G81" s="10"/>
      <c r="H81" s="10"/>
      <c r="I81" s="10"/>
      <c r="J81" s="10"/>
      <c r="K81" s="5"/>
      <c r="L81" s="37"/>
      <c r="S81" s="34"/>
      <c r="T81" s="10"/>
    </row>
    <row r="82" spans="1:20" s="6" customFormat="1" x14ac:dyDescent="0.2">
      <c r="A82" s="10"/>
      <c r="B82" s="10"/>
      <c r="C82" s="10"/>
      <c r="D82" s="10"/>
      <c r="E82" s="10"/>
      <c r="F82" s="10"/>
      <c r="G82" s="10"/>
      <c r="H82" s="10"/>
      <c r="I82" s="10"/>
      <c r="J82" s="10"/>
      <c r="K82" s="5"/>
      <c r="L82" s="37"/>
      <c r="S82" s="34"/>
      <c r="T82" s="10"/>
    </row>
    <row r="83" spans="1:20" s="6" customFormat="1" x14ac:dyDescent="0.2">
      <c r="A83" s="10"/>
      <c r="B83" s="10"/>
      <c r="C83" s="10"/>
      <c r="D83" s="10"/>
      <c r="E83" s="10"/>
      <c r="F83" s="10"/>
      <c r="G83" s="10"/>
      <c r="H83" s="10"/>
      <c r="I83" s="10"/>
      <c r="J83" s="10"/>
      <c r="K83" s="5"/>
      <c r="L83" s="37"/>
      <c r="S83" s="34"/>
      <c r="T83" s="10"/>
    </row>
    <row r="84" spans="1:20" s="6" customFormat="1" x14ac:dyDescent="0.2">
      <c r="A84" s="10"/>
      <c r="B84" s="10"/>
      <c r="C84" s="10"/>
      <c r="D84" s="10"/>
      <c r="E84" s="10"/>
      <c r="F84" s="10"/>
      <c r="G84" s="10"/>
      <c r="H84" s="10"/>
      <c r="I84" s="10"/>
      <c r="J84" s="10"/>
      <c r="K84" s="5"/>
      <c r="L84" s="37"/>
      <c r="S84" s="34"/>
      <c r="T84" s="10"/>
    </row>
    <row r="85" spans="1:20" s="6" customFormat="1" x14ac:dyDescent="0.2">
      <c r="A85" s="10"/>
      <c r="B85" s="10"/>
      <c r="C85" s="10"/>
      <c r="D85" s="10"/>
      <c r="E85" s="10"/>
      <c r="F85" s="10"/>
      <c r="G85" s="10"/>
      <c r="H85" s="10"/>
      <c r="I85" s="10"/>
      <c r="J85" s="10"/>
      <c r="K85" s="5"/>
      <c r="L85" s="37"/>
      <c r="S85" s="34"/>
      <c r="T85" s="10"/>
    </row>
    <row r="86" spans="1:20" s="6" customFormat="1" x14ac:dyDescent="0.2">
      <c r="A86" s="10"/>
      <c r="B86" s="10"/>
      <c r="C86" s="10"/>
      <c r="D86" s="10"/>
      <c r="E86" s="10"/>
      <c r="F86" s="10"/>
      <c r="G86" s="10"/>
      <c r="H86" s="10"/>
      <c r="I86" s="10"/>
      <c r="J86" s="10"/>
      <c r="K86" s="5"/>
      <c r="L86" s="37"/>
      <c r="S86" s="34"/>
      <c r="T86" s="10"/>
    </row>
    <row r="87" spans="1:20" s="6" customFormat="1" x14ac:dyDescent="0.2">
      <c r="A87" s="10"/>
      <c r="B87" s="10"/>
      <c r="C87" s="10"/>
      <c r="D87" s="10"/>
      <c r="E87" s="10"/>
      <c r="F87" s="10"/>
      <c r="G87" s="10"/>
      <c r="H87" s="10"/>
      <c r="I87" s="10"/>
      <c r="J87" s="10"/>
      <c r="K87" s="5"/>
      <c r="L87" s="37"/>
      <c r="S87" s="34"/>
      <c r="T87" s="10"/>
    </row>
    <row r="88" spans="1:20" s="6" customFormat="1" x14ac:dyDescent="0.2">
      <c r="A88" s="10"/>
      <c r="B88" s="10"/>
      <c r="C88" s="10"/>
      <c r="D88" s="10"/>
      <c r="E88" s="10"/>
      <c r="F88" s="10"/>
      <c r="G88" s="10"/>
      <c r="H88" s="10"/>
      <c r="I88" s="10"/>
      <c r="J88" s="10"/>
      <c r="K88" s="5"/>
      <c r="L88" s="37"/>
      <c r="S88" s="34"/>
      <c r="T88" s="10"/>
    </row>
    <row r="89" spans="1:20" s="6" customFormat="1" x14ac:dyDescent="0.2">
      <c r="A89" s="10"/>
      <c r="B89" s="10"/>
      <c r="C89" s="10"/>
      <c r="D89" s="10"/>
      <c r="E89" s="10"/>
      <c r="F89" s="10"/>
      <c r="G89" s="10"/>
      <c r="H89" s="10"/>
      <c r="I89" s="10"/>
      <c r="J89" s="10"/>
      <c r="K89" s="5"/>
      <c r="L89" s="37"/>
      <c r="S89" s="34"/>
      <c r="T89" s="10"/>
    </row>
    <row r="90" spans="1:20" s="6" customFormat="1" x14ac:dyDescent="0.2">
      <c r="A90" s="10"/>
      <c r="B90" s="10"/>
      <c r="C90" s="10"/>
      <c r="D90" s="10"/>
      <c r="E90" s="10"/>
      <c r="F90" s="10"/>
      <c r="G90" s="10"/>
      <c r="H90" s="10"/>
      <c r="I90" s="10"/>
      <c r="J90" s="10"/>
      <c r="K90" s="5"/>
      <c r="L90" s="37"/>
      <c r="S90" s="34"/>
      <c r="T90" s="10"/>
    </row>
    <row r="91" spans="1:20" s="6" customFormat="1" x14ac:dyDescent="0.2">
      <c r="A91" s="10"/>
      <c r="B91" s="10"/>
      <c r="C91" s="10"/>
      <c r="D91" s="10"/>
      <c r="E91" s="10"/>
      <c r="F91" s="10"/>
      <c r="G91" s="10"/>
      <c r="H91" s="10"/>
      <c r="I91" s="10"/>
      <c r="J91" s="10"/>
      <c r="K91" s="5"/>
      <c r="L91" s="37"/>
      <c r="S91" s="34"/>
      <c r="T91" s="10"/>
    </row>
    <row r="92" spans="1:20" s="6" customFormat="1" x14ac:dyDescent="0.2">
      <c r="A92" s="10"/>
      <c r="B92" s="10"/>
      <c r="C92" s="10"/>
      <c r="D92" s="10"/>
      <c r="E92" s="10"/>
      <c r="F92" s="10"/>
      <c r="G92" s="10"/>
      <c r="H92" s="10"/>
      <c r="I92" s="10"/>
      <c r="J92" s="10"/>
      <c r="K92" s="5"/>
      <c r="L92" s="37"/>
      <c r="S92" s="34"/>
      <c r="T92" s="10"/>
    </row>
    <row r="93" spans="1:20" s="6" customFormat="1" x14ac:dyDescent="0.2">
      <c r="A93" s="10"/>
      <c r="B93" s="10"/>
      <c r="C93" s="10"/>
      <c r="D93" s="10"/>
      <c r="E93" s="10"/>
      <c r="F93" s="10"/>
      <c r="G93" s="10"/>
      <c r="H93" s="10"/>
      <c r="I93" s="10"/>
      <c r="J93" s="10"/>
      <c r="K93" s="5"/>
      <c r="L93" s="37"/>
      <c r="S93" s="34"/>
      <c r="T93" s="10"/>
    </row>
    <row r="94" spans="1:20" s="6" customFormat="1" x14ac:dyDescent="0.2">
      <c r="A94" s="10"/>
      <c r="B94" s="10"/>
      <c r="C94" s="10"/>
      <c r="D94" s="10"/>
      <c r="E94" s="10"/>
      <c r="F94" s="10"/>
      <c r="G94" s="10"/>
      <c r="H94" s="10"/>
      <c r="I94" s="10"/>
      <c r="J94" s="10"/>
      <c r="K94" s="5"/>
      <c r="L94" s="37"/>
      <c r="S94" s="34"/>
      <c r="T94" s="10"/>
    </row>
    <row r="95" spans="1:20" s="6" customFormat="1" x14ac:dyDescent="0.2">
      <c r="A95" s="10"/>
      <c r="B95" s="10"/>
      <c r="C95" s="10"/>
      <c r="D95" s="10"/>
      <c r="E95" s="10"/>
      <c r="F95" s="10"/>
      <c r="G95" s="10"/>
      <c r="H95" s="10"/>
      <c r="I95" s="10"/>
      <c r="J95" s="10"/>
      <c r="K95" s="5"/>
      <c r="L95" s="37"/>
      <c r="S95" s="34"/>
      <c r="T95" s="10"/>
    </row>
    <row r="96" spans="1:20" s="6" customFormat="1" x14ac:dyDescent="0.2">
      <c r="A96" s="10"/>
      <c r="B96" s="10"/>
      <c r="C96" s="10"/>
      <c r="D96" s="10"/>
      <c r="E96" s="10"/>
      <c r="F96" s="10"/>
      <c r="G96" s="10"/>
      <c r="H96" s="10"/>
      <c r="I96" s="10"/>
      <c r="J96" s="10"/>
      <c r="K96" s="5"/>
      <c r="L96" s="37"/>
      <c r="S96" s="34"/>
      <c r="T96" s="10"/>
    </row>
    <row r="97" spans="1:20" s="6" customFormat="1" x14ac:dyDescent="0.2">
      <c r="A97" s="10"/>
      <c r="B97" s="10"/>
      <c r="C97" s="10"/>
      <c r="D97" s="10"/>
      <c r="E97" s="10"/>
      <c r="F97" s="10"/>
      <c r="G97" s="10"/>
      <c r="H97" s="10"/>
      <c r="I97" s="10"/>
      <c r="J97" s="10"/>
      <c r="K97" s="5"/>
      <c r="L97" s="37"/>
      <c r="S97" s="34"/>
      <c r="T97" s="10"/>
    </row>
    <row r="98" spans="1:20" s="6" customFormat="1" x14ac:dyDescent="0.2">
      <c r="A98" s="10"/>
      <c r="B98" s="10"/>
      <c r="C98" s="10"/>
      <c r="D98" s="10"/>
      <c r="E98" s="10"/>
      <c r="F98" s="10"/>
      <c r="G98" s="10"/>
      <c r="H98" s="10"/>
      <c r="I98" s="10"/>
      <c r="J98" s="10"/>
      <c r="K98" s="5"/>
      <c r="L98" s="37"/>
      <c r="S98" s="34"/>
      <c r="T98" s="10"/>
    </row>
    <row r="99" spans="1:20" s="6" customFormat="1" x14ac:dyDescent="0.2">
      <c r="A99" s="10"/>
      <c r="B99" s="10"/>
      <c r="C99" s="10"/>
      <c r="D99" s="10"/>
      <c r="E99" s="10"/>
      <c r="F99" s="10"/>
      <c r="G99" s="10"/>
      <c r="H99" s="10"/>
      <c r="I99" s="10"/>
      <c r="J99" s="10"/>
      <c r="K99" s="5"/>
      <c r="L99" s="37"/>
      <c r="S99" s="34"/>
      <c r="T99" s="10"/>
    </row>
  </sheetData>
  <mergeCells count="17">
    <mergeCell ref="G6:G7"/>
    <mergeCell ref="A6:A7"/>
    <mergeCell ref="B6:B7"/>
    <mergeCell ref="C6:C7"/>
    <mergeCell ref="D6:D7"/>
    <mergeCell ref="F6:F7"/>
    <mergeCell ref="E6:E7"/>
    <mergeCell ref="N6:N7"/>
    <mergeCell ref="O6:Q6"/>
    <mergeCell ref="R6:R7"/>
    <mergeCell ref="S6:S7"/>
    <mergeCell ref="H6:H7"/>
    <mergeCell ref="I6:I7"/>
    <mergeCell ref="J6:J7"/>
    <mergeCell ref="K6:K7"/>
    <mergeCell ref="L6:L7"/>
    <mergeCell ref="M6:M7"/>
  </mergeCells>
  <printOptions horizontalCentered="1"/>
  <pageMargins left="0.78740157480314965" right="0.78740157480314965" top="0.6692913385826772" bottom="0.86614173228346458" header="0.27559055118110237" footer="0.39370078740157483"/>
  <pageSetup paperSize="9" scale="50" firstPageNumber="22" fitToHeight="4" orientation="landscape" useFirstPageNumber="1" r:id="rId1"/>
  <headerFooter alignWithMargins="0">
    <oddFooter>&amp;L&amp;"Arial,Kurzíva"Zastupitelstvo Olomouckého kraje 23. 4. 2018
32. Aktualizace plánu investic na rok 2018
Příloha č. 3) Nové investice z rozpočtu&amp;R&amp;"Arial,Kurzíva"&amp;12Strana &amp;P (celkem 26)</oddFooter>
  </headerFooter>
  <ignoredErrors>
    <ignoredError sqref="O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0"/>
  <sheetViews>
    <sheetView showGridLines="0" view="pageBreakPreview" zoomScale="80" zoomScaleNormal="70" zoomScaleSheetLayoutView="80" workbookViewId="0">
      <pane ySplit="7" topLeftCell="A8" activePane="bottomLeft" state="frozenSplit"/>
      <selection activeCell="P27" sqref="P27"/>
      <selection pane="bottomLeft" activeCell="I12" sqref="I12"/>
    </sheetView>
  </sheetViews>
  <sheetFormatPr defaultColWidth="9.140625" defaultRowHeight="12.75" outlineLevelCol="1" x14ac:dyDescent="0.2"/>
  <cols>
    <col min="1" max="1" width="5.42578125" style="10" customWidth="1"/>
    <col min="2" max="2" width="5.7109375" style="10" hidden="1" customWidth="1"/>
    <col min="3" max="3" width="7.7109375" style="10" hidden="1" customWidth="1" outlineLevel="1"/>
    <col min="4" max="4" width="5.5703125" style="10" hidden="1" customWidth="1" outlineLevel="1"/>
    <col min="5" max="5" width="7" style="10" customWidth="1" outlineLevel="1"/>
    <col min="6" max="6" width="5.5703125" style="10" hidden="1" customWidth="1" outlineLevel="1"/>
    <col min="7" max="7" width="16" style="10" hidden="1" customWidth="1" outlineLevel="1"/>
    <col min="8" max="8" width="50.7109375" style="10" customWidth="1" collapsed="1"/>
    <col min="9" max="9" width="73.7109375" style="10" customWidth="1"/>
    <col min="10" max="10" width="7.140625" style="10" customWidth="1"/>
    <col min="11" max="11" width="14.7109375" style="5" customWidth="1"/>
    <col min="12" max="12" width="20.28515625"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20.5703125" style="34" hidden="1" customWidth="1"/>
    <col min="20" max="20" width="22.140625" style="10" customWidth="1"/>
    <col min="21" max="16384" width="9.140625" style="10"/>
  </cols>
  <sheetData>
    <row r="1" spans="1:20" ht="18" x14ac:dyDescent="0.25">
      <c r="A1" s="83" t="s">
        <v>313</v>
      </c>
      <c r="B1" s="83"/>
      <c r="C1" s="83"/>
      <c r="D1" s="83"/>
      <c r="E1" s="83"/>
      <c r="F1" s="83"/>
      <c r="G1" s="83"/>
      <c r="H1" s="83"/>
      <c r="I1" s="83"/>
      <c r="J1" s="2"/>
      <c r="M1" s="7"/>
      <c r="N1" s="7"/>
      <c r="P1" s="7"/>
      <c r="Q1" s="7"/>
      <c r="R1" s="7"/>
      <c r="S1" s="8"/>
      <c r="T1" s="9"/>
    </row>
    <row r="2" spans="1:20" ht="15.75" x14ac:dyDescent="0.25">
      <c r="A2" s="84" t="s">
        <v>310</v>
      </c>
      <c r="B2" s="84"/>
      <c r="C2" s="84"/>
      <c r="E2" s="84"/>
      <c r="F2" s="84"/>
      <c r="G2" s="84"/>
      <c r="H2" s="84" t="s">
        <v>45</v>
      </c>
      <c r="I2" s="85" t="s">
        <v>311</v>
      </c>
      <c r="J2" s="14"/>
      <c r="M2" s="15"/>
      <c r="N2" s="15"/>
      <c r="P2" s="15"/>
      <c r="Q2" s="15"/>
      <c r="R2" s="15"/>
      <c r="S2" s="16"/>
      <c r="T2" s="9"/>
    </row>
    <row r="3" spans="1:20" ht="15.75" x14ac:dyDescent="0.25">
      <c r="A3" s="84"/>
      <c r="B3" s="84"/>
      <c r="C3" s="84"/>
      <c r="E3" s="84"/>
      <c r="F3" s="84"/>
      <c r="G3" s="84"/>
      <c r="H3" s="84" t="s">
        <v>17</v>
      </c>
      <c r="I3" s="84"/>
      <c r="J3" s="14"/>
      <c r="M3" s="15"/>
      <c r="N3" s="15"/>
      <c r="P3" s="15"/>
      <c r="Q3" s="15"/>
      <c r="R3" s="15"/>
      <c r="S3" s="16"/>
      <c r="T3" s="9"/>
    </row>
    <row r="4" spans="1:20" ht="17.25" customHeight="1" x14ac:dyDescent="0.2">
      <c r="A4" s="11"/>
      <c r="B4" s="11"/>
      <c r="C4" s="11"/>
      <c r="D4" s="11"/>
      <c r="E4" s="11"/>
      <c r="F4" s="11"/>
      <c r="G4" s="11"/>
      <c r="H4" s="11"/>
      <c r="I4" s="17"/>
      <c r="J4" s="11"/>
      <c r="M4" s="15"/>
      <c r="N4" s="15"/>
      <c r="P4" s="15"/>
      <c r="Q4" s="15"/>
      <c r="R4" s="15" t="s">
        <v>20</v>
      </c>
      <c r="S4" s="16"/>
      <c r="T4" s="9"/>
    </row>
    <row r="5" spans="1:20" ht="25.5" customHeight="1" x14ac:dyDescent="0.2">
      <c r="A5" s="90" t="s">
        <v>183</v>
      </c>
      <c r="B5" s="91"/>
      <c r="C5" s="91"/>
      <c r="D5" s="91"/>
      <c r="E5" s="91"/>
      <c r="F5" s="91"/>
      <c r="G5" s="91"/>
      <c r="H5" s="91"/>
      <c r="I5" s="91"/>
      <c r="J5" s="91"/>
      <c r="K5" s="91"/>
      <c r="L5" s="91"/>
      <c r="M5" s="91"/>
      <c r="N5" s="91"/>
      <c r="O5" s="91"/>
      <c r="P5" s="91"/>
      <c r="Q5" s="91"/>
      <c r="R5" s="92"/>
      <c r="S5" s="18"/>
    </row>
    <row r="6" spans="1:20" ht="25.5" customHeight="1" x14ac:dyDescent="0.2">
      <c r="A6" s="182" t="s">
        <v>0</v>
      </c>
      <c r="B6" s="182" t="s">
        <v>1</v>
      </c>
      <c r="C6" s="173" t="s">
        <v>3</v>
      </c>
      <c r="D6" s="173" t="s">
        <v>4</v>
      </c>
      <c r="E6" s="173" t="s">
        <v>309</v>
      </c>
      <c r="F6" s="173" t="s">
        <v>5</v>
      </c>
      <c r="G6" s="173" t="s">
        <v>2</v>
      </c>
      <c r="H6" s="173" t="s">
        <v>6</v>
      </c>
      <c r="I6" s="180" t="s">
        <v>7</v>
      </c>
      <c r="J6" s="181" t="s">
        <v>8</v>
      </c>
      <c r="K6" s="180" t="s">
        <v>9</v>
      </c>
      <c r="L6" s="180" t="s">
        <v>10</v>
      </c>
      <c r="M6" s="180" t="s">
        <v>11</v>
      </c>
      <c r="N6" s="177" t="s">
        <v>15</v>
      </c>
      <c r="O6" s="178" t="s">
        <v>16</v>
      </c>
      <c r="P6" s="178"/>
      <c r="Q6" s="178"/>
      <c r="R6" s="177" t="s">
        <v>21</v>
      </c>
      <c r="S6" s="183" t="s">
        <v>12</v>
      </c>
    </row>
    <row r="7" spans="1:20" ht="58.7" customHeight="1" x14ac:dyDescent="0.2">
      <c r="A7" s="182"/>
      <c r="B7" s="182"/>
      <c r="C7" s="173"/>
      <c r="D7" s="173"/>
      <c r="E7" s="173"/>
      <c r="F7" s="173"/>
      <c r="G7" s="173"/>
      <c r="H7" s="173"/>
      <c r="I7" s="180"/>
      <c r="J7" s="181"/>
      <c r="K7" s="180"/>
      <c r="L7" s="180"/>
      <c r="M7" s="180"/>
      <c r="N7" s="177"/>
      <c r="O7" s="82" t="s">
        <v>13</v>
      </c>
      <c r="P7" s="82" t="s">
        <v>306</v>
      </c>
      <c r="Q7" s="82" t="s">
        <v>14</v>
      </c>
      <c r="R7" s="177"/>
      <c r="S7" s="183"/>
    </row>
    <row r="8" spans="1:20" s="21" customFormat="1" ht="25.5" hidden="1" customHeight="1" x14ac:dyDescent="0.3">
      <c r="A8" s="65" t="s">
        <v>22</v>
      </c>
      <c r="B8" s="66"/>
      <c r="C8" s="66"/>
      <c r="D8" s="66"/>
      <c r="E8" s="66"/>
      <c r="F8" s="66"/>
      <c r="G8" s="66"/>
      <c r="H8" s="66"/>
      <c r="I8" s="66"/>
      <c r="J8" s="66"/>
      <c r="K8" s="66"/>
      <c r="L8" s="19">
        <f>SUM(L9:L9)</f>
        <v>0</v>
      </c>
      <c r="M8" s="19"/>
      <c r="N8" s="19">
        <f>SUM(N9:N9)</f>
        <v>0</v>
      </c>
      <c r="O8" s="19">
        <f>SUM(O9:O9)</f>
        <v>0</v>
      </c>
      <c r="P8" s="19">
        <f>SUM(P9:P9)</f>
        <v>0</v>
      </c>
      <c r="Q8" s="19">
        <f>SUM(Q9:Q9)</f>
        <v>0</v>
      </c>
      <c r="R8" s="19">
        <f>SUM(R9:R9)</f>
        <v>0</v>
      </c>
      <c r="S8" s="20"/>
    </row>
    <row r="9" spans="1:20" s="72" customFormat="1" ht="67.5" hidden="1" customHeight="1" x14ac:dyDescent="0.2">
      <c r="A9" s="22">
        <v>1</v>
      </c>
      <c r="B9" s="22"/>
      <c r="C9" s="22"/>
      <c r="D9" s="22"/>
      <c r="E9" s="22"/>
      <c r="F9" s="22"/>
      <c r="G9" s="78"/>
      <c r="H9" s="23"/>
      <c r="I9" s="24"/>
      <c r="J9" s="22"/>
      <c r="K9" s="22"/>
      <c r="L9" s="68"/>
      <c r="M9" s="78"/>
      <c r="N9" s="23"/>
      <c r="O9" s="71">
        <f>SUM(P9:Q9)</f>
        <v>0</v>
      </c>
      <c r="P9" s="70"/>
      <c r="Q9" s="68"/>
      <c r="R9" s="68"/>
      <c r="S9" s="26"/>
    </row>
    <row r="10" spans="1:20" s="38" customFormat="1" ht="23.45" customHeight="1" x14ac:dyDescent="0.2">
      <c r="A10" s="76" t="s">
        <v>42</v>
      </c>
      <c r="B10" s="77"/>
      <c r="C10" s="77"/>
      <c r="D10" s="77"/>
      <c r="E10" s="89"/>
      <c r="F10" s="77"/>
      <c r="G10" s="77"/>
      <c r="H10" s="77"/>
      <c r="I10" s="77"/>
      <c r="J10" s="77"/>
      <c r="K10" s="77"/>
      <c r="L10" s="40">
        <f>SUM(L11:L16)</f>
        <v>247618</v>
      </c>
      <c r="M10" s="40"/>
      <c r="N10" s="40">
        <f>SUM(N11:N16)</f>
        <v>618</v>
      </c>
      <c r="O10" s="40">
        <f>SUM(O11:O16)</f>
        <v>1251</v>
      </c>
      <c r="P10" s="40">
        <f>SUM(P11:P16)</f>
        <v>0</v>
      </c>
      <c r="Q10" s="40">
        <f>SUM(Q11:Q16)</f>
        <v>1251</v>
      </c>
      <c r="R10" s="40">
        <f>SUM(R11:R16)</f>
        <v>181149</v>
      </c>
      <c r="S10" s="20"/>
    </row>
    <row r="11" spans="1:20" s="105" customFormat="1" ht="99" customHeight="1" x14ac:dyDescent="0.2">
      <c r="A11" s="96">
        <v>1</v>
      </c>
      <c r="B11" s="96" t="s">
        <v>23</v>
      </c>
      <c r="C11" s="96">
        <v>3523</v>
      </c>
      <c r="D11" s="96">
        <v>6121</v>
      </c>
      <c r="E11" s="96">
        <v>61</v>
      </c>
      <c r="F11" s="96">
        <v>14</v>
      </c>
      <c r="G11" s="97" t="s">
        <v>185</v>
      </c>
      <c r="H11" s="98" t="s">
        <v>430</v>
      </c>
      <c r="I11" s="99" t="s">
        <v>404</v>
      </c>
      <c r="J11" s="96" t="s">
        <v>46</v>
      </c>
      <c r="K11" s="96" t="s">
        <v>405</v>
      </c>
      <c r="L11" s="100">
        <v>65218</v>
      </c>
      <c r="M11" s="114"/>
      <c r="N11" s="103">
        <v>618</v>
      </c>
      <c r="O11" s="116">
        <f>P11+Q11</f>
        <v>0</v>
      </c>
      <c r="P11" s="103">
        <v>0</v>
      </c>
      <c r="Q11" s="117">
        <v>0</v>
      </c>
      <c r="R11" s="117">
        <v>0</v>
      </c>
      <c r="S11" s="104"/>
    </row>
    <row r="12" spans="1:20" s="72" customFormat="1" ht="84.75" customHeight="1" x14ac:dyDescent="0.2">
      <c r="A12" s="22">
        <v>2</v>
      </c>
      <c r="B12" s="22" t="s">
        <v>23</v>
      </c>
      <c r="C12" s="22">
        <v>3523</v>
      </c>
      <c r="D12" s="22">
        <v>6121</v>
      </c>
      <c r="E12" s="22">
        <v>61</v>
      </c>
      <c r="F12" s="22">
        <v>14</v>
      </c>
      <c r="G12" s="78" t="s">
        <v>185</v>
      </c>
      <c r="H12" s="23" t="s">
        <v>187</v>
      </c>
      <c r="I12" s="24" t="s">
        <v>186</v>
      </c>
      <c r="J12" s="22"/>
      <c r="K12" s="22" t="s">
        <v>49</v>
      </c>
      <c r="L12" s="68">
        <v>38700</v>
      </c>
      <c r="M12" s="79" t="s">
        <v>308</v>
      </c>
      <c r="N12" s="46">
        <v>0</v>
      </c>
      <c r="O12" s="71">
        <f t="shared" ref="O12:O16" si="0">P12+Q12</f>
        <v>100</v>
      </c>
      <c r="P12" s="46">
        <v>0</v>
      </c>
      <c r="Q12" s="46">
        <v>100</v>
      </c>
      <c r="R12" s="46">
        <f t="shared" ref="R12:R16" si="1">L12-O12</f>
        <v>38600</v>
      </c>
      <c r="S12" s="26"/>
    </row>
    <row r="13" spans="1:20" s="118" customFormat="1" ht="67.5" customHeight="1" x14ac:dyDescent="0.2">
      <c r="A13" s="112">
        <v>3</v>
      </c>
      <c r="B13" s="112"/>
      <c r="C13" s="112"/>
      <c r="D13" s="112"/>
      <c r="E13" s="112">
        <v>61</v>
      </c>
      <c r="F13" s="112"/>
      <c r="G13" s="119"/>
      <c r="H13" s="110" t="s">
        <v>444</v>
      </c>
      <c r="I13" s="111" t="s">
        <v>458</v>
      </c>
      <c r="J13" s="112"/>
      <c r="K13" s="112" t="s">
        <v>46</v>
      </c>
      <c r="L13" s="113">
        <v>125000</v>
      </c>
      <c r="M13" s="114" t="s">
        <v>446</v>
      </c>
      <c r="N13" s="115">
        <v>0</v>
      </c>
      <c r="O13" s="116">
        <f t="shared" si="0"/>
        <v>300</v>
      </c>
      <c r="P13" s="115"/>
      <c r="Q13" s="113">
        <v>300</v>
      </c>
      <c r="R13" s="113">
        <f t="shared" si="1"/>
        <v>124700</v>
      </c>
      <c r="S13" s="94"/>
    </row>
    <row r="14" spans="1:20" s="118" customFormat="1" ht="67.5" customHeight="1" x14ac:dyDescent="0.2">
      <c r="A14" s="112">
        <v>4</v>
      </c>
      <c r="B14" s="112"/>
      <c r="C14" s="112"/>
      <c r="D14" s="112"/>
      <c r="E14" s="112">
        <v>61</v>
      </c>
      <c r="F14" s="112"/>
      <c r="G14" s="119"/>
      <c r="H14" s="110" t="s">
        <v>445</v>
      </c>
      <c r="I14" s="111" t="s">
        <v>459</v>
      </c>
      <c r="J14" s="112"/>
      <c r="K14" s="112" t="s">
        <v>46</v>
      </c>
      <c r="L14" s="113">
        <v>15000</v>
      </c>
      <c r="M14" s="114"/>
      <c r="N14" s="115"/>
      <c r="O14" s="116">
        <f t="shared" si="0"/>
        <v>300</v>
      </c>
      <c r="P14" s="115"/>
      <c r="Q14" s="113">
        <v>300</v>
      </c>
      <c r="R14" s="113">
        <f t="shared" si="1"/>
        <v>14700</v>
      </c>
      <c r="S14" s="94"/>
    </row>
    <row r="15" spans="1:20" s="118" customFormat="1" ht="67.5" customHeight="1" x14ac:dyDescent="0.2">
      <c r="A15" s="112">
        <v>5</v>
      </c>
      <c r="B15" s="112"/>
      <c r="C15" s="112"/>
      <c r="D15" s="112"/>
      <c r="E15" s="112">
        <v>61</v>
      </c>
      <c r="F15" s="112"/>
      <c r="G15" s="119"/>
      <c r="H15" s="110" t="s">
        <v>447</v>
      </c>
      <c r="I15" s="136" t="s">
        <v>448</v>
      </c>
      <c r="J15" s="112"/>
      <c r="K15" s="112" t="s">
        <v>46</v>
      </c>
      <c r="L15" s="113">
        <v>3700</v>
      </c>
      <c r="M15" s="114" t="s">
        <v>446</v>
      </c>
      <c r="N15" s="115"/>
      <c r="O15" s="116">
        <f t="shared" si="0"/>
        <v>551</v>
      </c>
      <c r="P15" s="115"/>
      <c r="Q15" s="113">
        <v>551</v>
      </c>
      <c r="R15" s="113">
        <f t="shared" si="1"/>
        <v>3149</v>
      </c>
      <c r="S15" s="94"/>
    </row>
    <row r="16" spans="1:20" s="72" customFormat="1" ht="67.5" hidden="1" customHeight="1" x14ac:dyDescent="0.2">
      <c r="A16" s="22">
        <v>6</v>
      </c>
      <c r="B16" s="22"/>
      <c r="C16" s="22"/>
      <c r="D16" s="22"/>
      <c r="E16" s="22"/>
      <c r="F16" s="22"/>
      <c r="G16" s="78"/>
      <c r="H16" s="23"/>
      <c r="I16" s="24"/>
      <c r="J16" s="22"/>
      <c r="K16" s="22"/>
      <c r="L16" s="68"/>
      <c r="M16" s="79"/>
      <c r="N16" s="70"/>
      <c r="O16" s="71">
        <f t="shared" si="0"/>
        <v>0</v>
      </c>
      <c r="P16" s="70"/>
      <c r="Q16" s="68"/>
      <c r="R16" s="68">
        <f t="shared" si="1"/>
        <v>0</v>
      </c>
      <c r="S16" s="26"/>
    </row>
    <row r="17" spans="1:20" ht="35.25" customHeight="1" x14ac:dyDescent="0.2">
      <c r="A17" s="73" t="s">
        <v>184</v>
      </c>
      <c r="B17" s="74"/>
      <c r="C17" s="74"/>
      <c r="D17" s="74"/>
      <c r="E17" s="74"/>
      <c r="F17" s="74"/>
      <c r="G17" s="74"/>
      <c r="H17" s="74"/>
      <c r="I17" s="74"/>
      <c r="J17" s="74"/>
      <c r="K17" s="74"/>
      <c r="L17" s="27">
        <f>+L8+L10</f>
        <v>247618</v>
      </c>
      <c r="M17" s="27"/>
      <c r="N17" s="27">
        <f>+N8+N10</f>
        <v>618</v>
      </c>
      <c r="O17" s="27">
        <f>+O8+O10</f>
        <v>1251</v>
      </c>
      <c r="P17" s="27">
        <f>+P8+P10</f>
        <v>0</v>
      </c>
      <c r="Q17" s="27">
        <f>+Q8+Q10</f>
        <v>1251</v>
      </c>
      <c r="R17" s="27">
        <f>+R8+R10</f>
        <v>181149</v>
      </c>
      <c r="S17" s="28"/>
    </row>
    <row r="18" spans="1:20" s="6" customFormat="1" x14ac:dyDescent="0.2">
      <c r="A18" s="5"/>
      <c r="B18" s="5"/>
      <c r="C18" s="5"/>
      <c r="D18" s="5"/>
      <c r="E18" s="5"/>
      <c r="F18" s="5"/>
      <c r="G18" s="5"/>
      <c r="H18" s="29"/>
      <c r="I18" s="5"/>
      <c r="J18" s="30"/>
      <c r="K18" s="31"/>
      <c r="L18" s="32"/>
      <c r="M18" s="33"/>
      <c r="N18" s="33"/>
      <c r="S18" s="34"/>
      <c r="T18" s="10"/>
    </row>
    <row r="19" spans="1:20" s="6" customFormat="1" x14ac:dyDescent="0.2">
      <c r="A19" s="5"/>
      <c r="B19" s="5"/>
      <c r="C19" s="5"/>
      <c r="D19" s="5"/>
      <c r="E19" s="5"/>
      <c r="F19" s="5"/>
      <c r="G19" s="5"/>
      <c r="H19" s="5"/>
      <c r="I19" s="5"/>
      <c r="J19" s="35"/>
      <c r="K19" s="36"/>
      <c r="L19" s="37"/>
      <c r="S19" s="34"/>
      <c r="T19" s="10"/>
    </row>
    <row r="20" spans="1:20" s="6" customFormat="1" x14ac:dyDescent="0.2">
      <c r="A20" s="5"/>
      <c r="B20" s="5"/>
      <c r="C20" s="5"/>
      <c r="D20" s="5"/>
      <c r="E20" s="5"/>
      <c r="F20" s="5"/>
      <c r="G20" s="5"/>
      <c r="H20" s="5"/>
      <c r="I20" s="5"/>
      <c r="J20" s="35"/>
      <c r="K20" s="36"/>
      <c r="L20" s="37"/>
      <c r="S20" s="34"/>
      <c r="T20" s="10"/>
    </row>
    <row r="21" spans="1:20" s="6" customFormat="1" x14ac:dyDescent="0.2">
      <c r="A21" s="5"/>
      <c r="B21" s="5"/>
      <c r="C21" s="5"/>
      <c r="D21" s="5"/>
      <c r="E21" s="5"/>
      <c r="F21" s="5"/>
      <c r="G21" s="5"/>
      <c r="H21" s="5"/>
      <c r="I21" s="5"/>
      <c r="J21" s="10"/>
      <c r="K21" s="36"/>
      <c r="L21" s="37"/>
      <c r="S21" s="34"/>
      <c r="T21" s="10"/>
    </row>
    <row r="22" spans="1:20" s="6" customFormat="1" x14ac:dyDescent="0.2">
      <c r="A22" s="5"/>
      <c r="B22" s="5"/>
      <c r="C22" s="5"/>
      <c r="D22" s="5"/>
      <c r="E22" s="5"/>
      <c r="F22" s="5"/>
      <c r="G22" s="5"/>
      <c r="H22" s="5"/>
      <c r="I22" s="5"/>
      <c r="J22" s="10"/>
      <c r="K22" s="36"/>
      <c r="L22" s="37"/>
      <c r="S22" s="34"/>
      <c r="T22" s="10"/>
    </row>
    <row r="23" spans="1:20" s="6" customFormat="1" x14ac:dyDescent="0.2">
      <c r="A23" s="5"/>
      <c r="B23" s="5"/>
      <c r="C23" s="5"/>
      <c r="D23" s="5"/>
      <c r="E23" s="5"/>
      <c r="F23" s="5"/>
      <c r="G23" s="5"/>
      <c r="H23" s="5"/>
      <c r="I23" s="5"/>
      <c r="J23" s="10"/>
      <c r="K23" s="36"/>
      <c r="L23" s="37"/>
      <c r="S23" s="34"/>
      <c r="T23" s="10"/>
    </row>
    <row r="24" spans="1:20" s="6" customFormat="1" x14ac:dyDescent="0.2">
      <c r="A24" s="5"/>
      <c r="B24" s="5"/>
      <c r="C24" s="5"/>
      <c r="D24" s="5"/>
      <c r="E24" s="5"/>
      <c r="F24" s="5"/>
      <c r="G24" s="5"/>
      <c r="H24" s="5"/>
      <c r="I24" s="5"/>
      <c r="J24" s="10"/>
      <c r="K24" s="36"/>
      <c r="L24" s="37"/>
      <c r="S24" s="34"/>
      <c r="T24" s="10"/>
    </row>
    <row r="25" spans="1:20" s="6" customFormat="1" x14ac:dyDescent="0.2">
      <c r="A25" s="5"/>
      <c r="B25" s="5"/>
      <c r="C25" s="5"/>
      <c r="D25" s="5"/>
      <c r="E25" s="5"/>
      <c r="F25" s="5"/>
      <c r="G25" s="5"/>
      <c r="H25" s="5"/>
      <c r="I25" s="5"/>
      <c r="J25" s="10"/>
      <c r="K25" s="36"/>
      <c r="L25" s="37"/>
      <c r="S25" s="34"/>
      <c r="T25" s="10"/>
    </row>
    <row r="26" spans="1:20" s="6" customFormat="1" x14ac:dyDescent="0.2">
      <c r="A26" s="5"/>
      <c r="B26" s="5"/>
      <c r="C26" s="5"/>
      <c r="D26" s="5"/>
      <c r="E26" s="5"/>
      <c r="F26" s="5"/>
      <c r="G26" s="5"/>
      <c r="H26" s="5"/>
      <c r="I26" s="5"/>
      <c r="J26" s="10"/>
      <c r="K26" s="36"/>
      <c r="L26" s="37"/>
      <c r="S26" s="34"/>
      <c r="T26" s="10"/>
    </row>
    <row r="27" spans="1:20" s="6" customFormat="1" x14ac:dyDescent="0.2">
      <c r="A27" s="5"/>
      <c r="B27" s="5"/>
      <c r="C27" s="5"/>
      <c r="D27" s="5"/>
      <c r="E27" s="5"/>
      <c r="F27" s="5"/>
      <c r="G27" s="5"/>
      <c r="H27" s="5"/>
      <c r="I27" s="5"/>
      <c r="J27" s="10"/>
      <c r="K27" s="36"/>
      <c r="L27" s="37"/>
      <c r="S27" s="34"/>
      <c r="T27" s="10"/>
    </row>
    <row r="28" spans="1:20" s="6" customFormat="1" x14ac:dyDescent="0.2">
      <c r="A28" s="5"/>
      <c r="B28" s="5"/>
      <c r="C28" s="5"/>
      <c r="D28" s="5"/>
      <c r="E28" s="5"/>
      <c r="F28" s="5"/>
      <c r="G28" s="5"/>
      <c r="H28" s="5"/>
      <c r="I28" s="5"/>
      <c r="J28" s="10"/>
      <c r="K28" s="36"/>
      <c r="L28" s="37"/>
      <c r="S28" s="34"/>
      <c r="T28" s="10"/>
    </row>
    <row r="29" spans="1:20" s="6" customFormat="1" x14ac:dyDescent="0.2">
      <c r="A29" s="5"/>
      <c r="B29" s="5"/>
      <c r="C29" s="5"/>
      <c r="D29" s="5"/>
      <c r="E29" s="5"/>
      <c r="F29" s="5"/>
      <c r="G29" s="5"/>
      <c r="H29" s="5"/>
      <c r="I29" s="5"/>
      <c r="J29" s="10"/>
      <c r="K29" s="36"/>
      <c r="L29" s="37"/>
      <c r="S29" s="34"/>
      <c r="T29" s="10"/>
    </row>
    <row r="30" spans="1:20" s="6" customFormat="1" x14ac:dyDescent="0.2">
      <c r="A30" s="5"/>
      <c r="B30" s="5"/>
      <c r="C30" s="5"/>
      <c r="D30" s="5"/>
      <c r="E30" s="5"/>
      <c r="F30" s="5"/>
      <c r="G30" s="5"/>
      <c r="H30" s="5"/>
      <c r="I30" s="5"/>
      <c r="J30" s="10"/>
      <c r="K30" s="36"/>
      <c r="L30" s="37"/>
      <c r="S30" s="34"/>
      <c r="T30" s="10"/>
    </row>
    <row r="31" spans="1:20" s="6" customFormat="1" x14ac:dyDescent="0.2">
      <c r="A31" s="5"/>
      <c r="B31" s="5"/>
      <c r="C31" s="5"/>
      <c r="D31" s="5"/>
      <c r="E31" s="5"/>
      <c r="F31" s="5"/>
      <c r="G31" s="5"/>
      <c r="H31" s="5"/>
      <c r="I31" s="5"/>
      <c r="J31" s="10"/>
      <c r="K31" s="36"/>
      <c r="L31" s="37"/>
      <c r="S31" s="34"/>
      <c r="T31" s="10"/>
    </row>
    <row r="32" spans="1:20" s="6" customFormat="1" x14ac:dyDescent="0.2">
      <c r="A32" s="5"/>
      <c r="B32" s="5"/>
      <c r="C32" s="5"/>
      <c r="D32" s="5"/>
      <c r="E32" s="5"/>
      <c r="F32" s="5"/>
      <c r="G32" s="5"/>
      <c r="H32" s="5"/>
      <c r="I32" s="5"/>
      <c r="J32" s="10"/>
      <c r="K32" s="36"/>
      <c r="L32" s="37"/>
      <c r="S32" s="34"/>
      <c r="T32" s="10"/>
    </row>
    <row r="33" spans="1:20" s="6" customFormat="1" x14ac:dyDescent="0.2">
      <c r="A33" s="5"/>
      <c r="B33" s="5"/>
      <c r="C33" s="5"/>
      <c r="D33" s="5"/>
      <c r="E33" s="5"/>
      <c r="F33" s="5"/>
      <c r="G33" s="5"/>
      <c r="H33" s="5"/>
      <c r="I33" s="5"/>
      <c r="J33" s="10"/>
      <c r="K33" s="36"/>
      <c r="L33" s="37"/>
      <c r="S33" s="34"/>
      <c r="T33" s="10"/>
    </row>
    <row r="34" spans="1:20" s="6" customFormat="1" x14ac:dyDescent="0.2">
      <c r="A34" s="5"/>
      <c r="B34" s="5"/>
      <c r="C34" s="5"/>
      <c r="D34" s="5"/>
      <c r="E34" s="5"/>
      <c r="F34" s="5"/>
      <c r="G34" s="5"/>
      <c r="H34" s="5"/>
      <c r="I34" s="5"/>
      <c r="J34" s="10"/>
      <c r="K34" s="36"/>
      <c r="L34" s="37"/>
      <c r="S34" s="34"/>
      <c r="T34" s="10"/>
    </row>
    <row r="35" spans="1:20" s="6" customFormat="1" x14ac:dyDescent="0.2">
      <c r="A35" s="5"/>
      <c r="B35" s="5"/>
      <c r="C35" s="5"/>
      <c r="D35" s="5"/>
      <c r="E35" s="5"/>
      <c r="F35" s="5"/>
      <c r="G35" s="5"/>
      <c r="H35" s="5"/>
      <c r="I35" s="5"/>
      <c r="J35" s="10"/>
      <c r="K35" s="36"/>
      <c r="L35" s="37"/>
      <c r="S35" s="34"/>
      <c r="T35" s="10"/>
    </row>
    <row r="36" spans="1:20" s="6" customFormat="1" x14ac:dyDescent="0.2">
      <c r="A36" s="5"/>
      <c r="B36" s="5"/>
      <c r="C36" s="5"/>
      <c r="D36" s="5"/>
      <c r="E36" s="5"/>
      <c r="F36" s="5"/>
      <c r="G36" s="5"/>
      <c r="H36" s="5"/>
      <c r="I36" s="5"/>
      <c r="J36" s="10"/>
      <c r="K36" s="36"/>
      <c r="L36" s="37"/>
      <c r="S36" s="34"/>
      <c r="T36" s="10"/>
    </row>
    <row r="37" spans="1:20" s="6" customFormat="1" x14ac:dyDescent="0.2">
      <c r="A37" s="5"/>
      <c r="B37" s="5"/>
      <c r="C37" s="5"/>
      <c r="D37" s="5"/>
      <c r="E37" s="5"/>
      <c r="F37" s="5"/>
      <c r="G37" s="5"/>
      <c r="H37" s="5"/>
      <c r="I37" s="5"/>
      <c r="J37" s="10"/>
      <c r="K37" s="36"/>
      <c r="L37" s="37"/>
      <c r="S37" s="34"/>
      <c r="T37" s="10"/>
    </row>
    <row r="38" spans="1:20" s="6" customFormat="1" x14ac:dyDescent="0.2">
      <c r="A38" s="5"/>
      <c r="B38" s="5"/>
      <c r="C38" s="5"/>
      <c r="D38" s="5"/>
      <c r="E38" s="5"/>
      <c r="F38" s="5"/>
      <c r="G38" s="5"/>
      <c r="H38" s="5"/>
      <c r="I38" s="5"/>
      <c r="J38" s="10"/>
      <c r="K38" s="5"/>
      <c r="L38" s="37"/>
      <c r="S38" s="34"/>
      <c r="T38" s="10"/>
    </row>
    <row r="39" spans="1:20" s="6" customFormat="1" x14ac:dyDescent="0.2">
      <c r="A39" s="5"/>
      <c r="B39" s="5"/>
      <c r="C39" s="5"/>
      <c r="D39" s="5"/>
      <c r="E39" s="5"/>
      <c r="F39" s="5"/>
      <c r="G39" s="5"/>
      <c r="H39" s="5"/>
      <c r="I39" s="5"/>
      <c r="J39" s="10"/>
      <c r="K39" s="5"/>
      <c r="L39" s="37"/>
      <c r="S39" s="34"/>
      <c r="T39" s="10"/>
    </row>
    <row r="40" spans="1:20" s="6" customFormat="1" x14ac:dyDescent="0.2">
      <c r="A40" s="5"/>
      <c r="B40" s="5"/>
      <c r="C40" s="5"/>
      <c r="D40" s="5"/>
      <c r="E40" s="5"/>
      <c r="F40" s="5"/>
      <c r="G40" s="5"/>
      <c r="H40" s="5"/>
      <c r="I40" s="5"/>
      <c r="J40" s="10"/>
      <c r="K40" s="5"/>
      <c r="L40" s="37"/>
      <c r="S40" s="34"/>
      <c r="T40" s="10"/>
    </row>
    <row r="41" spans="1:20" s="6" customFormat="1" x14ac:dyDescent="0.2">
      <c r="A41" s="5"/>
      <c r="B41" s="5"/>
      <c r="C41" s="5"/>
      <c r="D41" s="5"/>
      <c r="E41" s="5"/>
      <c r="F41" s="5"/>
      <c r="G41" s="5"/>
      <c r="H41" s="5"/>
      <c r="I41" s="5"/>
      <c r="J41" s="10"/>
      <c r="K41" s="5"/>
      <c r="L41" s="37"/>
      <c r="S41" s="34"/>
      <c r="T41" s="10"/>
    </row>
    <row r="42" spans="1:20" s="6" customFormat="1" x14ac:dyDescent="0.2">
      <c r="A42" s="5"/>
      <c r="B42" s="5"/>
      <c r="C42" s="5"/>
      <c r="D42" s="5"/>
      <c r="E42" s="5"/>
      <c r="F42" s="5"/>
      <c r="G42" s="5"/>
      <c r="H42" s="5"/>
      <c r="I42" s="5"/>
      <c r="J42" s="10"/>
      <c r="K42" s="5"/>
      <c r="L42" s="37"/>
      <c r="S42" s="34"/>
      <c r="T42" s="10"/>
    </row>
    <row r="43" spans="1:20" s="6" customFormat="1" x14ac:dyDescent="0.2">
      <c r="A43" s="5"/>
      <c r="B43" s="5"/>
      <c r="C43" s="5"/>
      <c r="D43" s="5"/>
      <c r="E43" s="5"/>
      <c r="F43" s="5"/>
      <c r="G43" s="5"/>
      <c r="H43" s="5"/>
      <c r="I43" s="5"/>
      <c r="J43" s="10"/>
      <c r="K43" s="5"/>
      <c r="L43" s="37"/>
      <c r="S43" s="34"/>
      <c r="T43" s="10"/>
    </row>
    <row r="44" spans="1:20" s="6" customFormat="1" x14ac:dyDescent="0.2">
      <c r="A44" s="5"/>
      <c r="B44" s="5"/>
      <c r="C44" s="5"/>
      <c r="D44" s="5"/>
      <c r="E44" s="5"/>
      <c r="F44" s="5"/>
      <c r="G44" s="5"/>
      <c r="H44" s="5"/>
      <c r="I44" s="5"/>
      <c r="J44" s="10"/>
      <c r="K44" s="5"/>
      <c r="L44" s="37"/>
      <c r="S44" s="34"/>
      <c r="T44" s="10"/>
    </row>
    <row r="45" spans="1:20" s="6" customFormat="1" x14ac:dyDescent="0.2">
      <c r="A45" s="5"/>
      <c r="B45" s="5"/>
      <c r="C45" s="5"/>
      <c r="D45" s="5"/>
      <c r="E45" s="5"/>
      <c r="F45" s="5"/>
      <c r="G45" s="5"/>
      <c r="H45" s="5"/>
      <c r="I45" s="5"/>
      <c r="J45" s="10"/>
      <c r="K45" s="5"/>
      <c r="L45" s="37"/>
      <c r="S45" s="34"/>
      <c r="T45" s="10"/>
    </row>
    <row r="46" spans="1:20" s="6" customFormat="1" x14ac:dyDescent="0.2">
      <c r="A46" s="5"/>
      <c r="B46" s="5"/>
      <c r="C46" s="5"/>
      <c r="D46" s="5"/>
      <c r="E46" s="5"/>
      <c r="F46" s="5"/>
      <c r="G46" s="5"/>
      <c r="H46" s="5"/>
      <c r="I46" s="5"/>
      <c r="J46" s="10"/>
      <c r="K46" s="5"/>
      <c r="L46" s="37"/>
      <c r="S46" s="34"/>
      <c r="T46" s="10"/>
    </row>
    <row r="47" spans="1:20" s="6" customFormat="1" x14ac:dyDescent="0.2">
      <c r="A47" s="5"/>
      <c r="B47" s="5"/>
      <c r="C47" s="5"/>
      <c r="D47" s="5"/>
      <c r="E47" s="5"/>
      <c r="F47" s="5"/>
      <c r="G47" s="5"/>
      <c r="H47" s="5"/>
      <c r="I47" s="5"/>
      <c r="J47" s="10"/>
      <c r="K47" s="5"/>
      <c r="L47" s="37"/>
      <c r="S47" s="34"/>
      <c r="T47" s="10"/>
    </row>
    <row r="48" spans="1:20" s="6" customFormat="1" x14ac:dyDescent="0.2">
      <c r="A48" s="5"/>
      <c r="B48" s="5"/>
      <c r="C48" s="5"/>
      <c r="D48" s="5"/>
      <c r="E48" s="5"/>
      <c r="F48" s="5"/>
      <c r="G48" s="5"/>
      <c r="H48" s="5"/>
      <c r="I48" s="5"/>
      <c r="J48" s="10"/>
      <c r="K48" s="5"/>
      <c r="L48" s="37"/>
      <c r="S48" s="34"/>
      <c r="T48" s="10"/>
    </row>
    <row r="49" spans="1:20" s="6" customFormat="1" x14ac:dyDescent="0.2">
      <c r="A49" s="10"/>
      <c r="B49" s="10"/>
      <c r="C49" s="10"/>
      <c r="D49" s="10"/>
      <c r="E49" s="10"/>
      <c r="F49" s="10"/>
      <c r="G49" s="10"/>
      <c r="H49" s="10"/>
      <c r="I49" s="10"/>
      <c r="J49" s="10"/>
      <c r="K49" s="5"/>
      <c r="L49" s="37"/>
      <c r="S49" s="34"/>
      <c r="T49" s="10"/>
    </row>
    <row r="50" spans="1:20" s="6" customFormat="1" x14ac:dyDescent="0.2">
      <c r="A50" s="10"/>
      <c r="B50" s="10"/>
      <c r="C50" s="10"/>
      <c r="D50" s="10"/>
      <c r="E50" s="10"/>
      <c r="F50" s="10"/>
      <c r="G50" s="10"/>
      <c r="H50" s="10"/>
      <c r="I50" s="10"/>
      <c r="J50" s="10"/>
      <c r="K50" s="5"/>
      <c r="L50" s="37"/>
      <c r="S50" s="34"/>
      <c r="T50" s="10"/>
    </row>
    <row r="51" spans="1:20" s="6" customFormat="1" x14ac:dyDescent="0.2">
      <c r="A51" s="10"/>
      <c r="B51" s="10"/>
      <c r="C51" s="10"/>
      <c r="D51" s="10"/>
      <c r="E51" s="10"/>
      <c r="F51" s="10"/>
      <c r="G51" s="10"/>
      <c r="H51" s="10"/>
      <c r="I51" s="10"/>
      <c r="J51" s="10"/>
      <c r="K51" s="5"/>
      <c r="L51" s="37"/>
      <c r="S51" s="34"/>
      <c r="T51" s="10"/>
    </row>
    <row r="52" spans="1:20" s="6" customFormat="1" x14ac:dyDescent="0.2">
      <c r="A52" s="10"/>
      <c r="B52" s="10"/>
      <c r="C52" s="10"/>
      <c r="D52" s="10"/>
      <c r="E52" s="10"/>
      <c r="F52" s="10"/>
      <c r="G52" s="10"/>
      <c r="H52" s="10"/>
      <c r="I52" s="10"/>
      <c r="J52" s="10"/>
      <c r="K52" s="5"/>
      <c r="L52" s="37"/>
      <c r="S52" s="34"/>
      <c r="T52" s="10"/>
    </row>
    <row r="53" spans="1:20" s="6" customFormat="1" x14ac:dyDescent="0.2">
      <c r="A53" s="10"/>
      <c r="B53" s="10"/>
      <c r="C53" s="10"/>
      <c r="D53" s="10"/>
      <c r="E53" s="10"/>
      <c r="F53" s="10"/>
      <c r="G53" s="10"/>
      <c r="H53" s="10"/>
      <c r="I53" s="10"/>
      <c r="J53" s="10"/>
      <c r="K53" s="5"/>
      <c r="L53" s="37"/>
      <c r="S53" s="34"/>
      <c r="T53" s="10"/>
    </row>
    <row r="54" spans="1:20" s="6" customFormat="1" x14ac:dyDescent="0.2">
      <c r="A54" s="10"/>
      <c r="B54" s="10"/>
      <c r="C54" s="10"/>
      <c r="D54" s="10"/>
      <c r="E54" s="10"/>
      <c r="F54" s="10"/>
      <c r="G54" s="10"/>
      <c r="H54" s="10"/>
      <c r="I54" s="10"/>
      <c r="J54" s="10"/>
      <c r="K54" s="5"/>
      <c r="L54" s="37"/>
      <c r="S54" s="34"/>
      <c r="T54" s="10"/>
    </row>
    <row r="55" spans="1:20" s="6" customFormat="1" x14ac:dyDescent="0.2">
      <c r="A55" s="10"/>
      <c r="B55" s="10"/>
      <c r="C55" s="10"/>
      <c r="D55" s="10"/>
      <c r="E55" s="10"/>
      <c r="F55" s="10"/>
      <c r="G55" s="10"/>
      <c r="H55" s="10"/>
      <c r="I55" s="10"/>
      <c r="J55" s="10"/>
      <c r="K55" s="5"/>
      <c r="L55" s="37"/>
      <c r="S55" s="34"/>
      <c r="T55" s="10"/>
    </row>
    <row r="56" spans="1:20" s="6" customFormat="1" x14ac:dyDescent="0.2">
      <c r="A56" s="10"/>
      <c r="B56" s="10"/>
      <c r="C56" s="10"/>
      <c r="D56" s="10"/>
      <c r="E56" s="10"/>
      <c r="F56" s="10"/>
      <c r="G56" s="10"/>
      <c r="H56" s="10"/>
      <c r="I56" s="10"/>
      <c r="J56" s="10"/>
      <c r="K56" s="5"/>
      <c r="L56" s="37"/>
      <c r="S56" s="34"/>
      <c r="T56" s="10"/>
    </row>
    <row r="57" spans="1:20" s="6" customFormat="1" x14ac:dyDescent="0.2">
      <c r="A57" s="10"/>
      <c r="B57" s="10"/>
      <c r="C57" s="10"/>
      <c r="D57" s="10"/>
      <c r="E57" s="10"/>
      <c r="F57" s="10"/>
      <c r="G57" s="10"/>
      <c r="H57" s="10"/>
      <c r="I57" s="10"/>
      <c r="J57" s="10"/>
      <c r="K57" s="5"/>
      <c r="L57" s="37"/>
      <c r="S57" s="34"/>
      <c r="T57" s="10"/>
    </row>
    <row r="58" spans="1:20" s="6" customFormat="1" x14ac:dyDescent="0.2">
      <c r="A58" s="10"/>
      <c r="B58" s="10"/>
      <c r="C58" s="10"/>
      <c r="D58" s="10"/>
      <c r="E58" s="10"/>
      <c r="F58" s="10"/>
      <c r="G58" s="10"/>
      <c r="H58" s="10"/>
      <c r="I58" s="10"/>
      <c r="J58" s="10"/>
      <c r="K58" s="5"/>
      <c r="L58" s="37"/>
      <c r="S58" s="34"/>
      <c r="T58" s="10"/>
    </row>
    <row r="59" spans="1:20" s="6" customFormat="1" x14ac:dyDescent="0.2">
      <c r="A59" s="10"/>
      <c r="B59" s="10"/>
      <c r="C59" s="10"/>
      <c r="D59" s="10"/>
      <c r="E59" s="10"/>
      <c r="F59" s="10"/>
      <c r="G59" s="10"/>
      <c r="H59" s="10"/>
      <c r="I59" s="10"/>
      <c r="J59" s="10"/>
      <c r="K59" s="5"/>
      <c r="L59" s="37"/>
      <c r="S59" s="34"/>
      <c r="T59" s="10"/>
    </row>
    <row r="60" spans="1:20" s="6" customFormat="1" x14ac:dyDescent="0.2">
      <c r="A60" s="10"/>
      <c r="B60" s="10"/>
      <c r="C60" s="10"/>
      <c r="D60" s="10"/>
      <c r="E60" s="10"/>
      <c r="F60" s="10"/>
      <c r="G60" s="10"/>
      <c r="H60" s="10"/>
      <c r="I60" s="10"/>
      <c r="J60" s="10"/>
      <c r="K60" s="5"/>
      <c r="L60" s="37"/>
      <c r="S60" s="34"/>
      <c r="T60" s="10"/>
    </row>
    <row r="61" spans="1:20" s="6" customFormat="1" x14ac:dyDescent="0.2">
      <c r="A61" s="10"/>
      <c r="B61" s="10"/>
      <c r="C61" s="10"/>
      <c r="D61" s="10"/>
      <c r="E61" s="10"/>
      <c r="F61" s="10"/>
      <c r="G61" s="10"/>
      <c r="H61" s="10"/>
      <c r="I61" s="10"/>
      <c r="J61" s="10"/>
      <c r="K61" s="5"/>
      <c r="L61" s="37"/>
      <c r="S61" s="34"/>
      <c r="T61" s="10"/>
    </row>
    <row r="62" spans="1:20" s="6" customFormat="1" x14ac:dyDescent="0.2">
      <c r="A62" s="10"/>
      <c r="B62" s="10"/>
      <c r="C62" s="10"/>
      <c r="D62" s="10"/>
      <c r="E62" s="10"/>
      <c r="F62" s="10"/>
      <c r="G62" s="10"/>
      <c r="H62" s="10"/>
      <c r="I62" s="10"/>
      <c r="J62" s="10"/>
      <c r="K62" s="5"/>
      <c r="L62" s="37"/>
      <c r="S62" s="34"/>
      <c r="T62" s="10"/>
    </row>
    <row r="63" spans="1:20" s="6" customFormat="1" x14ac:dyDescent="0.2">
      <c r="A63" s="10"/>
      <c r="B63" s="10"/>
      <c r="C63" s="10"/>
      <c r="D63" s="10"/>
      <c r="E63" s="10"/>
      <c r="F63" s="10"/>
      <c r="G63" s="10"/>
      <c r="H63" s="10"/>
      <c r="I63" s="10"/>
      <c r="J63" s="10"/>
      <c r="K63" s="5"/>
      <c r="L63" s="37"/>
      <c r="S63" s="34"/>
      <c r="T63" s="10"/>
    </row>
    <row r="64" spans="1:20" s="6" customFormat="1" x14ac:dyDescent="0.2">
      <c r="A64" s="10"/>
      <c r="B64" s="10"/>
      <c r="C64" s="10"/>
      <c r="D64" s="10"/>
      <c r="E64" s="10"/>
      <c r="F64" s="10"/>
      <c r="G64" s="10"/>
      <c r="H64" s="10"/>
      <c r="I64" s="10"/>
      <c r="J64" s="10"/>
      <c r="K64" s="5"/>
      <c r="L64" s="37"/>
      <c r="S64" s="34"/>
      <c r="T64" s="10"/>
    </row>
    <row r="65" spans="1:20" s="6" customFormat="1" x14ac:dyDescent="0.2">
      <c r="A65" s="10"/>
      <c r="B65" s="10"/>
      <c r="C65" s="10"/>
      <c r="D65" s="10"/>
      <c r="E65" s="10"/>
      <c r="F65" s="10"/>
      <c r="G65" s="10"/>
      <c r="H65" s="10"/>
      <c r="I65" s="10"/>
      <c r="J65" s="10"/>
      <c r="K65" s="5"/>
      <c r="L65" s="37"/>
      <c r="S65" s="34"/>
      <c r="T65" s="10"/>
    </row>
    <row r="66" spans="1:20" s="6" customFormat="1" x14ac:dyDescent="0.2">
      <c r="A66" s="10"/>
      <c r="B66" s="10"/>
      <c r="C66" s="10"/>
      <c r="D66" s="10"/>
      <c r="E66" s="10"/>
      <c r="F66" s="10"/>
      <c r="G66" s="10"/>
      <c r="H66" s="10"/>
      <c r="I66" s="10"/>
      <c r="J66" s="10"/>
      <c r="K66" s="5"/>
      <c r="L66" s="37"/>
      <c r="S66" s="34"/>
      <c r="T66" s="10"/>
    </row>
    <row r="67" spans="1:20" s="6" customFormat="1" x14ac:dyDescent="0.2">
      <c r="A67" s="10"/>
      <c r="B67" s="10"/>
      <c r="C67" s="10"/>
      <c r="D67" s="10"/>
      <c r="E67" s="10"/>
      <c r="F67" s="10"/>
      <c r="G67" s="10"/>
      <c r="H67" s="10"/>
      <c r="I67" s="10"/>
      <c r="J67" s="10"/>
      <c r="K67" s="5"/>
      <c r="L67" s="37"/>
      <c r="S67" s="34"/>
      <c r="T67" s="10"/>
    </row>
    <row r="68" spans="1:20" s="6" customFormat="1" x14ac:dyDescent="0.2">
      <c r="A68" s="10"/>
      <c r="B68" s="10"/>
      <c r="C68" s="10"/>
      <c r="D68" s="10"/>
      <c r="E68" s="10"/>
      <c r="F68" s="10"/>
      <c r="G68" s="10"/>
      <c r="H68" s="10"/>
      <c r="I68" s="10"/>
      <c r="J68" s="10"/>
      <c r="K68" s="5"/>
      <c r="L68" s="37"/>
      <c r="S68" s="34"/>
      <c r="T68" s="10"/>
    </row>
    <row r="69" spans="1:20" s="6" customFormat="1" x14ac:dyDescent="0.2">
      <c r="A69" s="10"/>
      <c r="B69" s="10"/>
      <c r="C69" s="10"/>
      <c r="D69" s="10"/>
      <c r="E69" s="10"/>
      <c r="F69" s="10"/>
      <c r="G69" s="10"/>
      <c r="H69" s="10"/>
      <c r="I69" s="10"/>
      <c r="J69" s="10"/>
      <c r="K69" s="5"/>
      <c r="L69" s="37"/>
      <c r="S69" s="34"/>
      <c r="T69" s="10"/>
    </row>
    <row r="70" spans="1:20" s="6" customFormat="1" x14ac:dyDescent="0.2">
      <c r="A70" s="10"/>
      <c r="B70" s="10"/>
      <c r="C70" s="10"/>
      <c r="D70" s="10"/>
      <c r="E70" s="10"/>
      <c r="F70" s="10"/>
      <c r="G70" s="10"/>
      <c r="H70" s="10"/>
      <c r="I70" s="10"/>
      <c r="J70" s="10"/>
      <c r="K70" s="5"/>
      <c r="L70" s="37"/>
      <c r="S70" s="34"/>
      <c r="T70" s="10"/>
    </row>
    <row r="71" spans="1:20" s="6" customFormat="1" x14ac:dyDescent="0.2">
      <c r="A71" s="10"/>
      <c r="B71" s="10"/>
      <c r="C71" s="10"/>
      <c r="D71" s="10"/>
      <c r="E71" s="10"/>
      <c r="F71" s="10"/>
      <c r="G71" s="10"/>
      <c r="H71" s="10"/>
      <c r="I71" s="10"/>
      <c r="J71" s="10"/>
      <c r="K71" s="5"/>
      <c r="L71" s="37"/>
      <c r="S71" s="34"/>
      <c r="T71" s="10"/>
    </row>
    <row r="72" spans="1:20" s="6" customFormat="1" x14ac:dyDescent="0.2">
      <c r="A72" s="10"/>
      <c r="B72" s="10"/>
      <c r="C72" s="10"/>
      <c r="D72" s="10"/>
      <c r="E72" s="10"/>
      <c r="F72" s="10"/>
      <c r="G72" s="10"/>
      <c r="H72" s="10"/>
      <c r="I72" s="10"/>
      <c r="J72" s="10"/>
      <c r="K72" s="5"/>
      <c r="L72" s="37"/>
      <c r="S72" s="34"/>
      <c r="T72" s="10"/>
    </row>
    <row r="73" spans="1:20" s="6" customFormat="1" x14ac:dyDescent="0.2">
      <c r="A73" s="10"/>
      <c r="B73" s="10"/>
      <c r="C73" s="10"/>
      <c r="D73" s="10"/>
      <c r="E73" s="10"/>
      <c r="F73" s="10"/>
      <c r="G73" s="10"/>
      <c r="H73" s="10"/>
      <c r="I73" s="10"/>
      <c r="J73" s="10"/>
      <c r="K73" s="5"/>
      <c r="L73" s="37"/>
      <c r="S73" s="34"/>
      <c r="T73" s="10"/>
    </row>
    <row r="74" spans="1:20" s="6" customFormat="1" x14ac:dyDescent="0.2">
      <c r="A74" s="10"/>
      <c r="B74" s="10"/>
      <c r="C74" s="10"/>
      <c r="D74" s="10"/>
      <c r="E74" s="10"/>
      <c r="F74" s="10"/>
      <c r="G74" s="10"/>
      <c r="H74" s="10"/>
      <c r="I74" s="10"/>
      <c r="J74" s="10"/>
      <c r="K74" s="5"/>
      <c r="L74" s="37"/>
      <c r="S74" s="34"/>
      <c r="T74" s="10"/>
    </row>
    <row r="75" spans="1:20" s="6" customFormat="1" x14ac:dyDescent="0.2">
      <c r="A75" s="10"/>
      <c r="B75" s="10"/>
      <c r="C75" s="10"/>
      <c r="D75" s="10"/>
      <c r="E75" s="10"/>
      <c r="F75" s="10"/>
      <c r="G75" s="10"/>
      <c r="H75" s="10"/>
      <c r="I75" s="10"/>
      <c r="J75" s="10"/>
      <c r="K75" s="5"/>
      <c r="L75" s="37"/>
      <c r="S75" s="34"/>
      <c r="T75" s="10"/>
    </row>
    <row r="76" spans="1:20" s="6" customFormat="1" x14ac:dyDescent="0.2">
      <c r="A76" s="10"/>
      <c r="B76" s="10"/>
      <c r="C76" s="10"/>
      <c r="D76" s="10"/>
      <c r="E76" s="10"/>
      <c r="F76" s="10"/>
      <c r="G76" s="10"/>
      <c r="H76" s="10"/>
      <c r="I76" s="10"/>
      <c r="J76" s="10"/>
      <c r="K76" s="5"/>
      <c r="L76" s="37"/>
      <c r="S76" s="34"/>
      <c r="T76" s="10"/>
    </row>
    <row r="77" spans="1:20" s="6" customFormat="1" x14ac:dyDescent="0.2">
      <c r="A77" s="10"/>
      <c r="B77" s="10"/>
      <c r="C77" s="10"/>
      <c r="D77" s="10"/>
      <c r="E77" s="10"/>
      <c r="F77" s="10"/>
      <c r="G77" s="10"/>
      <c r="H77" s="10"/>
      <c r="I77" s="10"/>
      <c r="J77" s="10"/>
      <c r="K77" s="5"/>
      <c r="L77" s="37"/>
      <c r="S77" s="34"/>
      <c r="T77" s="10"/>
    </row>
    <row r="78" spans="1:20" s="6" customFormat="1" x14ac:dyDescent="0.2">
      <c r="A78" s="10"/>
      <c r="B78" s="10"/>
      <c r="C78" s="10"/>
      <c r="D78" s="10"/>
      <c r="E78" s="10"/>
      <c r="F78" s="10"/>
      <c r="G78" s="10"/>
      <c r="H78" s="10"/>
      <c r="I78" s="10"/>
      <c r="J78" s="10"/>
      <c r="K78" s="5"/>
      <c r="L78" s="37"/>
      <c r="S78" s="34"/>
      <c r="T78" s="10"/>
    </row>
    <row r="79" spans="1:20" s="6" customFormat="1" x14ac:dyDescent="0.2">
      <c r="A79" s="10"/>
      <c r="B79" s="10"/>
      <c r="C79" s="10"/>
      <c r="D79" s="10"/>
      <c r="E79" s="10"/>
      <c r="F79" s="10"/>
      <c r="G79" s="10"/>
      <c r="H79" s="10"/>
      <c r="I79" s="10"/>
      <c r="J79" s="10"/>
      <c r="K79" s="5"/>
      <c r="L79" s="37"/>
      <c r="S79" s="34"/>
      <c r="T79" s="10"/>
    </row>
    <row r="80" spans="1:20" s="6" customFormat="1" x14ac:dyDescent="0.2">
      <c r="A80" s="10"/>
      <c r="B80" s="10"/>
      <c r="C80" s="10"/>
      <c r="D80" s="10"/>
      <c r="E80" s="10"/>
      <c r="F80" s="10"/>
      <c r="G80" s="10"/>
      <c r="H80" s="10"/>
      <c r="I80" s="10"/>
      <c r="J80" s="10"/>
      <c r="K80" s="5"/>
      <c r="L80" s="37"/>
      <c r="S80" s="34"/>
      <c r="T80" s="10"/>
    </row>
    <row r="81" spans="1:20" s="6" customFormat="1" x14ac:dyDescent="0.2">
      <c r="A81" s="10"/>
      <c r="B81" s="10"/>
      <c r="C81" s="10"/>
      <c r="D81" s="10"/>
      <c r="E81" s="10"/>
      <c r="F81" s="10"/>
      <c r="G81" s="10"/>
      <c r="H81" s="10"/>
      <c r="I81" s="10"/>
      <c r="J81" s="10"/>
      <c r="K81" s="5"/>
      <c r="L81" s="37"/>
      <c r="S81" s="34"/>
      <c r="T81" s="10"/>
    </row>
    <row r="82" spans="1:20" s="6" customFormat="1" x14ac:dyDescent="0.2">
      <c r="A82" s="10"/>
      <c r="B82" s="10"/>
      <c r="C82" s="10"/>
      <c r="D82" s="10"/>
      <c r="E82" s="10"/>
      <c r="F82" s="10"/>
      <c r="G82" s="10"/>
      <c r="H82" s="10"/>
      <c r="I82" s="10"/>
      <c r="J82" s="10"/>
      <c r="K82" s="5"/>
      <c r="L82" s="37"/>
      <c r="S82" s="34"/>
      <c r="T82" s="10"/>
    </row>
    <row r="83" spans="1:20" s="6" customFormat="1" x14ac:dyDescent="0.2">
      <c r="A83" s="10"/>
      <c r="B83" s="10"/>
      <c r="C83" s="10"/>
      <c r="D83" s="10"/>
      <c r="E83" s="10"/>
      <c r="F83" s="10"/>
      <c r="G83" s="10"/>
      <c r="H83" s="10"/>
      <c r="I83" s="10"/>
      <c r="J83" s="10"/>
      <c r="K83" s="5"/>
      <c r="L83" s="37"/>
      <c r="S83" s="34"/>
      <c r="T83" s="10"/>
    </row>
    <row r="84" spans="1:20" s="6" customFormat="1" x14ac:dyDescent="0.2">
      <c r="A84" s="10"/>
      <c r="B84" s="10"/>
      <c r="C84" s="10"/>
      <c r="D84" s="10"/>
      <c r="E84" s="10"/>
      <c r="F84" s="10"/>
      <c r="G84" s="10"/>
      <c r="H84" s="10"/>
      <c r="I84" s="10"/>
      <c r="J84" s="10"/>
      <c r="K84" s="5"/>
      <c r="L84" s="37"/>
      <c r="S84" s="34"/>
      <c r="T84" s="10"/>
    </row>
    <row r="85" spans="1:20" s="6" customFormat="1" x14ac:dyDescent="0.2">
      <c r="A85" s="10"/>
      <c r="B85" s="10"/>
      <c r="C85" s="10"/>
      <c r="D85" s="10"/>
      <c r="E85" s="10"/>
      <c r="F85" s="10"/>
      <c r="G85" s="10"/>
      <c r="H85" s="10"/>
      <c r="I85" s="10"/>
      <c r="J85" s="10"/>
      <c r="K85" s="5"/>
      <c r="L85" s="37"/>
      <c r="S85" s="34"/>
      <c r="T85" s="10"/>
    </row>
    <row r="86" spans="1:20" s="6" customFormat="1" x14ac:dyDescent="0.2">
      <c r="A86" s="10"/>
      <c r="B86" s="10"/>
      <c r="C86" s="10"/>
      <c r="D86" s="10"/>
      <c r="E86" s="10"/>
      <c r="F86" s="10"/>
      <c r="G86" s="10"/>
      <c r="H86" s="10"/>
      <c r="I86" s="10"/>
      <c r="J86" s="10"/>
      <c r="K86" s="5"/>
      <c r="L86" s="37"/>
      <c r="S86" s="34"/>
      <c r="T86" s="10"/>
    </row>
    <row r="87" spans="1:20" s="6" customFormat="1" x14ac:dyDescent="0.2">
      <c r="A87" s="10"/>
      <c r="B87" s="10"/>
      <c r="C87" s="10"/>
      <c r="D87" s="10"/>
      <c r="E87" s="10"/>
      <c r="F87" s="10"/>
      <c r="G87" s="10"/>
      <c r="H87" s="10"/>
      <c r="I87" s="10"/>
      <c r="J87" s="10"/>
      <c r="K87" s="5"/>
      <c r="L87" s="37"/>
      <c r="S87" s="34"/>
      <c r="T87" s="10"/>
    </row>
    <row r="88" spans="1:20" s="6" customFormat="1" x14ac:dyDescent="0.2">
      <c r="A88" s="10"/>
      <c r="B88" s="10"/>
      <c r="C88" s="10"/>
      <c r="D88" s="10"/>
      <c r="E88" s="10"/>
      <c r="F88" s="10"/>
      <c r="G88" s="10"/>
      <c r="H88" s="10"/>
      <c r="I88" s="10"/>
      <c r="J88" s="10"/>
      <c r="K88" s="5"/>
      <c r="L88" s="37"/>
      <c r="S88" s="34"/>
      <c r="T88" s="10"/>
    </row>
    <row r="89" spans="1:20" s="6" customFormat="1" x14ac:dyDescent="0.2">
      <c r="A89" s="10"/>
      <c r="B89" s="10"/>
      <c r="C89" s="10"/>
      <c r="D89" s="10"/>
      <c r="E89" s="10"/>
      <c r="F89" s="10"/>
      <c r="G89" s="10"/>
      <c r="H89" s="10"/>
      <c r="I89" s="10"/>
      <c r="J89" s="10"/>
      <c r="K89" s="5"/>
      <c r="L89" s="37"/>
      <c r="S89" s="34"/>
      <c r="T89" s="10"/>
    </row>
    <row r="90" spans="1:20" s="6" customFormat="1" x14ac:dyDescent="0.2">
      <c r="A90" s="10"/>
      <c r="B90" s="10"/>
      <c r="C90" s="10"/>
      <c r="D90" s="10"/>
      <c r="E90" s="10"/>
      <c r="F90" s="10"/>
      <c r="G90" s="10"/>
      <c r="H90" s="10"/>
      <c r="I90" s="10"/>
      <c r="J90" s="10"/>
      <c r="K90" s="5"/>
      <c r="L90" s="37"/>
      <c r="S90" s="34"/>
      <c r="T90" s="10"/>
    </row>
    <row r="91" spans="1:20" s="6" customFormat="1" x14ac:dyDescent="0.2">
      <c r="A91" s="10"/>
      <c r="B91" s="10"/>
      <c r="C91" s="10"/>
      <c r="D91" s="10"/>
      <c r="E91" s="10"/>
      <c r="F91" s="10"/>
      <c r="G91" s="10"/>
      <c r="H91" s="10"/>
      <c r="I91" s="10"/>
      <c r="J91" s="10"/>
      <c r="K91" s="5"/>
      <c r="L91" s="37"/>
      <c r="S91" s="34"/>
      <c r="T91" s="10"/>
    </row>
    <row r="92" spans="1:20" s="6" customFormat="1" x14ac:dyDescent="0.2">
      <c r="A92" s="10"/>
      <c r="B92" s="10"/>
      <c r="C92" s="10"/>
      <c r="D92" s="10"/>
      <c r="E92" s="10"/>
      <c r="F92" s="10"/>
      <c r="G92" s="10"/>
      <c r="H92" s="10"/>
      <c r="I92" s="10"/>
      <c r="J92" s="10"/>
      <c r="K92" s="5"/>
      <c r="L92" s="37"/>
      <c r="S92" s="34"/>
      <c r="T92" s="10"/>
    </row>
    <row r="93" spans="1:20" s="6" customFormat="1" x14ac:dyDescent="0.2">
      <c r="A93" s="10"/>
      <c r="B93" s="10"/>
      <c r="C93" s="10"/>
      <c r="D93" s="10"/>
      <c r="E93" s="10"/>
      <c r="F93" s="10"/>
      <c r="G93" s="10"/>
      <c r="H93" s="10"/>
      <c r="I93" s="10"/>
      <c r="J93" s="10"/>
      <c r="K93" s="5"/>
      <c r="L93" s="37"/>
      <c r="S93" s="34"/>
      <c r="T93" s="10"/>
    </row>
    <row r="94" spans="1:20" s="6" customFormat="1" x14ac:dyDescent="0.2">
      <c r="A94" s="10"/>
      <c r="B94" s="10"/>
      <c r="C94" s="10"/>
      <c r="D94" s="10"/>
      <c r="E94" s="10"/>
      <c r="F94" s="10"/>
      <c r="G94" s="10"/>
      <c r="H94" s="10"/>
      <c r="I94" s="10"/>
      <c r="J94" s="10"/>
      <c r="K94" s="5"/>
      <c r="L94" s="37"/>
      <c r="S94" s="34"/>
      <c r="T94" s="10"/>
    </row>
    <row r="95" spans="1:20" s="6" customFormat="1" x14ac:dyDescent="0.2">
      <c r="A95" s="10"/>
      <c r="B95" s="10"/>
      <c r="C95" s="10"/>
      <c r="D95" s="10"/>
      <c r="E95" s="10"/>
      <c r="F95" s="10"/>
      <c r="G95" s="10"/>
      <c r="H95" s="10"/>
      <c r="I95" s="10"/>
      <c r="J95" s="10"/>
      <c r="K95" s="5"/>
      <c r="L95" s="37"/>
      <c r="S95" s="34"/>
      <c r="T95" s="10"/>
    </row>
    <row r="96" spans="1:20" s="6" customFormat="1" x14ac:dyDescent="0.2">
      <c r="A96" s="10"/>
      <c r="B96" s="10"/>
      <c r="C96" s="10"/>
      <c r="D96" s="10"/>
      <c r="E96" s="10"/>
      <c r="F96" s="10"/>
      <c r="G96" s="10"/>
      <c r="H96" s="10"/>
      <c r="I96" s="10"/>
      <c r="J96" s="10"/>
      <c r="K96" s="5"/>
      <c r="L96" s="37"/>
      <c r="S96" s="34"/>
      <c r="T96" s="10"/>
    </row>
    <row r="97" spans="1:20" s="6" customFormat="1" x14ac:dyDescent="0.2">
      <c r="A97" s="10"/>
      <c r="B97" s="10"/>
      <c r="C97" s="10"/>
      <c r="D97" s="10"/>
      <c r="E97" s="10"/>
      <c r="F97" s="10"/>
      <c r="G97" s="10"/>
      <c r="H97" s="10"/>
      <c r="I97" s="10"/>
      <c r="J97" s="10"/>
      <c r="K97" s="5"/>
      <c r="L97" s="37"/>
      <c r="S97" s="34"/>
      <c r="T97" s="10"/>
    </row>
    <row r="98" spans="1:20" s="6" customFormat="1" x14ac:dyDescent="0.2">
      <c r="A98" s="10"/>
      <c r="B98" s="10"/>
      <c r="C98" s="10"/>
      <c r="D98" s="10"/>
      <c r="E98" s="10"/>
      <c r="F98" s="10"/>
      <c r="G98" s="10"/>
      <c r="H98" s="10"/>
      <c r="I98" s="10"/>
      <c r="J98" s="10"/>
      <c r="K98" s="5"/>
      <c r="L98" s="37"/>
      <c r="S98" s="34"/>
      <c r="T98" s="10"/>
    </row>
    <row r="99" spans="1:20" s="6" customFormat="1" x14ac:dyDescent="0.2">
      <c r="A99" s="10"/>
      <c r="B99" s="10"/>
      <c r="C99" s="10"/>
      <c r="D99" s="10"/>
      <c r="E99" s="10"/>
      <c r="F99" s="10"/>
      <c r="G99" s="10"/>
      <c r="H99" s="10"/>
      <c r="I99" s="10"/>
      <c r="J99" s="10"/>
      <c r="K99" s="5"/>
      <c r="L99" s="37"/>
      <c r="S99" s="34"/>
      <c r="T99" s="10"/>
    </row>
    <row r="100" spans="1:20" s="6" customFormat="1" x14ac:dyDescent="0.2">
      <c r="A100" s="10"/>
      <c r="B100" s="10"/>
      <c r="C100" s="10"/>
      <c r="D100" s="10"/>
      <c r="E100" s="10"/>
      <c r="F100" s="10"/>
      <c r="G100" s="10"/>
      <c r="H100" s="10"/>
      <c r="I100" s="10"/>
      <c r="J100" s="10"/>
      <c r="K100" s="5"/>
      <c r="L100" s="37"/>
      <c r="S100" s="34"/>
      <c r="T100" s="10"/>
    </row>
  </sheetData>
  <mergeCells count="17">
    <mergeCell ref="G6:G7"/>
    <mergeCell ref="A6:A7"/>
    <mergeCell ref="B6:B7"/>
    <mergeCell ref="C6:C7"/>
    <mergeCell ref="D6:D7"/>
    <mergeCell ref="F6:F7"/>
    <mergeCell ref="E6:E7"/>
    <mergeCell ref="N6:N7"/>
    <mergeCell ref="O6:Q6"/>
    <mergeCell ref="R6:R7"/>
    <mergeCell ref="S6:S7"/>
    <mergeCell ref="H6:H7"/>
    <mergeCell ref="I6:I7"/>
    <mergeCell ref="J6:J7"/>
    <mergeCell ref="K6:K7"/>
    <mergeCell ref="L6:L7"/>
    <mergeCell ref="M6:M7"/>
  </mergeCells>
  <printOptions horizontalCentered="1"/>
  <pageMargins left="0.78740157480314965" right="0.78740157480314965" top="0.6692913385826772" bottom="0.86614173228346458" header="0.27559055118110237" footer="0.39370078740157483"/>
  <pageSetup paperSize="9" scale="50" firstPageNumber="23" fitToHeight="4" orientation="landscape" useFirstPageNumber="1" r:id="rId1"/>
  <headerFooter alignWithMargins="0">
    <oddFooter>&amp;L&amp;"Arial,Kurzíva"Zastupitelstvo Olomouckého kraje 23. 4. 2018
32. Aktualizace plánu investic na rok 2018
Příloha č. 3) Nové investice z rozpočtu&amp;R&amp;"Arial,Kurzíva"&amp;12Strana &amp;P (celkem 26)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96"/>
  <sheetViews>
    <sheetView showGridLines="0" view="pageBreakPreview" zoomScale="80" zoomScaleNormal="70" zoomScaleSheetLayoutView="80" workbookViewId="0">
      <pane ySplit="7" topLeftCell="A8" activePane="bottomLeft" state="frozenSplit"/>
      <selection activeCell="P27" sqref="P27"/>
      <selection pane="bottomLeft" activeCell="Q11" sqref="Q11"/>
    </sheetView>
  </sheetViews>
  <sheetFormatPr defaultColWidth="9.140625" defaultRowHeight="12.75" outlineLevelCol="1" x14ac:dyDescent="0.2"/>
  <cols>
    <col min="1" max="1" width="5.42578125" style="10" customWidth="1"/>
    <col min="2" max="2" width="5.7109375" style="10" hidden="1" customWidth="1"/>
    <col min="3" max="3" width="7.7109375" style="10" hidden="1" customWidth="1" outlineLevel="1"/>
    <col min="4" max="4" width="5.5703125" style="10" hidden="1" customWidth="1" outlineLevel="1"/>
    <col min="5" max="5" width="6.85546875" style="10" customWidth="1" outlineLevel="1"/>
    <col min="6" max="6" width="5.5703125" style="10" hidden="1" customWidth="1" outlineLevel="1"/>
    <col min="7" max="7" width="16" style="10" hidden="1" customWidth="1" outlineLevel="1"/>
    <col min="8" max="8" width="55.7109375" style="10" customWidth="1" collapsed="1"/>
    <col min="9" max="9" width="45.140625" style="10" customWidth="1"/>
    <col min="10" max="10" width="7.140625" style="10" customWidth="1"/>
    <col min="11" max="11" width="14.7109375" style="5" customWidth="1"/>
    <col min="12" max="12" width="13.5703125"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20.5703125" style="34" hidden="1" customWidth="1"/>
    <col min="20" max="20" width="22.140625" style="10" customWidth="1"/>
    <col min="21" max="16384" width="9.140625" style="10"/>
  </cols>
  <sheetData>
    <row r="1" spans="1:20" ht="18" x14ac:dyDescent="0.25">
      <c r="A1" s="83" t="s">
        <v>313</v>
      </c>
      <c r="B1" s="83"/>
      <c r="C1" s="83"/>
      <c r="D1" s="83"/>
      <c r="E1" s="83"/>
      <c r="F1" s="83"/>
      <c r="G1" s="83"/>
      <c r="H1" s="83"/>
      <c r="I1" s="4"/>
      <c r="J1" s="2"/>
      <c r="M1" s="7"/>
      <c r="N1" s="7"/>
      <c r="P1" s="7"/>
      <c r="Q1" s="7"/>
      <c r="R1" s="7"/>
      <c r="S1" s="8"/>
      <c r="T1" s="9"/>
    </row>
    <row r="2" spans="1:20" ht="15.75" x14ac:dyDescent="0.25">
      <c r="A2" s="84" t="s">
        <v>310</v>
      </c>
      <c r="B2" s="84"/>
      <c r="C2" s="84"/>
      <c r="E2" s="84"/>
      <c r="F2" s="84"/>
      <c r="G2" s="84"/>
      <c r="H2" s="84" t="s">
        <v>45</v>
      </c>
      <c r="I2" s="85" t="s">
        <v>311</v>
      </c>
      <c r="J2" s="14"/>
      <c r="M2" s="15"/>
      <c r="N2" s="15"/>
      <c r="P2" s="15"/>
      <c r="Q2" s="15"/>
      <c r="R2" s="15"/>
      <c r="S2" s="16"/>
      <c r="T2" s="9"/>
    </row>
    <row r="3" spans="1:20" ht="15.75" x14ac:dyDescent="0.25">
      <c r="A3" s="84"/>
      <c r="B3" s="84"/>
      <c r="C3" s="84"/>
      <c r="E3" s="84"/>
      <c r="F3" s="84"/>
      <c r="G3" s="84"/>
      <c r="H3" s="84" t="s">
        <v>17</v>
      </c>
      <c r="I3" s="13"/>
      <c r="J3" s="14"/>
      <c r="M3" s="15"/>
      <c r="N3" s="15"/>
      <c r="P3" s="15"/>
      <c r="Q3" s="15"/>
      <c r="R3" s="15"/>
      <c r="S3" s="16"/>
      <c r="T3" s="9"/>
    </row>
    <row r="4" spans="1:20" ht="17.25" customHeight="1" x14ac:dyDescent="0.2">
      <c r="A4" s="11"/>
      <c r="B4" s="11"/>
      <c r="C4" s="11"/>
      <c r="D4" s="11"/>
      <c r="E4" s="11"/>
      <c r="F4" s="11"/>
      <c r="G4" s="11"/>
      <c r="H4" s="11"/>
      <c r="I4" s="17"/>
      <c r="J4" s="11"/>
      <c r="M4" s="15"/>
      <c r="N4" s="15"/>
      <c r="P4" s="15"/>
      <c r="Q4" s="15"/>
      <c r="R4" s="15" t="s">
        <v>20</v>
      </c>
      <c r="S4" s="16"/>
      <c r="T4" s="9"/>
    </row>
    <row r="5" spans="1:20" ht="25.5" customHeight="1" x14ac:dyDescent="0.2">
      <c r="A5" s="174" t="s">
        <v>449</v>
      </c>
      <c r="B5" s="175"/>
      <c r="C5" s="175"/>
      <c r="D5" s="175"/>
      <c r="E5" s="175"/>
      <c r="F5" s="175"/>
      <c r="G5" s="175"/>
      <c r="H5" s="175"/>
      <c r="I5" s="175"/>
      <c r="J5" s="175"/>
      <c r="K5" s="175"/>
      <c r="L5" s="175"/>
      <c r="M5" s="175"/>
      <c r="N5" s="175"/>
      <c r="O5" s="175"/>
      <c r="P5" s="175"/>
      <c r="Q5" s="175"/>
      <c r="R5" s="176"/>
      <c r="S5" s="18"/>
    </row>
    <row r="6" spans="1:20" ht="25.5" customHeight="1" x14ac:dyDescent="0.2">
      <c r="A6" s="182" t="s">
        <v>0</v>
      </c>
      <c r="B6" s="182" t="s">
        <v>1</v>
      </c>
      <c r="C6" s="173" t="s">
        <v>3</v>
      </c>
      <c r="D6" s="173" t="s">
        <v>4</v>
      </c>
      <c r="E6" s="173" t="s">
        <v>309</v>
      </c>
      <c r="F6" s="173" t="s">
        <v>5</v>
      </c>
      <c r="G6" s="173" t="s">
        <v>2</v>
      </c>
      <c r="H6" s="173" t="s">
        <v>6</v>
      </c>
      <c r="I6" s="180" t="s">
        <v>7</v>
      </c>
      <c r="J6" s="181" t="s">
        <v>8</v>
      </c>
      <c r="K6" s="180" t="s">
        <v>9</v>
      </c>
      <c r="L6" s="180" t="s">
        <v>10</v>
      </c>
      <c r="M6" s="180" t="s">
        <v>11</v>
      </c>
      <c r="N6" s="177" t="s">
        <v>15</v>
      </c>
      <c r="O6" s="178" t="s">
        <v>16</v>
      </c>
      <c r="P6" s="178"/>
      <c r="Q6" s="178"/>
      <c r="R6" s="177" t="s">
        <v>21</v>
      </c>
      <c r="S6" s="183" t="s">
        <v>12</v>
      </c>
    </row>
    <row r="7" spans="1:20" ht="58.7" customHeight="1" x14ac:dyDescent="0.2">
      <c r="A7" s="182"/>
      <c r="B7" s="182"/>
      <c r="C7" s="173"/>
      <c r="D7" s="173"/>
      <c r="E7" s="173"/>
      <c r="F7" s="173"/>
      <c r="G7" s="173"/>
      <c r="H7" s="173"/>
      <c r="I7" s="180"/>
      <c r="J7" s="181"/>
      <c r="K7" s="180"/>
      <c r="L7" s="180"/>
      <c r="M7" s="180"/>
      <c r="N7" s="177"/>
      <c r="O7" s="82" t="s">
        <v>13</v>
      </c>
      <c r="P7" s="82" t="s">
        <v>306</v>
      </c>
      <c r="Q7" s="82" t="s">
        <v>14</v>
      </c>
      <c r="R7" s="177"/>
      <c r="S7" s="183"/>
    </row>
    <row r="8" spans="1:20" s="21" customFormat="1" ht="25.5" customHeight="1" x14ac:dyDescent="0.3">
      <c r="A8" s="65" t="s">
        <v>22</v>
      </c>
      <c r="B8" s="66"/>
      <c r="C8" s="66"/>
      <c r="D8" s="66"/>
      <c r="E8" s="66"/>
      <c r="F8" s="66"/>
      <c r="G8" s="66"/>
      <c r="H8" s="66"/>
      <c r="I8" s="66"/>
      <c r="J8" s="66"/>
      <c r="K8" s="66"/>
      <c r="L8" s="19">
        <f>SUM(L9:L10)</f>
        <v>64850</v>
      </c>
      <c r="M8" s="19"/>
      <c r="N8" s="19">
        <f t="shared" ref="N8:R8" si="0">SUM(N9:N10)</f>
        <v>0</v>
      </c>
      <c r="O8" s="19">
        <f t="shared" si="0"/>
        <v>46560</v>
      </c>
      <c r="P8" s="19">
        <f t="shared" si="0"/>
        <v>0</v>
      </c>
      <c r="Q8" s="19">
        <f t="shared" si="0"/>
        <v>46560</v>
      </c>
      <c r="R8" s="19">
        <f t="shared" si="0"/>
        <v>18290</v>
      </c>
      <c r="S8" s="20"/>
    </row>
    <row r="9" spans="1:20" s="72" customFormat="1" ht="67.5" customHeight="1" x14ac:dyDescent="0.2">
      <c r="A9" s="22">
        <v>1</v>
      </c>
      <c r="B9" s="22" t="s">
        <v>23</v>
      </c>
      <c r="C9" s="22">
        <v>2212</v>
      </c>
      <c r="D9" s="22">
        <v>6121</v>
      </c>
      <c r="E9" s="22">
        <v>61</v>
      </c>
      <c r="F9" s="22">
        <v>12</v>
      </c>
      <c r="G9" s="67">
        <v>60004100107</v>
      </c>
      <c r="H9" s="23" t="s">
        <v>450</v>
      </c>
      <c r="I9" s="24" t="s">
        <v>451</v>
      </c>
      <c r="J9" s="22" t="s">
        <v>46</v>
      </c>
      <c r="K9" s="22" t="s">
        <v>452</v>
      </c>
      <c r="L9" s="68">
        <v>12850</v>
      </c>
      <c r="M9" s="69">
        <v>2018</v>
      </c>
      <c r="N9" s="123">
        <v>0</v>
      </c>
      <c r="O9" s="71">
        <f t="shared" ref="O9" si="1">SUM(P9:Q9)</f>
        <v>12850</v>
      </c>
      <c r="P9" s="123">
        <v>0</v>
      </c>
      <c r="Q9" s="123">
        <f>12500+350</f>
        <v>12850</v>
      </c>
      <c r="R9" s="123">
        <f t="shared" ref="R9:R12" si="2">L9-N9-O9</f>
        <v>0</v>
      </c>
      <c r="S9" s="26"/>
    </row>
    <row r="10" spans="1:20" s="118" customFormat="1" ht="67.5" customHeight="1" x14ac:dyDescent="0.2">
      <c r="A10" s="112">
        <v>2</v>
      </c>
      <c r="B10" s="112" t="s">
        <v>23</v>
      </c>
      <c r="C10" s="112">
        <v>2212</v>
      </c>
      <c r="D10" s="112">
        <v>6121</v>
      </c>
      <c r="E10" s="112">
        <v>61</v>
      </c>
      <c r="F10" s="112">
        <v>12</v>
      </c>
      <c r="G10" s="119">
        <v>60004100107</v>
      </c>
      <c r="H10" s="110" t="s">
        <v>457</v>
      </c>
      <c r="I10" s="111" t="s">
        <v>456</v>
      </c>
      <c r="J10" s="112" t="s">
        <v>46</v>
      </c>
      <c r="K10" s="112" t="s">
        <v>18</v>
      </c>
      <c r="L10" s="113">
        <v>52000</v>
      </c>
      <c r="M10" s="114" t="s">
        <v>65</v>
      </c>
      <c r="N10" s="135">
        <v>0</v>
      </c>
      <c r="O10" s="116">
        <f t="shared" ref="O10" si="3">SUM(P10:Q10)</f>
        <v>33710</v>
      </c>
      <c r="P10" s="135">
        <v>0</v>
      </c>
      <c r="Q10" s="135">
        <v>33710</v>
      </c>
      <c r="R10" s="135">
        <f t="shared" ref="R10" si="4">L10-N10-O10</f>
        <v>18290</v>
      </c>
      <c r="S10" s="94"/>
    </row>
    <row r="11" spans="1:20" s="125" customFormat="1" ht="23.45" customHeight="1" x14ac:dyDescent="0.2">
      <c r="A11" s="76" t="s">
        <v>42</v>
      </c>
      <c r="B11" s="89"/>
      <c r="C11" s="89"/>
      <c r="D11" s="89"/>
      <c r="E11" s="89"/>
      <c r="F11" s="89"/>
      <c r="G11" s="89"/>
      <c r="H11" s="89"/>
      <c r="I11" s="89"/>
      <c r="J11" s="89"/>
      <c r="K11" s="89"/>
      <c r="L11" s="40">
        <f t="shared" ref="L11:N11" si="5">SUM(L12)</f>
        <v>4000</v>
      </c>
      <c r="M11" s="40"/>
      <c r="N11" s="40">
        <f t="shared" si="5"/>
        <v>0</v>
      </c>
      <c r="O11" s="40">
        <f>SUM(O12)</f>
        <v>4000</v>
      </c>
      <c r="P11" s="40">
        <f>SUM(P12)</f>
        <v>0</v>
      </c>
      <c r="Q11" s="40">
        <f>SUM(Q12)</f>
        <v>4000</v>
      </c>
      <c r="R11" s="124">
        <f t="shared" ref="R11" si="6">SUM(R12)</f>
        <v>0</v>
      </c>
      <c r="S11" s="20"/>
    </row>
    <row r="12" spans="1:20" s="134" customFormat="1" ht="30.75" customHeight="1" x14ac:dyDescent="0.2">
      <c r="A12" s="126">
        <v>1</v>
      </c>
      <c r="B12" s="22" t="s">
        <v>25</v>
      </c>
      <c r="C12" s="127">
        <v>2212</v>
      </c>
      <c r="D12" s="22">
        <v>6121</v>
      </c>
      <c r="E12" s="22">
        <v>61</v>
      </c>
      <c r="F12" s="126">
        <v>12</v>
      </c>
      <c r="G12" s="126"/>
      <c r="H12" s="128" t="s">
        <v>453</v>
      </c>
      <c r="I12" s="129"/>
      <c r="J12" s="126"/>
      <c r="K12" s="126" t="s">
        <v>454</v>
      </c>
      <c r="L12" s="123">
        <v>4000</v>
      </c>
      <c r="M12" s="130">
        <v>2018</v>
      </c>
      <c r="N12" s="131">
        <v>0</v>
      </c>
      <c r="O12" s="132">
        <f t="shared" ref="O12" si="7">SUM(P12:Q12)</f>
        <v>4000</v>
      </c>
      <c r="P12" s="123">
        <v>0</v>
      </c>
      <c r="Q12" s="123">
        <v>4000</v>
      </c>
      <c r="R12" s="123">
        <f t="shared" si="2"/>
        <v>0</v>
      </c>
      <c r="S12" s="133"/>
    </row>
    <row r="13" spans="1:20" ht="35.25" customHeight="1" x14ac:dyDescent="0.2">
      <c r="A13" s="73" t="s">
        <v>455</v>
      </c>
      <c r="B13" s="74"/>
      <c r="C13" s="74"/>
      <c r="D13" s="74"/>
      <c r="E13" s="74"/>
      <c r="F13" s="74"/>
      <c r="G13" s="74"/>
      <c r="H13" s="74"/>
      <c r="I13" s="74"/>
      <c r="J13" s="74"/>
      <c r="K13" s="74"/>
      <c r="L13" s="27">
        <f>+L8+L11</f>
        <v>68850</v>
      </c>
      <c r="M13" s="27"/>
      <c r="N13" s="27">
        <f>+N8+N11</f>
        <v>0</v>
      </c>
      <c r="O13" s="27">
        <f>+O8+O11</f>
        <v>50560</v>
      </c>
      <c r="P13" s="27">
        <f>+P8+P11</f>
        <v>0</v>
      </c>
      <c r="Q13" s="27">
        <f>+Q8+Q11</f>
        <v>50560</v>
      </c>
      <c r="R13" s="27">
        <f>+R8+R11</f>
        <v>18290</v>
      </c>
      <c r="S13" s="28"/>
    </row>
    <row r="14" spans="1:20" s="6" customFormat="1" x14ac:dyDescent="0.2">
      <c r="A14" s="5"/>
      <c r="B14" s="5"/>
      <c r="C14" s="5"/>
      <c r="D14" s="5"/>
      <c r="E14" s="5"/>
      <c r="F14" s="5"/>
      <c r="G14" s="5"/>
      <c r="H14" s="29"/>
      <c r="I14" s="5"/>
      <c r="J14" s="30"/>
      <c r="K14" s="31"/>
      <c r="L14" s="32"/>
      <c r="M14" s="33"/>
      <c r="N14" s="33"/>
      <c r="S14" s="34"/>
      <c r="T14" s="10"/>
    </row>
    <row r="15" spans="1:20" s="6" customFormat="1" x14ac:dyDescent="0.2">
      <c r="A15" s="5"/>
      <c r="B15" s="5"/>
      <c r="C15" s="5"/>
      <c r="D15" s="5"/>
      <c r="E15" s="5"/>
      <c r="F15" s="5"/>
      <c r="G15" s="5"/>
      <c r="H15" s="5"/>
      <c r="I15" s="5"/>
      <c r="J15" s="35"/>
      <c r="K15" s="36"/>
      <c r="L15" s="37"/>
      <c r="S15" s="34"/>
      <c r="T15" s="10"/>
    </row>
    <row r="16" spans="1:20" s="6" customFormat="1" x14ac:dyDescent="0.2">
      <c r="A16" s="5"/>
      <c r="B16" s="5"/>
      <c r="C16" s="5"/>
      <c r="D16" s="5"/>
      <c r="E16" s="5"/>
      <c r="F16" s="5"/>
      <c r="G16" s="5"/>
      <c r="H16" s="5"/>
      <c r="I16" s="5"/>
      <c r="J16" s="35"/>
      <c r="K16" s="36"/>
      <c r="L16" s="37"/>
      <c r="S16" s="34"/>
      <c r="T16" s="10"/>
    </row>
    <row r="17" spans="1:20" s="6" customFormat="1" x14ac:dyDescent="0.2">
      <c r="A17" s="5"/>
      <c r="B17" s="5"/>
      <c r="C17" s="5"/>
      <c r="D17" s="5"/>
      <c r="E17" s="5"/>
      <c r="F17" s="5"/>
      <c r="G17" s="5"/>
      <c r="H17" s="5"/>
      <c r="I17" s="5"/>
      <c r="J17" s="10"/>
      <c r="K17" s="36"/>
      <c r="L17" s="37"/>
      <c r="S17" s="34"/>
      <c r="T17" s="10"/>
    </row>
    <row r="18" spans="1:20" s="6" customFormat="1" x14ac:dyDescent="0.2">
      <c r="A18" s="5"/>
      <c r="B18" s="5"/>
      <c r="C18" s="5"/>
      <c r="D18" s="5"/>
      <c r="E18" s="5"/>
      <c r="F18" s="5"/>
      <c r="G18" s="5"/>
      <c r="H18" s="5"/>
      <c r="I18" s="5"/>
      <c r="J18" s="10"/>
      <c r="K18" s="36"/>
      <c r="L18" s="37"/>
      <c r="S18" s="34"/>
      <c r="T18" s="10"/>
    </row>
    <row r="19" spans="1:20" s="6" customFormat="1" x14ac:dyDescent="0.2">
      <c r="A19" s="5"/>
      <c r="B19" s="5"/>
      <c r="C19" s="5"/>
      <c r="D19" s="5"/>
      <c r="E19" s="5"/>
      <c r="F19" s="5"/>
      <c r="G19" s="5"/>
      <c r="H19" s="5"/>
      <c r="I19" s="5"/>
      <c r="J19" s="10"/>
      <c r="K19" s="36"/>
      <c r="L19" s="37"/>
      <c r="S19" s="34"/>
      <c r="T19" s="10"/>
    </row>
    <row r="20" spans="1:20" s="6" customFormat="1" x14ac:dyDescent="0.2">
      <c r="A20" s="5"/>
      <c r="B20" s="5"/>
      <c r="C20" s="5"/>
      <c r="D20" s="5"/>
      <c r="E20" s="5"/>
      <c r="F20" s="5"/>
      <c r="G20" s="5"/>
      <c r="H20" s="5"/>
      <c r="I20" s="5"/>
      <c r="J20" s="10"/>
      <c r="K20" s="36"/>
      <c r="L20" s="37"/>
      <c r="S20" s="34"/>
      <c r="T20" s="10"/>
    </row>
    <row r="21" spans="1:20" s="6" customFormat="1" x14ac:dyDescent="0.2">
      <c r="A21" s="5"/>
      <c r="B21" s="5"/>
      <c r="C21" s="5"/>
      <c r="D21" s="5"/>
      <c r="E21" s="5"/>
      <c r="F21" s="5"/>
      <c r="G21" s="5"/>
      <c r="H21" s="5"/>
      <c r="I21" s="5"/>
      <c r="J21" s="10"/>
      <c r="K21" s="36"/>
      <c r="L21" s="37"/>
      <c r="S21" s="34"/>
      <c r="T21" s="10"/>
    </row>
    <row r="22" spans="1:20" s="6" customFormat="1" x14ac:dyDescent="0.2">
      <c r="A22" s="5"/>
      <c r="B22" s="5"/>
      <c r="C22" s="5"/>
      <c r="D22" s="5"/>
      <c r="E22" s="5"/>
      <c r="F22" s="5"/>
      <c r="G22" s="5"/>
      <c r="H22" s="5"/>
      <c r="I22" s="5"/>
      <c r="J22" s="10"/>
      <c r="K22" s="36"/>
      <c r="L22" s="37"/>
      <c r="S22" s="34"/>
      <c r="T22" s="10"/>
    </row>
    <row r="23" spans="1:20" s="6" customFormat="1" x14ac:dyDescent="0.2">
      <c r="A23" s="5"/>
      <c r="B23" s="5"/>
      <c r="C23" s="5"/>
      <c r="D23" s="5"/>
      <c r="E23" s="5"/>
      <c r="F23" s="5"/>
      <c r="G23" s="5"/>
      <c r="H23" s="5"/>
      <c r="I23" s="5"/>
      <c r="J23" s="10"/>
      <c r="K23" s="36"/>
      <c r="L23" s="37"/>
      <c r="S23" s="34"/>
      <c r="T23" s="10"/>
    </row>
    <row r="24" spans="1:20" s="6" customFormat="1" x14ac:dyDescent="0.2">
      <c r="A24" s="5"/>
      <c r="B24" s="5"/>
      <c r="C24" s="5"/>
      <c r="D24" s="5"/>
      <c r="E24" s="5"/>
      <c r="F24" s="5"/>
      <c r="G24" s="5"/>
      <c r="H24" s="5"/>
      <c r="I24" s="5"/>
      <c r="J24" s="10"/>
      <c r="K24" s="36"/>
      <c r="L24" s="37"/>
      <c r="S24" s="34"/>
      <c r="T24" s="10"/>
    </row>
    <row r="25" spans="1:20" s="6" customFormat="1" x14ac:dyDescent="0.2">
      <c r="A25" s="5"/>
      <c r="B25" s="5"/>
      <c r="C25" s="5"/>
      <c r="D25" s="5"/>
      <c r="E25" s="5"/>
      <c r="F25" s="5"/>
      <c r="G25" s="5"/>
      <c r="H25" s="5"/>
      <c r="I25" s="5"/>
      <c r="J25" s="10"/>
      <c r="K25" s="36"/>
      <c r="L25" s="37"/>
      <c r="S25" s="34"/>
      <c r="T25" s="10"/>
    </row>
    <row r="26" spans="1:20" s="6" customFormat="1" x14ac:dyDescent="0.2">
      <c r="A26" s="5"/>
      <c r="B26" s="5"/>
      <c r="C26" s="5"/>
      <c r="D26" s="5"/>
      <c r="E26" s="5"/>
      <c r="F26" s="5"/>
      <c r="G26" s="5"/>
      <c r="H26" s="5"/>
      <c r="I26" s="5"/>
      <c r="J26" s="10"/>
      <c r="K26" s="36"/>
      <c r="L26" s="37"/>
      <c r="S26" s="34"/>
      <c r="T26" s="10"/>
    </row>
    <row r="27" spans="1:20" s="6" customFormat="1" x14ac:dyDescent="0.2">
      <c r="A27" s="5"/>
      <c r="B27" s="5"/>
      <c r="C27" s="5"/>
      <c r="D27" s="5"/>
      <c r="E27" s="5"/>
      <c r="F27" s="5"/>
      <c r="G27" s="5"/>
      <c r="H27" s="5"/>
      <c r="I27" s="5"/>
      <c r="J27" s="10"/>
      <c r="K27" s="36"/>
      <c r="L27" s="37"/>
      <c r="S27" s="34"/>
      <c r="T27" s="10"/>
    </row>
    <row r="28" spans="1:20" s="6" customFormat="1" x14ac:dyDescent="0.2">
      <c r="A28" s="5"/>
      <c r="B28" s="5"/>
      <c r="C28" s="5"/>
      <c r="D28" s="5"/>
      <c r="E28" s="5"/>
      <c r="F28" s="5"/>
      <c r="G28" s="5"/>
      <c r="H28" s="5"/>
      <c r="I28" s="5"/>
      <c r="J28" s="10"/>
      <c r="K28" s="36"/>
      <c r="L28" s="37"/>
      <c r="S28" s="34"/>
      <c r="T28" s="10"/>
    </row>
    <row r="29" spans="1:20" s="6" customFormat="1" x14ac:dyDescent="0.2">
      <c r="A29" s="5"/>
      <c r="B29" s="5"/>
      <c r="C29" s="5"/>
      <c r="D29" s="5"/>
      <c r="E29" s="5"/>
      <c r="F29" s="5"/>
      <c r="G29" s="5"/>
      <c r="H29" s="5"/>
      <c r="I29" s="5"/>
      <c r="J29" s="10"/>
      <c r="K29" s="36"/>
      <c r="L29" s="37"/>
      <c r="S29" s="34"/>
      <c r="T29" s="10"/>
    </row>
    <row r="30" spans="1:20" s="6" customFormat="1" x14ac:dyDescent="0.2">
      <c r="A30" s="5"/>
      <c r="B30" s="5"/>
      <c r="C30" s="5"/>
      <c r="D30" s="5"/>
      <c r="E30" s="5"/>
      <c r="F30" s="5"/>
      <c r="G30" s="5"/>
      <c r="H30" s="5"/>
      <c r="I30" s="5"/>
      <c r="J30" s="10"/>
      <c r="K30" s="36"/>
      <c r="L30" s="37"/>
      <c r="S30" s="34"/>
      <c r="T30" s="10"/>
    </row>
    <row r="31" spans="1:20" s="6" customFormat="1" x14ac:dyDescent="0.2">
      <c r="A31" s="5"/>
      <c r="B31" s="5"/>
      <c r="C31" s="5"/>
      <c r="D31" s="5"/>
      <c r="E31" s="5"/>
      <c r="F31" s="5"/>
      <c r="G31" s="5"/>
      <c r="H31" s="5"/>
      <c r="I31" s="5"/>
      <c r="J31" s="10"/>
      <c r="K31" s="36"/>
      <c r="L31" s="37"/>
      <c r="S31" s="34"/>
      <c r="T31" s="10"/>
    </row>
    <row r="32" spans="1:20" s="6" customFormat="1" x14ac:dyDescent="0.2">
      <c r="A32" s="5"/>
      <c r="B32" s="5"/>
      <c r="C32" s="5"/>
      <c r="D32" s="5"/>
      <c r="E32" s="5"/>
      <c r="F32" s="5"/>
      <c r="G32" s="5"/>
      <c r="H32" s="5"/>
      <c r="I32" s="5"/>
      <c r="J32" s="10"/>
      <c r="K32" s="36"/>
      <c r="L32" s="37"/>
      <c r="S32" s="34"/>
      <c r="T32" s="10"/>
    </row>
    <row r="33" spans="1:20" s="6" customFormat="1" x14ac:dyDescent="0.2">
      <c r="A33" s="5"/>
      <c r="B33" s="5"/>
      <c r="C33" s="5"/>
      <c r="D33" s="5"/>
      <c r="E33" s="5"/>
      <c r="F33" s="5"/>
      <c r="G33" s="5"/>
      <c r="H33" s="5"/>
      <c r="I33" s="5"/>
      <c r="J33" s="10"/>
      <c r="K33" s="36"/>
      <c r="L33" s="37"/>
      <c r="S33" s="34"/>
      <c r="T33" s="10"/>
    </row>
    <row r="34" spans="1:20" s="6" customFormat="1" x14ac:dyDescent="0.2">
      <c r="A34" s="5"/>
      <c r="B34" s="5"/>
      <c r="C34" s="5"/>
      <c r="D34" s="5"/>
      <c r="E34" s="5"/>
      <c r="F34" s="5"/>
      <c r="G34" s="5"/>
      <c r="H34" s="5"/>
      <c r="I34" s="5"/>
      <c r="J34" s="10"/>
      <c r="K34" s="5"/>
      <c r="L34" s="37"/>
      <c r="S34" s="34"/>
      <c r="T34" s="10"/>
    </row>
    <row r="35" spans="1:20" s="6" customFormat="1" x14ac:dyDescent="0.2">
      <c r="A35" s="5"/>
      <c r="B35" s="5"/>
      <c r="C35" s="5"/>
      <c r="D35" s="5"/>
      <c r="E35" s="5"/>
      <c r="F35" s="5"/>
      <c r="G35" s="5"/>
      <c r="H35" s="5"/>
      <c r="I35" s="5"/>
      <c r="J35" s="10"/>
      <c r="K35" s="5"/>
      <c r="L35" s="37"/>
      <c r="S35" s="34"/>
      <c r="T35" s="10"/>
    </row>
    <row r="36" spans="1:20" s="6" customFormat="1" x14ac:dyDescent="0.2">
      <c r="A36" s="5"/>
      <c r="B36" s="5"/>
      <c r="C36" s="5"/>
      <c r="D36" s="5"/>
      <c r="E36" s="5"/>
      <c r="F36" s="5"/>
      <c r="G36" s="5"/>
      <c r="H36" s="5"/>
      <c r="I36" s="5"/>
      <c r="J36" s="10"/>
      <c r="K36" s="5"/>
      <c r="L36" s="37"/>
      <c r="S36" s="34"/>
      <c r="T36" s="10"/>
    </row>
    <row r="37" spans="1:20" s="6" customFormat="1" x14ac:dyDescent="0.2">
      <c r="A37" s="5"/>
      <c r="B37" s="5"/>
      <c r="C37" s="5"/>
      <c r="D37" s="5"/>
      <c r="E37" s="5"/>
      <c r="F37" s="5"/>
      <c r="G37" s="5"/>
      <c r="H37" s="5"/>
      <c r="I37" s="5"/>
      <c r="J37" s="10"/>
      <c r="K37" s="5"/>
      <c r="L37" s="37"/>
      <c r="S37" s="34"/>
      <c r="T37" s="10"/>
    </row>
    <row r="38" spans="1:20" s="6" customFormat="1" x14ac:dyDescent="0.2">
      <c r="A38" s="5"/>
      <c r="B38" s="5"/>
      <c r="C38" s="5"/>
      <c r="D38" s="5"/>
      <c r="E38" s="5"/>
      <c r="F38" s="5"/>
      <c r="G38" s="5"/>
      <c r="H38" s="5"/>
      <c r="I38" s="5"/>
      <c r="J38" s="10"/>
      <c r="K38" s="5"/>
      <c r="L38" s="37"/>
      <c r="S38" s="34"/>
      <c r="T38" s="10"/>
    </row>
    <row r="39" spans="1:20" s="6" customFormat="1" x14ac:dyDescent="0.2">
      <c r="A39" s="5"/>
      <c r="B39" s="5"/>
      <c r="C39" s="5"/>
      <c r="D39" s="5"/>
      <c r="E39" s="5"/>
      <c r="F39" s="5"/>
      <c r="G39" s="5"/>
      <c r="H39" s="5"/>
      <c r="I39" s="5"/>
      <c r="J39" s="10"/>
      <c r="K39" s="5"/>
      <c r="L39" s="37"/>
      <c r="S39" s="34"/>
      <c r="T39" s="10"/>
    </row>
    <row r="40" spans="1:20" s="6" customFormat="1" x14ac:dyDescent="0.2">
      <c r="A40" s="5"/>
      <c r="B40" s="5"/>
      <c r="C40" s="5"/>
      <c r="D40" s="5"/>
      <c r="E40" s="5"/>
      <c r="F40" s="5"/>
      <c r="G40" s="5"/>
      <c r="H40" s="5"/>
      <c r="I40" s="5"/>
      <c r="J40" s="10"/>
      <c r="K40" s="5"/>
      <c r="L40" s="37"/>
      <c r="S40" s="34"/>
      <c r="T40" s="10"/>
    </row>
    <row r="41" spans="1:20" s="6" customFormat="1" x14ac:dyDescent="0.2">
      <c r="A41" s="5"/>
      <c r="B41" s="5"/>
      <c r="C41" s="5"/>
      <c r="D41" s="5"/>
      <c r="E41" s="5"/>
      <c r="F41" s="5"/>
      <c r="G41" s="5"/>
      <c r="H41" s="5"/>
      <c r="I41" s="5"/>
      <c r="J41" s="10"/>
      <c r="K41" s="5"/>
      <c r="L41" s="37"/>
      <c r="S41" s="34"/>
      <c r="T41" s="10"/>
    </row>
    <row r="42" spans="1:20" s="6" customFormat="1" x14ac:dyDescent="0.2">
      <c r="A42" s="5"/>
      <c r="B42" s="5"/>
      <c r="C42" s="5"/>
      <c r="D42" s="5"/>
      <c r="E42" s="5"/>
      <c r="F42" s="5"/>
      <c r="G42" s="5"/>
      <c r="H42" s="5"/>
      <c r="I42" s="5"/>
      <c r="J42" s="10"/>
      <c r="K42" s="5"/>
      <c r="L42" s="37"/>
      <c r="S42" s="34"/>
      <c r="T42" s="10"/>
    </row>
    <row r="43" spans="1:20" s="6" customFormat="1" x14ac:dyDescent="0.2">
      <c r="A43" s="5"/>
      <c r="B43" s="5"/>
      <c r="C43" s="5"/>
      <c r="D43" s="5"/>
      <c r="E43" s="5"/>
      <c r="F43" s="5"/>
      <c r="G43" s="5"/>
      <c r="H43" s="5"/>
      <c r="I43" s="5"/>
      <c r="J43" s="10"/>
      <c r="K43" s="5"/>
      <c r="L43" s="37"/>
      <c r="S43" s="34"/>
      <c r="T43" s="10"/>
    </row>
    <row r="44" spans="1:20" s="6" customFormat="1" x14ac:dyDescent="0.2">
      <c r="A44" s="5"/>
      <c r="B44" s="5"/>
      <c r="C44" s="5"/>
      <c r="D44" s="5"/>
      <c r="E44" s="5"/>
      <c r="F44" s="5"/>
      <c r="G44" s="5"/>
      <c r="H44" s="5"/>
      <c r="I44" s="5"/>
      <c r="J44" s="10"/>
      <c r="K44" s="5"/>
      <c r="L44" s="37"/>
      <c r="S44" s="34"/>
      <c r="T44" s="10"/>
    </row>
    <row r="45" spans="1:20" s="6" customFormat="1" x14ac:dyDescent="0.2">
      <c r="A45" s="10"/>
      <c r="B45" s="10"/>
      <c r="C45" s="10"/>
      <c r="D45" s="10"/>
      <c r="E45" s="10"/>
      <c r="F45" s="10"/>
      <c r="G45" s="10"/>
      <c r="H45" s="10"/>
      <c r="I45" s="10"/>
      <c r="J45" s="10"/>
      <c r="K45" s="5"/>
      <c r="L45" s="37"/>
      <c r="S45" s="34"/>
      <c r="T45" s="10"/>
    </row>
    <row r="46" spans="1:20" s="6" customFormat="1" x14ac:dyDescent="0.2">
      <c r="A46" s="10"/>
      <c r="B46" s="10"/>
      <c r="C46" s="10"/>
      <c r="D46" s="10"/>
      <c r="E46" s="10"/>
      <c r="F46" s="10"/>
      <c r="G46" s="10"/>
      <c r="H46" s="10"/>
      <c r="I46" s="10"/>
      <c r="J46" s="10"/>
      <c r="K46" s="5"/>
      <c r="L46" s="37"/>
      <c r="S46" s="34"/>
      <c r="T46" s="10"/>
    </row>
    <row r="47" spans="1:20" s="6" customFormat="1" x14ac:dyDescent="0.2">
      <c r="A47" s="10"/>
      <c r="B47" s="10"/>
      <c r="C47" s="10"/>
      <c r="D47" s="10"/>
      <c r="E47" s="10"/>
      <c r="F47" s="10"/>
      <c r="G47" s="10"/>
      <c r="H47" s="10"/>
      <c r="I47" s="10"/>
      <c r="J47" s="10"/>
      <c r="K47" s="5"/>
      <c r="L47" s="37"/>
      <c r="S47" s="34"/>
      <c r="T47" s="10"/>
    </row>
    <row r="48" spans="1:20" s="6" customFormat="1" x14ac:dyDescent="0.2">
      <c r="A48" s="10"/>
      <c r="B48" s="10"/>
      <c r="C48" s="10"/>
      <c r="D48" s="10"/>
      <c r="E48" s="10"/>
      <c r="F48" s="10"/>
      <c r="G48" s="10"/>
      <c r="H48" s="10"/>
      <c r="I48" s="10"/>
      <c r="J48" s="10"/>
      <c r="K48" s="5"/>
      <c r="L48" s="37"/>
      <c r="S48" s="34"/>
      <c r="T48" s="10"/>
    </row>
    <row r="49" spans="1:20" s="6" customFormat="1" x14ac:dyDescent="0.2">
      <c r="A49" s="10"/>
      <c r="B49" s="10"/>
      <c r="C49" s="10"/>
      <c r="D49" s="10"/>
      <c r="E49" s="10"/>
      <c r="F49" s="10"/>
      <c r="G49" s="10"/>
      <c r="H49" s="10"/>
      <c r="I49" s="10"/>
      <c r="J49" s="10"/>
      <c r="K49" s="5"/>
      <c r="L49" s="37"/>
      <c r="S49" s="34"/>
      <c r="T49" s="10"/>
    </row>
    <row r="50" spans="1:20" s="6" customFormat="1" x14ac:dyDescent="0.2">
      <c r="A50" s="10"/>
      <c r="B50" s="10"/>
      <c r="C50" s="10"/>
      <c r="D50" s="10"/>
      <c r="E50" s="10"/>
      <c r="F50" s="10"/>
      <c r="G50" s="10"/>
      <c r="H50" s="10"/>
      <c r="I50" s="10"/>
      <c r="J50" s="10"/>
      <c r="K50" s="5"/>
      <c r="L50" s="37"/>
      <c r="S50" s="34"/>
      <c r="T50" s="10"/>
    </row>
    <row r="51" spans="1:20" s="6" customFormat="1" x14ac:dyDescent="0.2">
      <c r="A51" s="10"/>
      <c r="B51" s="10"/>
      <c r="C51" s="10"/>
      <c r="D51" s="10"/>
      <c r="E51" s="10"/>
      <c r="F51" s="10"/>
      <c r="G51" s="10"/>
      <c r="H51" s="10"/>
      <c r="I51" s="10"/>
      <c r="J51" s="10"/>
      <c r="K51" s="5"/>
      <c r="L51" s="37"/>
      <c r="S51" s="34"/>
      <c r="T51" s="10"/>
    </row>
    <row r="52" spans="1:20" s="6" customFormat="1" x14ac:dyDescent="0.2">
      <c r="A52" s="10"/>
      <c r="B52" s="10"/>
      <c r="C52" s="10"/>
      <c r="D52" s="10"/>
      <c r="E52" s="10"/>
      <c r="F52" s="10"/>
      <c r="G52" s="10"/>
      <c r="H52" s="10"/>
      <c r="I52" s="10"/>
      <c r="J52" s="10"/>
      <c r="K52" s="5"/>
      <c r="L52" s="37"/>
      <c r="S52" s="34"/>
      <c r="T52" s="10"/>
    </row>
    <row r="53" spans="1:20" s="6" customFormat="1" x14ac:dyDescent="0.2">
      <c r="A53" s="10"/>
      <c r="B53" s="10"/>
      <c r="C53" s="10"/>
      <c r="D53" s="10"/>
      <c r="E53" s="10"/>
      <c r="F53" s="10"/>
      <c r="G53" s="10"/>
      <c r="H53" s="10"/>
      <c r="I53" s="10"/>
      <c r="J53" s="10"/>
      <c r="K53" s="5"/>
      <c r="L53" s="37"/>
      <c r="S53" s="34"/>
      <c r="T53" s="10"/>
    </row>
    <row r="54" spans="1:20" s="6" customFormat="1" x14ac:dyDescent="0.2">
      <c r="A54" s="10"/>
      <c r="B54" s="10"/>
      <c r="C54" s="10"/>
      <c r="D54" s="10"/>
      <c r="E54" s="10"/>
      <c r="F54" s="10"/>
      <c r="G54" s="10"/>
      <c r="H54" s="10"/>
      <c r="I54" s="10"/>
      <c r="J54" s="10"/>
      <c r="K54" s="5"/>
      <c r="L54" s="37"/>
      <c r="S54" s="34"/>
      <c r="T54" s="10"/>
    </row>
    <row r="55" spans="1:20" s="6" customFormat="1" x14ac:dyDescent="0.2">
      <c r="A55" s="10"/>
      <c r="B55" s="10"/>
      <c r="C55" s="10"/>
      <c r="D55" s="10"/>
      <c r="E55" s="10"/>
      <c r="F55" s="10"/>
      <c r="G55" s="10"/>
      <c r="H55" s="10"/>
      <c r="I55" s="10"/>
      <c r="J55" s="10"/>
      <c r="K55" s="5"/>
      <c r="L55" s="37"/>
      <c r="S55" s="34"/>
      <c r="T55" s="10"/>
    </row>
    <row r="56" spans="1:20" s="6" customFormat="1" x14ac:dyDescent="0.2">
      <c r="A56" s="10"/>
      <c r="B56" s="10"/>
      <c r="C56" s="10"/>
      <c r="D56" s="10"/>
      <c r="E56" s="10"/>
      <c r="F56" s="10"/>
      <c r="G56" s="10"/>
      <c r="H56" s="10"/>
      <c r="I56" s="10"/>
      <c r="J56" s="10"/>
      <c r="K56" s="5"/>
      <c r="L56" s="37"/>
      <c r="S56" s="34"/>
      <c r="T56" s="10"/>
    </row>
    <row r="57" spans="1:20" s="6" customFormat="1" x14ac:dyDescent="0.2">
      <c r="A57" s="10"/>
      <c r="B57" s="10"/>
      <c r="C57" s="10"/>
      <c r="D57" s="10"/>
      <c r="E57" s="10"/>
      <c r="F57" s="10"/>
      <c r="G57" s="10"/>
      <c r="H57" s="10"/>
      <c r="I57" s="10"/>
      <c r="J57" s="10"/>
      <c r="K57" s="5"/>
      <c r="L57" s="37"/>
      <c r="S57" s="34"/>
      <c r="T57" s="10"/>
    </row>
    <row r="58" spans="1:20" s="6" customFormat="1" x14ac:dyDescent="0.2">
      <c r="A58" s="10"/>
      <c r="B58" s="10"/>
      <c r="C58" s="10"/>
      <c r="D58" s="10"/>
      <c r="E58" s="10"/>
      <c r="F58" s="10"/>
      <c r="G58" s="10"/>
      <c r="H58" s="10"/>
      <c r="I58" s="10"/>
      <c r="J58" s="10"/>
      <c r="K58" s="5"/>
      <c r="L58" s="37"/>
      <c r="S58" s="34"/>
      <c r="T58" s="10"/>
    </row>
    <row r="59" spans="1:20" s="6" customFormat="1" x14ac:dyDescent="0.2">
      <c r="A59" s="10"/>
      <c r="B59" s="10"/>
      <c r="C59" s="10"/>
      <c r="D59" s="10"/>
      <c r="E59" s="10"/>
      <c r="F59" s="10"/>
      <c r="G59" s="10"/>
      <c r="H59" s="10"/>
      <c r="I59" s="10"/>
      <c r="J59" s="10"/>
      <c r="K59" s="5"/>
      <c r="L59" s="37"/>
      <c r="S59" s="34"/>
      <c r="T59" s="10"/>
    </row>
    <row r="60" spans="1:20" s="6" customFormat="1" x14ac:dyDescent="0.2">
      <c r="A60" s="10"/>
      <c r="B60" s="10"/>
      <c r="C60" s="10"/>
      <c r="D60" s="10"/>
      <c r="E60" s="10"/>
      <c r="F60" s="10"/>
      <c r="G60" s="10"/>
      <c r="H60" s="10"/>
      <c r="I60" s="10"/>
      <c r="J60" s="10"/>
      <c r="K60" s="5"/>
      <c r="L60" s="37"/>
      <c r="S60" s="34"/>
      <c r="T60" s="10"/>
    </row>
    <row r="61" spans="1:20" s="6" customFormat="1" x14ac:dyDescent="0.2">
      <c r="A61" s="10"/>
      <c r="B61" s="10"/>
      <c r="C61" s="10"/>
      <c r="D61" s="10"/>
      <c r="E61" s="10"/>
      <c r="F61" s="10"/>
      <c r="G61" s="10"/>
      <c r="H61" s="10"/>
      <c r="I61" s="10"/>
      <c r="J61" s="10"/>
      <c r="K61" s="5"/>
      <c r="L61" s="37"/>
      <c r="S61" s="34"/>
      <c r="T61" s="10"/>
    </row>
    <row r="62" spans="1:20" s="6" customFormat="1" x14ac:dyDescent="0.2">
      <c r="A62" s="10"/>
      <c r="B62" s="10"/>
      <c r="C62" s="10"/>
      <c r="D62" s="10"/>
      <c r="E62" s="10"/>
      <c r="F62" s="10"/>
      <c r="G62" s="10"/>
      <c r="H62" s="10"/>
      <c r="I62" s="10"/>
      <c r="J62" s="10"/>
      <c r="K62" s="5"/>
      <c r="L62" s="37"/>
      <c r="S62" s="34"/>
      <c r="T62" s="10"/>
    </row>
    <row r="63" spans="1:20" s="6" customFormat="1" x14ac:dyDescent="0.2">
      <c r="A63" s="10"/>
      <c r="B63" s="10"/>
      <c r="C63" s="10"/>
      <c r="D63" s="10"/>
      <c r="E63" s="10"/>
      <c r="F63" s="10"/>
      <c r="G63" s="10"/>
      <c r="H63" s="10"/>
      <c r="I63" s="10"/>
      <c r="J63" s="10"/>
      <c r="K63" s="5"/>
      <c r="L63" s="37"/>
      <c r="S63" s="34"/>
      <c r="T63" s="10"/>
    </row>
    <row r="64" spans="1:20" s="6" customFormat="1" x14ac:dyDescent="0.2">
      <c r="A64" s="10"/>
      <c r="B64" s="10"/>
      <c r="C64" s="10"/>
      <c r="D64" s="10"/>
      <c r="E64" s="10"/>
      <c r="F64" s="10"/>
      <c r="G64" s="10"/>
      <c r="H64" s="10"/>
      <c r="I64" s="10"/>
      <c r="J64" s="10"/>
      <c r="K64" s="5"/>
      <c r="L64" s="37"/>
      <c r="S64" s="34"/>
      <c r="T64" s="10"/>
    </row>
    <row r="65" spans="1:20" s="6" customFormat="1" x14ac:dyDescent="0.2">
      <c r="A65" s="10"/>
      <c r="B65" s="10"/>
      <c r="C65" s="10"/>
      <c r="D65" s="10"/>
      <c r="E65" s="10"/>
      <c r="F65" s="10"/>
      <c r="G65" s="10"/>
      <c r="H65" s="10"/>
      <c r="I65" s="10"/>
      <c r="J65" s="10"/>
      <c r="K65" s="5"/>
      <c r="L65" s="37"/>
      <c r="S65" s="34"/>
      <c r="T65" s="10"/>
    </row>
    <row r="66" spans="1:20" s="6" customFormat="1" x14ac:dyDescent="0.2">
      <c r="A66" s="10"/>
      <c r="B66" s="10"/>
      <c r="C66" s="10"/>
      <c r="D66" s="10"/>
      <c r="E66" s="10"/>
      <c r="F66" s="10"/>
      <c r="G66" s="10"/>
      <c r="H66" s="10"/>
      <c r="I66" s="10"/>
      <c r="J66" s="10"/>
      <c r="K66" s="5"/>
      <c r="L66" s="37"/>
      <c r="S66" s="34"/>
      <c r="T66" s="10"/>
    </row>
    <row r="67" spans="1:20" s="6" customFormat="1" x14ac:dyDescent="0.2">
      <c r="A67" s="10"/>
      <c r="B67" s="10"/>
      <c r="C67" s="10"/>
      <c r="D67" s="10"/>
      <c r="E67" s="10"/>
      <c r="F67" s="10"/>
      <c r="G67" s="10"/>
      <c r="H67" s="10"/>
      <c r="I67" s="10"/>
      <c r="J67" s="10"/>
      <c r="K67" s="5"/>
      <c r="L67" s="37"/>
      <c r="S67" s="34"/>
      <c r="T67" s="10"/>
    </row>
    <row r="68" spans="1:20" s="6" customFormat="1" x14ac:dyDescent="0.2">
      <c r="A68" s="10"/>
      <c r="B68" s="10"/>
      <c r="C68" s="10"/>
      <c r="D68" s="10"/>
      <c r="E68" s="10"/>
      <c r="F68" s="10"/>
      <c r="G68" s="10"/>
      <c r="H68" s="10"/>
      <c r="I68" s="10"/>
      <c r="J68" s="10"/>
      <c r="K68" s="5"/>
      <c r="L68" s="37"/>
      <c r="S68" s="34"/>
      <c r="T68" s="10"/>
    </row>
    <row r="69" spans="1:20" s="6" customFormat="1" x14ac:dyDescent="0.2">
      <c r="A69" s="10"/>
      <c r="B69" s="10"/>
      <c r="C69" s="10"/>
      <c r="D69" s="10"/>
      <c r="E69" s="10"/>
      <c r="F69" s="10"/>
      <c r="G69" s="10"/>
      <c r="H69" s="10"/>
      <c r="I69" s="10"/>
      <c r="J69" s="10"/>
      <c r="K69" s="5"/>
      <c r="L69" s="37"/>
      <c r="S69" s="34"/>
      <c r="T69" s="10"/>
    </row>
    <row r="70" spans="1:20" s="6" customFormat="1" x14ac:dyDescent="0.2">
      <c r="A70" s="10"/>
      <c r="B70" s="10"/>
      <c r="C70" s="10"/>
      <c r="D70" s="10"/>
      <c r="E70" s="10"/>
      <c r="F70" s="10"/>
      <c r="G70" s="10"/>
      <c r="H70" s="10"/>
      <c r="I70" s="10"/>
      <c r="J70" s="10"/>
      <c r="K70" s="5"/>
      <c r="L70" s="37"/>
      <c r="S70" s="34"/>
      <c r="T70" s="10"/>
    </row>
    <row r="71" spans="1:20" s="6" customFormat="1" x14ac:dyDescent="0.2">
      <c r="A71" s="10"/>
      <c r="B71" s="10"/>
      <c r="C71" s="10"/>
      <c r="D71" s="10"/>
      <c r="E71" s="10"/>
      <c r="F71" s="10"/>
      <c r="G71" s="10"/>
      <c r="H71" s="10"/>
      <c r="I71" s="10"/>
      <c r="J71" s="10"/>
      <c r="K71" s="5"/>
      <c r="L71" s="37"/>
      <c r="S71" s="34"/>
      <c r="T71" s="10"/>
    </row>
    <row r="72" spans="1:20" s="6" customFormat="1" x14ac:dyDescent="0.2">
      <c r="A72" s="10"/>
      <c r="B72" s="10"/>
      <c r="C72" s="10"/>
      <c r="D72" s="10"/>
      <c r="E72" s="10"/>
      <c r="F72" s="10"/>
      <c r="G72" s="10"/>
      <c r="H72" s="10"/>
      <c r="I72" s="10"/>
      <c r="J72" s="10"/>
      <c r="K72" s="5"/>
      <c r="L72" s="37"/>
      <c r="S72" s="34"/>
      <c r="T72" s="10"/>
    </row>
    <row r="73" spans="1:20" s="6" customFormat="1" x14ac:dyDescent="0.2">
      <c r="A73" s="10"/>
      <c r="B73" s="10"/>
      <c r="C73" s="10"/>
      <c r="D73" s="10"/>
      <c r="E73" s="10"/>
      <c r="F73" s="10"/>
      <c r="G73" s="10"/>
      <c r="H73" s="10"/>
      <c r="I73" s="10"/>
      <c r="J73" s="10"/>
      <c r="K73" s="5"/>
      <c r="L73" s="37"/>
      <c r="S73" s="34"/>
      <c r="T73" s="10"/>
    </row>
    <row r="74" spans="1:20" s="6" customFormat="1" x14ac:dyDescent="0.2">
      <c r="A74" s="10"/>
      <c r="B74" s="10"/>
      <c r="C74" s="10"/>
      <c r="D74" s="10"/>
      <c r="E74" s="10"/>
      <c r="F74" s="10"/>
      <c r="G74" s="10"/>
      <c r="H74" s="10"/>
      <c r="I74" s="10"/>
      <c r="J74" s="10"/>
      <c r="K74" s="5"/>
      <c r="L74" s="37"/>
      <c r="S74" s="34"/>
      <c r="T74" s="10"/>
    </row>
    <row r="75" spans="1:20" s="6" customFormat="1" x14ac:dyDescent="0.2">
      <c r="A75" s="10"/>
      <c r="B75" s="10"/>
      <c r="C75" s="10"/>
      <c r="D75" s="10"/>
      <c r="E75" s="10"/>
      <c r="F75" s="10"/>
      <c r="G75" s="10"/>
      <c r="H75" s="10"/>
      <c r="I75" s="10"/>
      <c r="J75" s="10"/>
      <c r="K75" s="5"/>
      <c r="L75" s="37"/>
      <c r="S75" s="34"/>
      <c r="T75" s="10"/>
    </row>
    <row r="76" spans="1:20" s="6" customFormat="1" x14ac:dyDescent="0.2">
      <c r="A76" s="10"/>
      <c r="B76" s="10"/>
      <c r="C76" s="10"/>
      <c r="D76" s="10"/>
      <c r="E76" s="10"/>
      <c r="F76" s="10"/>
      <c r="G76" s="10"/>
      <c r="H76" s="10"/>
      <c r="I76" s="10"/>
      <c r="J76" s="10"/>
      <c r="K76" s="5"/>
      <c r="L76" s="37"/>
      <c r="S76" s="34"/>
      <c r="T76" s="10"/>
    </row>
    <row r="77" spans="1:20" s="6" customFormat="1" x14ac:dyDescent="0.2">
      <c r="A77" s="10"/>
      <c r="B77" s="10"/>
      <c r="C77" s="10"/>
      <c r="D77" s="10"/>
      <c r="E77" s="10"/>
      <c r="F77" s="10"/>
      <c r="G77" s="10"/>
      <c r="H77" s="10"/>
      <c r="I77" s="10"/>
      <c r="J77" s="10"/>
      <c r="K77" s="5"/>
      <c r="L77" s="37"/>
      <c r="S77" s="34"/>
      <c r="T77" s="10"/>
    </row>
    <row r="78" spans="1:20" s="6" customFormat="1" x14ac:dyDescent="0.2">
      <c r="A78" s="10"/>
      <c r="B78" s="10"/>
      <c r="C78" s="10"/>
      <c r="D78" s="10"/>
      <c r="E78" s="10"/>
      <c r="F78" s="10"/>
      <c r="G78" s="10"/>
      <c r="H78" s="10"/>
      <c r="I78" s="10"/>
      <c r="J78" s="10"/>
      <c r="K78" s="5"/>
      <c r="L78" s="37"/>
      <c r="S78" s="34"/>
      <c r="T78" s="10"/>
    </row>
    <row r="79" spans="1:20" s="6" customFormat="1" x14ac:dyDescent="0.2">
      <c r="A79" s="10"/>
      <c r="B79" s="10"/>
      <c r="C79" s="10"/>
      <c r="D79" s="10"/>
      <c r="E79" s="10"/>
      <c r="F79" s="10"/>
      <c r="G79" s="10"/>
      <c r="H79" s="10"/>
      <c r="I79" s="10"/>
      <c r="J79" s="10"/>
      <c r="K79" s="5"/>
      <c r="L79" s="37"/>
      <c r="S79" s="34"/>
      <c r="T79" s="10"/>
    </row>
    <row r="80" spans="1:20" s="6" customFormat="1" x14ac:dyDescent="0.2">
      <c r="A80" s="10"/>
      <c r="B80" s="10"/>
      <c r="C80" s="10"/>
      <c r="D80" s="10"/>
      <c r="E80" s="10"/>
      <c r="F80" s="10"/>
      <c r="G80" s="10"/>
      <c r="H80" s="10"/>
      <c r="I80" s="10"/>
      <c r="J80" s="10"/>
      <c r="K80" s="5"/>
      <c r="L80" s="37"/>
      <c r="S80" s="34"/>
      <c r="T80" s="10"/>
    </row>
    <row r="81" spans="1:20" s="6" customFormat="1" x14ac:dyDescent="0.2">
      <c r="A81" s="10"/>
      <c r="B81" s="10"/>
      <c r="C81" s="10"/>
      <c r="D81" s="10"/>
      <c r="E81" s="10"/>
      <c r="F81" s="10"/>
      <c r="G81" s="10"/>
      <c r="H81" s="10"/>
      <c r="I81" s="10"/>
      <c r="J81" s="10"/>
      <c r="K81" s="5"/>
      <c r="L81" s="37"/>
      <c r="S81" s="34"/>
      <c r="T81" s="10"/>
    </row>
    <row r="82" spans="1:20" s="6" customFormat="1" x14ac:dyDescent="0.2">
      <c r="A82" s="10"/>
      <c r="B82" s="10"/>
      <c r="C82" s="10"/>
      <c r="D82" s="10"/>
      <c r="E82" s="10"/>
      <c r="F82" s="10"/>
      <c r="G82" s="10"/>
      <c r="H82" s="10"/>
      <c r="I82" s="10"/>
      <c r="J82" s="10"/>
      <c r="K82" s="5"/>
      <c r="L82" s="37"/>
      <c r="S82" s="34"/>
      <c r="T82" s="10"/>
    </row>
    <row r="83" spans="1:20" s="6" customFormat="1" x14ac:dyDescent="0.2">
      <c r="A83" s="10"/>
      <c r="B83" s="10"/>
      <c r="C83" s="10"/>
      <c r="D83" s="10"/>
      <c r="E83" s="10"/>
      <c r="F83" s="10"/>
      <c r="G83" s="10"/>
      <c r="H83" s="10"/>
      <c r="I83" s="10"/>
      <c r="J83" s="10"/>
      <c r="K83" s="5"/>
      <c r="L83" s="37"/>
      <c r="S83" s="34"/>
      <c r="T83" s="10"/>
    </row>
    <row r="84" spans="1:20" s="6" customFormat="1" x14ac:dyDescent="0.2">
      <c r="A84" s="10"/>
      <c r="B84" s="10"/>
      <c r="C84" s="10"/>
      <c r="D84" s="10"/>
      <c r="E84" s="10"/>
      <c r="F84" s="10"/>
      <c r="G84" s="10"/>
      <c r="H84" s="10"/>
      <c r="I84" s="10"/>
      <c r="J84" s="10"/>
      <c r="K84" s="5"/>
      <c r="L84" s="37"/>
      <c r="S84" s="34"/>
      <c r="T84" s="10"/>
    </row>
    <row r="85" spans="1:20" s="6" customFormat="1" x14ac:dyDescent="0.2">
      <c r="A85" s="10"/>
      <c r="B85" s="10"/>
      <c r="C85" s="10"/>
      <c r="D85" s="10"/>
      <c r="E85" s="10"/>
      <c r="F85" s="10"/>
      <c r="G85" s="10"/>
      <c r="H85" s="10"/>
      <c r="I85" s="10"/>
      <c r="J85" s="10"/>
      <c r="K85" s="5"/>
      <c r="L85" s="37"/>
      <c r="S85" s="34"/>
      <c r="T85" s="10"/>
    </row>
    <row r="86" spans="1:20" s="6" customFormat="1" x14ac:dyDescent="0.2">
      <c r="A86" s="10"/>
      <c r="B86" s="10"/>
      <c r="C86" s="10"/>
      <c r="D86" s="10"/>
      <c r="E86" s="10"/>
      <c r="F86" s="10"/>
      <c r="G86" s="10"/>
      <c r="H86" s="10"/>
      <c r="I86" s="10"/>
      <c r="J86" s="10"/>
      <c r="K86" s="5"/>
      <c r="L86" s="37"/>
      <c r="S86" s="34"/>
      <c r="T86" s="10"/>
    </row>
    <row r="87" spans="1:20" s="6" customFormat="1" x14ac:dyDescent="0.2">
      <c r="A87" s="10"/>
      <c r="B87" s="10"/>
      <c r="C87" s="10"/>
      <c r="D87" s="10"/>
      <c r="E87" s="10"/>
      <c r="F87" s="10"/>
      <c r="G87" s="10"/>
      <c r="H87" s="10"/>
      <c r="I87" s="10"/>
      <c r="J87" s="10"/>
      <c r="K87" s="5"/>
      <c r="L87" s="37"/>
      <c r="S87" s="34"/>
      <c r="T87" s="10"/>
    </row>
    <row r="88" spans="1:20" s="6" customFormat="1" x14ac:dyDescent="0.2">
      <c r="A88" s="10"/>
      <c r="B88" s="10"/>
      <c r="C88" s="10"/>
      <c r="D88" s="10"/>
      <c r="E88" s="10"/>
      <c r="F88" s="10"/>
      <c r="G88" s="10"/>
      <c r="H88" s="10"/>
      <c r="I88" s="10"/>
      <c r="J88" s="10"/>
      <c r="K88" s="5"/>
      <c r="L88" s="37"/>
      <c r="S88" s="34"/>
      <c r="T88" s="10"/>
    </row>
    <row r="89" spans="1:20" s="6" customFormat="1" x14ac:dyDescent="0.2">
      <c r="A89" s="10"/>
      <c r="B89" s="10"/>
      <c r="C89" s="10"/>
      <c r="D89" s="10"/>
      <c r="E89" s="10"/>
      <c r="F89" s="10"/>
      <c r="G89" s="10"/>
      <c r="H89" s="10"/>
      <c r="I89" s="10"/>
      <c r="J89" s="10"/>
      <c r="K89" s="5"/>
      <c r="L89" s="37"/>
      <c r="S89" s="34"/>
      <c r="T89" s="10"/>
    </row>
    <row r="90" spans="1:20" s="6" customFormat="1" x14ac:dyDescent="0.2">
      <c r="A90" s="10"/>
      <c r="B90" s="10"/>
      <c r="C90" s="10"/>
      <c r="D90" s="10"/>
      <c r="E90" s="10"/>
      <c r="F90" s="10"/>
      <c r="G90" s="10"/>
      <c r="H90" s="10"/>
      <c r="I90" s="10"/>
      <c r="J90" s="10"/>
      <c r="K90" s="5"/>
      <c r="L90" s="37"/>
      <c r="S90" s="34"/>
      <c r="T90" s="10"/>
    </row>
    <row r="91" spans="1:20" s="6" customFormat="1" x14ac:dyDescent="0.2">
      <c r="A91" s="10"/>
      <c r="B91" s="10"/>
      <c r="C91" s="10"/>
      <c r="D91" s="10"/>
      <c r="E91" s="10"/>
      <c r="F91" s="10"/>
      <c r="G91" s="10"/>
      <c r="H91" s="10"/>
      <c r="I91" s="10"/>
      <c r="J91" s="10"/>
      <c r="K91" s="5"/>
      <c r="L91" s="37"/>
      <c r="S91" s="34"/>
      <c r="T91" s="10"/>
    </row>
    <row r="92" spans="1:20" s="6" customFormat="1" x14ac:dyDescent="0.2">
      <c r="A92" s="10"/>
      <c r="B92" s="10"/>
      <c r="C92" s="10"/>
      <c r="D92" s="10"/>
      <c r="E92" s="10"/>
      <c r="F92" s="10"/>
      <c r="G92" s="10"/>
      <c r="H92" s="10"/>
      <c r="I92" s="10"/>
      <c r="J92" s="10"/>
      <c r="K92" s="5"/>
      <c r="L92" s="37"/>
      <c r="S92" s="34"/>
      <c r="T92" s="10"/>
    </row>
    <row r="93" spans="1:20" s="6" customFormat="1" x14ac:dyDescent="0.2">
      <c r="A93" s="10"/>
      <c r="B93" s="10"/>
      <c r="C93" s="10"/>
      <c r="D93" s="10"/>
      <c r="E93" s="10"/>
      <c r="F93" s="10"/>
      <c r="G93" s="10"/>
      <c r="H93" s="10"/>
      <c r="I93" s="10"/>
      <c r="J93" s="10"/>
      <c r="K93" s="5"/>
      <c r="L93" s="37"/>
      <c r="S93" s="34"/>
      <c r="T93" s="10"/>
    </row>
    <row r="94" spans="1:20" s="6" customFormat="1" x14ac:dyDescent="0.2">
      <c r="A94" s="10"/>
      <c r="B94" s="10"/>
      <c r="C94" s="10"/>
      <c r="D94" s="10"/>
      <c r="E94" s="10"/>
      <c r="F94" s="10"/>
      <c r="G94" s="10"/>
      <c r="H94" s="10"/>
      <c r="I94" s="10"/>
      <c r="J94" s="10"/>
      <c r="K94" s="5"/>
      <c r="L94" s="37"/>
      <c r="S94" s="34"/>
      <c r="T94" s="10"/>
    </row>
    <row r="95" spans="1:20" s="6" customFormat="1" x14ac:dyDescent="0.2">
      <c r="A95" s="10"/>
      <c r="B95" s="10"/>
      <c r="C95" s="10"/>
      <c r="D95" s="10"/>
      <c r="E95" s="10"/>
      <c r="F95" s="10"/>
      <c r="G95" s="10"/>
      <c r="H95" s="10"/>
      <c r="I95" s="10"/>
      <c r="J95" s="10"/>
      <c r="K95" s="5"/>
      <c r="L95" s="37"/>
      <c r="S95" s="34"/>
      <c r="T95" s="10"/>
    </row>
    <row r="96" spans="1:20" s="6" customFormat="1" x14ac:dyDescent="0.2">
      <c r="A96" s="10"/>
      <c r="B96" s="10"/>
      <c r="C96" s="10"/>
      <c r="D96" s="10"/>
      <c r="E96" s="10"/>
      <c r="F96" s="10"/>
      <c r="G96" s="10"/>
      <c r="H96" s="10"/>
      <c r="I96" s="10"/>
      <c r="J96" s="10"/>
      <c r="K96" s="5"/>
      <c r="L96" s="37"/>
      <c r="S96" s="34"/>
      <c r="T96" s="10"/>
    </row>
  </sheetData>
  <mergeCells count="18">
    <mergeCell ref="A5:R5"/>
    <mergeCell ref="A6:A7"/>
    <mergeCell ref="B6:B7"/>
    <mergeCell ref="C6:C7"/>
    <mergeCell ref="D6:D7"/>
    <mergeCell ref="E6:E7"/>
    <mergeCell ref="F6:F7"/>
    <mergeCell ref="G6:G7"/>
    <mergeCell ref="H6:H7"/>
    <mergeCell ref="I6:I7"/>
    <mergeCell ref="R6:R7"/>
    <mergeCell ref="S6:S7"/>
    <mergeCell ref="J6:J7"/>
    <mergeCell ref="K6:K7"/>
    <mergeCell ref="L6:L7"/>
    <mergeCell ref="M6:M7"/>
    <mergeCell ref="N6:N7"/>
    <mergeCell ref="O6:Q6"/>
  </mergeCells>
  <printOptions horizontalCentered="1"/>
  <pageMargins left="0.78740157480314965" right="0.78740157480314965" top="0.6692913385826772" bottom="0.86614173228346458" header="0.27559055118110237" footer="0.39370078740157483"/>
  <pageSetup paperSize="9" scale="55" firstPageNumber="24" fitToHeight="4" orientation="landscape" useFirstPageNumber="1" r:id="rId1"/>
  <headerFooter alignWithMargins="0">
    <oddFooter>&amp;L&amp;"Arial,Kurzíva"Zastupitelstvo Olomouckého kraje 23. 4. 2018
32. Aktualizace plánu investic na rok 2018
Příloha č. 3) Nové investice z rozpočtu&amp;R&amp;"Arial,Kurzíva"&amp;12Strana &amp;P (celkem 26)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21"/>
  <sheetViews>
    <sheetView view="pageBreakPreview" zoomScale="80" zoomScaleNormal="70" zoomScaleSheetLayoutView="80" workbookViewId="0">
      <selection activeCell="L15" sqref="L15"/>
    </sheetView>
  </sheetViews>
  <sheetFormatPr defaultRowHeight="12.75" x14ac:dyDescent="0.2"/>
  <cols>
    <col min="1" max="1" width="9.140625" style="125"/>
    <col min="2" max="2" width="0" style="125" hidden="1" customWidth="1"/>
    <col min="3" max="3" width="17.140625" style="125" hidden="1" customWidth="1"/>
    <col min="4" max="6" width="9.140625" style="125" hidden="1" customWidth="1"/>
    <col min="7" max="7" width="9.140625" style="125" customWidth="1"/>
    <col min="8" max="8" width="76.85546875" style="125" customWidth="1"/>
    <col min="9" max="9" width="44.42578125" style="125" customWidth="1"/>
    <col min="10" max="10" width="0" style="125" hidden="1" customWidth="1"/>
    <col min="11" max="11" width="23" style="125" hidden="1" customWidth="1"/>
    <col min="12" max="12" width="16.7109375" style="125" customWidth="1"/>
    <col min="13" max="13" width="13.85546875" style="125" customWidth="1"/>
    <col min="14" max="14" width="13.42578125" style="125" hidden="1" customWidth="1"/>
    <col min="15" max="15" width="16.7109375" style="125" customWidth="1"/>
    <col min="16" max="16" width="13.42578125" style="125" customWidth="1"/>
    <col min="17" max="17" width="16.7109375" style="125" customWidth="1"/>
    <col min="18" max="18" width="13.28515625" style="125" customWidth="1"/>
    <col min="19" max="19" width="50.5703125" style="125" hidden="1" customWidth="1"/>
    <col min="20" max="16384" width="9.140625" style="125"/>
  </cols>
  <sheetData>
    <row r="1" spans="1:19" ht="18" x14ac:dyDescent="0.25">
      <c r="A1" s="138" t="s">
        <v>461</v>
      </c>
      <c r="B1" s="139"/>
      <c r="C1" s="139"/>
      <c r="D1" s="139"/>
      <c r="E1" s="139"/>
      <c r="F1" s="139"/>
      <c r="G1" s="139"/>
      <c r="H1" s="139"/>
      <c r="I1" s="140"/>
      <c r="J1" s="139"/>
      <c r="K1" s="141"/>
      <c r="L1" s="142"/>
      <c r="M1" s="143"/>
      <c r="N1" s="143"/>
      <c r="O1" s="142"/>
      <c r="P1" s="143"/>
      <c r="Q1" s="143"/>
      <c r="R1" s="143"/>
      <c r="S1" s="144"/>
    </row>
    <row r="2" spans="1:19" ht="16.5" customHeight="1" x14ac:dyDescent="0.25">
      <c r="A2" s="145" t="s">
        <v>462</v>
      </c>
      <c r="B2" s="139"/>
      <c r="C2" s="145"/>
      <c r="D2" s="139"/>
      <c r="E2" s="139"/>
      <c r="F2" s="139"/>
      <c r="G2" s="139"/>
      <c r="H2" s="145" t="s">
        <v>463</v>
      </c>
      <c r="I2" s="146" t="s">
        <v>19</v>
      </c>
      <c r="J2" s="139"/>
      <c r="K2" s="141"/>
      <c r="L2" s="142"/>
      <c r="M2" s="143"/>
      <c r="N2" s="143"/>
      <c r="O2" s="142"/>
      <c r="P2" s="143"/>
      <c r="Q2" s="143"/>
      <c r="R2" s="143"/>
      <c r="S2" s="144"/>
    </row>
    <row r="3" spans="1:19" ht="20.25" customHeight="1" x14ac:dyDescent="0.35">
      <c r="A3" s="147"/>
      <c r="B3" s="139"/>
      <c r="C3" s="145"/>
      <c r="D3" s="139"/>
      <c r="E3" s="139"/>
      <c r="F3" s="139"/>
      <c r="G3" s="139"/>
      <c r="H3" s="139" t="s">
        <v>17</v>
      </c>
      <c r="I3" s="140"/>
      <c r="J3" s="139"/>
      <c r="K3" s="141"/>
      <c r="L3" s="142"/>
      <c r="M3" s="143"/>
      <c r="N3" s="143"/>
      <c r="O3" s="142"/>
      <c r="P3" s="143"/>
      <c r="Q3" s="143"/>
      <c r="R3" s="143"/>
      <c r="S3" s="144"/>
    </row>
    <row r="4" spans="1:19" ht="14.25" x14ac:dyDescent="0.2">
      <c r="A4" s="148"/>
      <c r="B4" s="148"/>
      <c r="C4" s="148"/>
      <c r="D4" s="148"/>
      <c r="E4" s="148"/>
      <c r="F4" s="148"/>
      <c r="G4" s="148"/>
      <c r="H4" s="148"/>
      <c r="I4" s="149"/>
      <c r="J4" s="148"/>
      <c r="K4" s="141"/>
      <c r="L4" s="142"/>
      <c r="M4" s="39"/>
      <c r="N4" s="39"/>
      <c r="O4" s="142"/>
      <c r="P4" s="39"/>
      <c r="Q4" s="39"/>
      <c r="R4" s="39" t="s">
        <v>20</v>
      </c>
      <c r="S4" s="150"/>
    </row>
    <row r="5" spans="1:19" ht="23.25" x14ac:dyDescent="0.2">
      <c r="A5" s="184" t="s">
        <v>464</v>
      </c>
      <c r="B5" s="185"/>
      <c r="C5" s="185"/>
      <c r="D5" s="185"/>
      <c r="E5" s="185"/>
      <c r="F5" s="185"/>
      <c r="G5" s="185"/>
      <c r="H5" s="185"/>
      <c r="I5" s="185"/>
      <c r="J5" s="185"/>
      <c r="K5" s="185"/>
      <c r="L5" s="185"/>
      <c r="M5" s="185"/>
      <c r="N5" s="185"/>
      <c r="O5" s="185"/>
      <c r="P5" s="185"/>
      <c r="Q5" s="185"/>
      <c r="R5" s="186"/>
      <c r="S5" s="151"/>
    </row>
    <row r="6" spans="1:19" ht="28.5" customHeight="1" x14ac:dyDescent="0.2">
      <c r="A6" s="182" t="s">
        <v>0</v>
      </c>
      <c r="B6" s="187" t="s">
        <v>1</v>
      </c>
      <c r="C6" s="189" t="s">
        <v>2</v>
      </c>
      <c r="D6" s="189" t="s">
        <v>3</v>
      </c>
      <c r="E6" s="189" t="s">
        <v>4</v>
      </c>
      <c r="F6" s="189" t="s">
        <v>5</v>
      </c>
      <c r="G6" s="173" t="s">
        <v>309</v>
      </c>
      <c r="H6" s="189" t="s">
        <v>6</v>
      </c>
      <c r="I6" s="191" t="s">
        <v>7</v>
      </c>
      <c r="J6" s="197" t="s">
        <v>8</v>
      </c>
      <c r="K6" s="191" t="s">
        <v>9</v>
      </c>
      <c r="L6" s="191" t="s">
        <v>10</v>
      </c>
      <c r="M6" s="191" t="s">
        <v>11</v>
      </c>
      <c r="N6" s="193" t="s">
        <v>15</v>
      </c>
      <c r="O6" s="199" t="s">
        <v>16</v>
      </c>
      <c r="P6" s="200"/>
      <c r="Q6" s="201"/>
      <c r="R6" s="193" t="s">
        <v>21</v>
      </c>
      <c r="S6" s="195" t="s">
        <v>12</v>
      </c>
    </row>
    <row r="7" spans="1:19" ht="48" customHeight="1" x14ac:dyDescent="0.2">
      <c r="A7" s="182"/>
      <c r="B7" s="188"/>
      <c r="C7" s="190"/>
      <c r="D7" s="190"/>
      <c r="E7" s="190"/>
      <c r="F7" s="190"/>
      <c r="G7" s="173"/>
      <c r="H7" s="190"/>
      <c r="I7" s="192"/>
      <c r="J7" s="198"/>
      <c r="K7" s="192"/>
      <c r="L7" s="192"/>
      <c r="M7" s="192"/>
      <c r="N7" s="194"/>
      <c r="O7" s="82" t="s">
        <v>13</v>
      </c>
      <c r="P7" s="82" t="s">
        <v>306</v>
      </c>
      <c r="Q7" s="82" t="s">
        <v>14</v>
      </c>
      <c r="R7" s="194"/>
      <c r="S7" s="196"/>
    </row>
    <row r="8" spans="1:19" ht="20.25" x14ac:dyDescent="0.2">
      <c r="A8" s="76" t="s">
        <v>22</v>
      </c>
      <c r="B8" s="89"/>
      <c r="C8" s="89"/>
      <c r="D8" s="89"/>
      <c r="E8" s="89"/>
      <c r="F8" s="89"/>
      <c r="G8" s="89"/>
      <c r="H8" s="89"/>
      <c r="I8" s="89"/>
      <c r="J8" s="89"/>
      <c r="K8" s="89"/>
      <c r="L8" s="40">
        <f>SUM(L9:L20)</f>
        <v>5487</v>
      </c>
      <c r="M8" s="40"/>
      <c r="N8" s="40">
        <f>SUM(N9:N20)</f>
        <v>0</v>
      </c>
      <c r="O8" s="40">
        <f>SUM(O9:O20)</f>
        <v>5487</v>
      </c>
      <c r="P8" s="40">
        <f>SUM(P9:P20)</f>
        <v>0</v>
      </c>
      <c r="Q8" s="40">
        <f>SUM(Q9:Q20)</f>
        <v>5487</v>
      </c>
      <c r="R8" s="40">
        <f>SUM(R9:R20)</f>
        <v>0</v>
      </c>
      <c r="S8" s="20"/>
    </row>
    <row r="9" spans="1:19" s="153" customFormat="1" ht="30" customHeight="1" x14ac:dyDescent="0.2">
      <c r="A9" s="160">
        <v>1</v>
      </c>
      <c r="B9" s="160" t="s">
        <v>23</v>
      </c>
      <c r="C9" s="161"/>
      <c r="D9" s="161"/>
      <c r="E9" s="160"/>
      <c r="F9" s="160"/>
      <c r="G9" s="160">
        <v>63</v>
      </c>
      <c r="H9" s="162" t="s">
        <v>465</v>
      </c>
      <c r="I9" s="163" t="s">
        <v>24</v>
      </c>
      <c r="J9" s="160"/>
      <c r="K9" s="160"/>
      <c r="L9" s="164">
        <v>0</v>
      </c>
      <c r="M9" s="165">
        <v>2018</v>
      </c>
      <c r="N9" s="166"/>
      <c r="O9" s="167">
        <v>0</v>
      </c>
      <c r="P9" s="166">
        <v>0</v>
      </c>
      <c r="Q9" s="135">
        <v>0</v>
      </c>
      <c r="R9" s="164">
        <v>0</v>
      </c>
      <c r="S9" s="152" t="s">
        <v>466</v>
      </c>
    </row>
    <row r="10" spans="1:19" s="134" customFormat="1" ht="30" customHeight="1" x14ac:dyDescent="0.2">
      <c r="A10" s="160">
        <v>2</v>
      </c>
      <c r="B10" s="160" t="s">
        <v>23</v>
      </c>
      <c r="C10" s="161"/>
      <c r="D10" s="161"/>
      <c r="E10" s="160"/>
      <c r="F10" s="160"/>
      <c r="G10" s="160">
        <v>63</v>
      </c>
      <c r="H10" s="162" t="s">
        <v>467</v>
      </c>
      <c r="I10" s="163" t="s">
        <v>24</v>
      </c>
      <c r="J10" s="160"/>
      <c r="K10" s="160"/>
      <c r="L10" s="164">
        <v>0</v>
      </c>
      <c r="M10" s="165">
        <v>2018</v>
      </c>
      <c r="N10" s="166"/>
      <c r="O10" s="167">
        <v>0</v>
      </c>
      <c r="P10" s="166">
        <v>0</v>
      </c>
      <c r="Q10" s="135">
        <v>0</v>
      </c>
      <c r="R10" s="164">
        <v>0</v>
      </c>
      <c r="S10" s="133" t="s">
        <v>468</v>
      </c>
    </row>
    <row r="11" spans="1:19" s="134" customFormat="1" ht="30" customHeight="1" x14ac:dyDescent="0.2">
      <c r="A11" s="160">
        <v>3</v>
      </c>
      <c r="B11" s="160" t="s">
        <v>27</v>
      </c>
      <c r="C11" s="161"/>
      <c r="D11" s="161"/>
      <c r="E11" s="160"/>
      <c r="F11" s="160"/>
      <c r="G11" s="160">
        <v>63</v>
      </c>
      <c r="H11" s="162" t="s">
        <v>469</v>
      </c>
      <c r="I11" s="163" t="s">
        <v>24</v>
      </c>
      <c r="J11" s="160"/>
      <c r="K11" s="160"/>
      <c r="L11" s="164">
        <v>0</v>
      </c>
      <c r="M11" s="165">
        <v>2018</v>
      </c>
      <c r="N11" s="166"/>
      <c r="O11" s="167">
        <v>0</v>
      </c>
      <c r="P11" s="166">
        <v>0</v>
      </c>
      <c r="Q11" s="135">
        <v>0</v>
      </c>
      <c r="R11" s="164">
        <v>0</v>
      </c>
      <c r="S11" s="133"/>
    </row>
    <row r="12" spans="1:19" s="134" customFormat="1" ht="30" customHeight="1" x14ac:dyDescent="0.2">
      <c r="A12" s="160">
        <v>4</v>
      </c>
      <c r="B12" s="160" t="s">
        <v>33</v>
      </c>
      <c r="C12" s="161"/>
      <c r="D12" s="161"/>
      <c r="E12" s="160"/>
      <c r="F12" s="160"/>
      <c r="G12" s="160">
        <v>63</v>
      </c>
      <c r="H12" s="162" t="s">
        <v>470</v>
      </c>
      <c r="I12" s="163" t="s">
        <v>24</v>
      </c>
      <c r="J12" s="160"/>
      <c r="K12" s="160"/>
      <c r="L12" s="164">
        <v>0</v>
      </c>
      <c r="M12" s="165">
        <v>2018</v>
      </c>
      <c r="N12" s="166"/>
      <c r="O12" s="167">
        <v>0</v>
      </c>
      <c r="P12" s="166">
        <v>0</v>
      </c>
      <c r="Q12" s="135">
        <v>0</v>
      </c>
      <c r="R12" s="164">
        <v>0</v>
      </c>
      <c r="S12" s="133"/>
    </row>
    <row r="13" spans="1:19" s="134" customFormat="1" ht="30" customHeight="1" x14ac:dyDescent="0.2">
      <c r="A13" s="126">
        <v>5</v>
      </c>
      <c r="B13" s="126" t="s">
        <v>23</v>
      </c>
      <c r="C13" s="154"/>
      <c r="D13" s="154"/>
      <c r="E13" s="126"/>
      <c r="F13" s="126"/>
      <c r="G13" s="126">
        <v>63</v>
      </c>
      <c r="H13" s="128" t="s">
        <v>471</v>
      </c>
      <c r="I13" s="129" t="s">
        <v>36</v>
      </c>
      <c r="J13" s="126"/>
      <c r="K13" s="126"/>
      <c r="L13" s="171">
        <v>3143</v>
      </c>
      <c r="M13" s="155">
        <v>2018</v>
      </c>
      <c r="N13" s="131"/>
      <c r="O13" s="170">
        <v>3143</v>
      </c>
      <c r="P13" s="131">
        <v>0</v>
      </c>
      <c r="Q13" s="171">
        <v>3143</v>
      </c>
      <c r="R13" s="123">
        <v>0</v>
      </c>
      <c r="S13" s="133"/>
    </row>
    <row r="14" spans="1:19" s="134" customFormat="1" ht="30" customHeight="1" x14ac:dyDescent="0.2">
      <c r="A14" s="160">
        <v>6</v>
      </c>
      <c r="B14" s="160" t="s">
        <v>25</v>
      </c>
      <c r="C14" s="161"/>
      <c r="D14" s="161"/>
      <c r="E14" s="160"/>
      <c r="F14" s="160"/>
      <c r="G14" s="160">
        <v>63</v>
      </c>
      <c r="H14" s="162" t="s">
        <v>472</v>
      </c>
      <c r="I14" s="163" t="s">
        <v>36</v>
      </c>
      <c r="J14" s="160"/>
      <c r="K14" s="160"/>
      <c r="L14" s="164">
        <v>0</v>
      </c>
      <c r="M14" s="165">
        <v>2018</v>
      </c>
      <c r="N14" s="166"/>
      <c r="O14" s="167">
        <v>0</v>
      </c>
      <c r="P14" s="166">
        <v>0</v>
      </c>
      <c r="Q14" s="135">
        <v>0</v>
      </c>
      <c r="R14" s="164">
        <v>0</v>
      </c>
      <c r="S14" s="133"/>
    </row>
    <row r="15" spans="1:19" s="134" customFormat="1" ht="30" customHeight="1" x14ac:dyDescent="0.2">
      <c r="A15" s="126">
        <v>7</v>
      </c>
      <c r="B15" s="126" t="s">
        <v>37</v>
      </c>
      <c r="C15" s="154"/>
      <c r="D15" s="154"/>
      <c r="E15" s="126"/>
      <c r="F15" s="126"/>
      <c r="G15" s="126">
        <v>63</v>
      </c>
      <c r="H15" s="128" t="s">
        <v>473</v>
      </c>
      <c r="I15" s="129" t="s">
        <v>36</v>
      </c>
      <c r="J15" s="126"/>
      <c r="K15" s="126"/>
      <c r="L15" s="171">
        <v>2344</v>
      </c>
      <c r="M15" s="155">
        <v>2018</v>
      </c>
      <c r="N15" s="131"/>
      <c r="O15" s="170">
        <v>2344</v>
      </c>
      <c r="P15" s="131">
        <v>0</v>
      </c>
      <c r="Q15" s="171">
        <v>2344</v>
      </c>
      <c r="R15" s="123">
        <v>0</v>
      </c>
      <c r="S15" s="133"/>
    </row>
    <row r="16" spans="1:19" s="134" customFormat="1" ht="30" customHeight="1" x14ac:dyDescent="0.2">
      <c r="A16" s="160">
        <v>8</v>
      </c>
      <c r="B16" s="160" t="s">
        <v>37</v>
      </c>
      <c r="C16" s="161"/>
      <c r="D16" s="161"/>
      <c r="E16" s="160"/>
      <c r="F16" s="160"/>
      <c r="G16" s="160">
        <v>63</v>
      </c>
      <c r="H16" s="162" t="s">
        <v>474</v>
      </c>
      <c r="I16" s="163" t="s">
        <v>36</v>
      </c>
      <c r="J16" s="160"/>
      <c r="K16" s="160"/>
      <c r="L16" s="164">
        <v>0</v>
      </c>
      <c r="M16" s="165">
        <v>2018</v>
      </c>
      <c r="N16" s="166"/>
      <c r="O16" s="167">
        <v>0</v>
      </c>
      <c r="P16" s="166">
        <v>0</v>
      </c>
      <c r="Q16" s="135">
        <v>0</v>
      </c>
      <c r="R16" s="164">
        <v>0</v>
      </c>
      <c r="S16" s="133" t="s">
        <v>30</v>
      </c>
    </row>
    <row r="17" spans="1:19" s="169" customFormat="1" ht="30" customHeight="1" x14ac:dyDescent="0.2">
      <c r="A17" s="160">
        <v>9</v>
      </c>
      <c r="B17" s="160" t="s">
        <v>33</v>
      </c>
      <c r="C17" s="161"/>
      <c r="D17" s="161"/>
      <c r="E17" s="160"/>
      <c r="F17" s="160"/>
      <c r="G17" s="160">
        <v>63</v>
      </c>
      <c r="H17" s="162" t="s">
        <v>475</v>
      </c>
      <c r="I17" s="163" t="s">
        <v>36</v>
      </c>
      <c r="J17" s="160"/>
      <c r="K17" s="160"/>
      <c r="L17" s="164">
        <v>0</v>
      </c>
      <c r="M17" s="165">
        <v>2018</v>
      </c>
      <c r="N17" s="166"/>
      <c r="O17" s="167">
        <v>0</v>
      </c>
      <c r="P17" s="166">
        <v>0</v>
      </c>
      <c r="Q17" s="135">
        <v>0</v>
      </c>
      <c r="R17" s="164">
        <v>0</v>
      </c>
      <c r="S17" s="168"/>
    </row>
    <row r="18" spans="1:19" s="169" customFormat="1" ht="30" customHeight="1" x14ac:dyDescent="0.2">
      <c r="A18" s="160">
        <v>10</v>
      </c>
      <c r="B18" s="160" t="s">
        <v>33</v>
      </c>
      <c r="C18" s="161"/>
      <c r="D18" s="161"/>
      <c r="E18" s="160"/>
      <c r="F18" s="160"/>
      <c r="G18" s="160">
        <v>63</v>
      </c>
      <c r="H18" s="162" t="s">
        <v>476</v>
      </c>
      <c r="I18" s="163" t="s">
        <v>36</v>
      </c>
      <c r="J18" s="160"/>
      <c r="K18" s="160"/>
      <c r="L18" s="164">
        <v>0</v>
      </c>
      <c r="M18" s="165">
        <v>2018</v>
      </c>
      <c r="N18" s="166"/>
      <c r="O18" s="167">
        <v>0</v>
      </c>
      <c r="P18" s="166">
        <v>0</v>
      </c>
      <c r="Q18" s="135">
        <v>0</v>
      </c>
      <c r="R18" s="164">
        <v>0</v>
      </c>
      <c r="S18" s="168"/>
    </row>
    <row r="19" spans="1:19" s="169" customFormat="1" ht="30" customHeight="1" x14ac:dyDescent="0.2">
      <c r="A19" s="160">
        <v>11</v>
      </c>
      <c r="B19" s="160" t="s">
        <v>33</v>
      </c>
      <c r="C19" s="161"/>
      <c r="D19" s="161"/>
      <c r="E19" s="160"/>
      <c r="F19" s="160"/>
      <c r="G19" s="160">
        <v>63</v>
      </c>
      <c r="H19" s="162" t="s">
        <v>477</v>
      </c>
      <c r="I19" s="163" t="s">
        <v>36</v>
      </c>
      <c r="J19" s="160"/>
      <c r="K19" s="160"/>
      <c r="L19" s="164">
        <v>0</v>
      </c>
      <c r="M19" s="165">
        <v>2018</v>
      </c>
      <c r="N19" s="166"/>
      <c r="O19" s="167">
        <v>0</v>
      </c>
      <c r="P19" s="166">
        <v>0</v>
      </c>
      <c r="Q19" s="135">
        <v>0</v>
      </c>
      <c r="R19" s="164">
        <v>0</v>
      </c>
      <c r="S19" s="168"/>
    </row>
    <row r="20" spans="1:19" s="169" customFormat="1" ht="30" customHeight="1" x14ac:dyDescent="0.2">
      <c r="A20" s="160">
        <v>12</v>
      </c>
      <c r="B20" s="160" t="s">
        <v>33</v>
      </c>
      <c r="C20" s="161"/>
      <c r="D20" s="161"/>
      <c r="E20" s="160"/>
      <c r="F20" s="160"/>
      <c r="G20" s="160">
        <v>63</v>
      </c>
      <c r="H20" s="162" t="s">
        <v>478</v>
      </c>
      <c r="I20" s="163" t="s">
        <v>24</v>
      </c>
      <c r="J20" s="160"/>
      <c r="K20" s="160"/>
      <c r="L20" s="164">
        <v>0</v>
      </c>
      <c r="M20" s="165" t="s">
        <v>301</v>
      </c>
      <c r="N20" s="166"/>
      <c r="O20" s="167">
        <v>0</v>
      </c>
      <c r="P20" s="166">
        <v>0</v>
      </c>
      <c r="Q20" s="135">
        <v>0</v>
      </c>
      <c r="R20" s="135">
        <v>0</v>
      </c>
      <c r="S20" s="168"/>
    </row>
    <row r="21" spans="1:19" ht="23.25" x14ac:dyDescent="0.2">
      <c r="A21" s="156" t="s">
        <v>479</v>
      </c>
      <c r="B21" s="157"/>
      <c r="C21" s="157"/>
      <c r="D21" s="157"/>
      <c r="E21" s="157"/>
      <c r="F21" s="157"/>
      <c r="G21" s="157"/>
      <c r="H21" s="157"/>
      <c r="I21" s="157"/>
      <c r="J21" s="157"/>
      <c r="K21" s="157"/>
      <c r="L21" s="158">
        <f>+L8</f>
        <v>5487</v>
      </c>
      <c r="M21" s="158"/>
      <c r="N21" s="158" t="e">
        <f>#REF!+N8+#REF!</f>
        <v>#REF!</v>
      </c>
      <c r="O21" s="158">
        <f t="shared" ref="O21:R21" si="0">+O8</f>
        <v>5487</v>
      </c>
      <c r="P21" s="158">
        <f t="shared" si="0"/>
        <v>0</v>
      </c>
      <c r="Q21" s="158">
        <f t="shared" si="0"/>
        <v>5487</v>
      </c>
      <c r="R21" s="159">
        <f t="shared" si="0"/>
        <v>0</v>
      </c>
      <c r="S21" s="28"/>
    </row>
  </sheetData>
  <mergeCells count="18">
    <mergeCell ref="S6:S7"/>
    <mergeCell ref="J6:J7"/>
    <mergeCell ref="K6:K7"/>
    <mergeCell ref="L6:L7"/>
    <mergeCell ref="M6:M7"/>
    <mergeCell ref="N6:N7"/>
    <mergeCell ref="O6:Q6"/>
    <mergeCell ref="A5:R5"/>
    <mergeCell ref="A6:A7"/>
    <mergeCell ref="B6:B7"/>
    <mergeCell ref="C6:C7"/>
    <mergeCell ref="D6:D7"/>
    <mergeCell ref="E6:E7"/>
    <mergeCell ref="F6:F7"/>
    <mergeCell ref="G6:G7"/>
    <mergeCell ref="H6:H7"/>
    <mergeCell ref="I6:I7"/>
    <mergeCell ref="R6:R7"/>
  </mergeCells>
  <printOptions horizontalCentered="1"/>
  <pageMargins left="0.70866141732283472" right="0.70866141732283472" top="0.74803149606299213" bottom="0.74803149606299213" header="0.31496062992125984" footer="0.31496062992125984"/>
  <pageSetup paperSize="9" scale="48" firstPageNumber="25" orientation="landscape" useFirstPageNumber="1" r:id="rId1"/>
  <headerFooter>
    <oddFooter>&amp;L&amp;"Arial,Kurzíva"Zastupitelstvo Olomouckého kraje 23. 4. 2018
32. Aktualizace plánu investic na rok 2018
Příloha č. 3) Nové investice z rozpočtu&amp;R&amp;"Arial,Kurzíva"Strana &amp;P (celkem 26)</oddFooter>
  </headerFooter>
  <colBreaks count="1" manualBreakCount="1">
    <brk id="18" max="6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31"/>
  <sheetViews>
    <sheetView view="pageBreakPreview" zoomScale="80" zoomScaleNormal="70" zoomScaleSheetLayoutView="80" workbookViewId="0">
      <selection activeCell="I11" sqref="I11"/>
    </sheetView>
  </sheetViews>
  <sheetFormatPr defaultRowHeight="12.75" x14ac:dyDescent="0.2"/>
  <cols>
    <col min="1" max="1" width="9.140625" style="125"/>
    <col min="2" max="2" width="0" style="125" hidden="1" customWidth="1"/>
    <col min="3" max="3" width="17.140625" style="125" hidden="1" customWidth="1"/>
    <col min="4" max="6" width="9.140625" style="125" hidden="1" customWidth="1"/>
    <col min="7" max="7" width="9.140625" style="125" customWidth="1"/>
    <col min="8" max="8" width="76.85546875" style="125" customWidth="1"/>
    <col min="9" max="9" width="44.42578125" style="125" customWidth="1"/>
    <col min="10" max="10" width="0" style="125" hidden="1" customWidth="1"/>
    <col min="11" max="11" width="23" style="125" hidden="1" customWidth="1"/>
    <col min="12" max="12" width="16.7109375" style="125" customWidth="1"/>
    <col min="13" max="13" width="13.85546875" style="125" customWidth="1"/>
    <col min="14" max="14" width="13.42578125" style="125" hidden="1" customWidth="1"/>
    <col min="15" max="15" width="16.7109375" style="125" customWidth="1"/>
    <col min="16" max="16" width="13.42578125" style="125" customWidth="1"/>
    <col min="17" max="17" width="16.7109375" style="125" customWidth="1"/>
    <col min="18" max="18" width="13.28515625" style="125" customWidth="1"/>
    <col min="19" max="19" width="50.5703125" style="125" hidden="1" customWidth="1"/>
    <col min="20" max="16384" width="9.140625" style="125"/>
  </cols>
  <sheetData>
    <row r="1" spans="1:19" ht="18" x14ac:dyDescent="0.25">
      <c r="A1" s="138" t="s">
        <v>461</v>
      </c>
      <c r="B1" s="139"/>
      <c r="C1" s="139"/>
      <c r="D1" s="139"/>
      <c r="E1" s="139"/>
      <c r="F1" s="139"/>
      <c r="G1" s="139"/>
      <c r="H1" s="139"/>
      <c r="I1" s="140"/>
      <c r="J1" s="139"/>
      <c r="K1" s="141"/>
      <c r="L1" s="142"/>
      <c r="M1" s="143"/>
      <c r="N1" s="143"/>
      <c r="O1" s="142"/>
      <c r="P1" s="143"/>
      <c r="Q1" s="143"/>
      <c r="R1" s="143"/>
      <c r="S1" s="144"/>
    </row>
    <row r="2" spans="1:19" ht="16.5" customHeight="1" x14ac:dyDescent="0.25">
      <c r="A2" s="145" t="s">
        <v>462</v>
      </c>
      <c r="B2" s="139"/>
      <c r="C2" s="145"/>
      <c r="D2" s="139"/>
      <c r="E2" s="139"/>
      <c r="F2" s="139"/>
      <c r="G2" s="139"/>
      <c r="H2" s="145" t="s">
        <v>463</v>
      </c>
      <c r="I2" s="146" t="s">
        <v>19</v>
      </c>
      <c r="J2" s="139"/>
      <c r="K2" s="141"/>
      <c r="L2" s="142"/>
      <c r="M2" s="143"/>
      <c r="N2" s="143"/>
      <c r="O2" s="142"/>
      <c r="P2" s="143"/>
      <c r="Q2" s="143"/>
      <c r="R2" s="143"/>
      <c r="S2" s="144"/>
    </row>
    <row r="3" spans="1:19" ht="20.25" customHeight="1" x14ac:dyDescent="0.35">
      <c r="A3" s="147"/>
      <c r="B3" s="139"/>
      <c r="C3" s="145"/>
      <c r="D3" s="139"/>
      <c r="E3" s="139"/>
      <c r="F3" s="139"/>
      <c r="G3" s="139"/>
      <c r="H3" s="139" t="s">
        <v>17</v>
      </c>
      <c r="I3" s="140"/>
      <c r="J3" s="139"/>
      <c r="K3" s="141"/>
      <c r="L3" s="142"/>
      <c r="M3" s="143"/>
      <c r="N3" s="143"/>
      <c r="O3" s="142"/>
      <c r="P3" s="143"/>
      <c r="Q3" s="143"/>
      <c r="R3" s="143"/>
      <c r="S3" s="144"/>
    </row>
    <row r="4" spans="1:19" ht="14.25" x14ac:dyDescent="0.2">
      <c r="A4" s="148"/>
      <c r="B4" s="148"/>
      <c r="C4" s="148"/>
      <c r="D4" s="148"/>
      <c r="E4" s="148"/>
      <c r="F4" s="148"/>
      <c r="G4" s="148"/>
      <c r="H4" s="148"/>
      <c r="I4" s="149"/>
      <c r="J4" s="148"/>
      <c r="K4" s="141"/>
      <c r="L4" s="142"/>
      <c r="M4" s="39"/>
      <c r="N4" s="39"/>
      <c r="O4" s="142"/>
      <c r="P4" s="39"/>
      <c r="Q4" s="39"/>
      <c r="R4" s="39" t="s">
        <v>20</v>
      </c>
      <c r="S4" s="150"/>
    </row>
    <row r="5" spans="1:19" ht="23.25" x14ac:dyDescent="0.2">
      <c r="A5" s="184" t="s">
        <v>496</v>
      </c>
      <c r="B5" s="185"/>
      <c r="C5" s="185"/>
      <c r="D5" s="185"/>
      <c r="E5" s="185"/>
      <c r="F5" s="185"/>
      <c r="G5" s="185"/>
      <c r="H5" s="185"/>
      <c r="I5" s="185"/>
      <c r="J5" s="185"/>
      <c r="K5" s="185"/>
      <c r="L5" s="185"/>
      <c r="M5" s="185"/>
      <c r="N5" s="185"/>
      <c r="O5" s="185"/>
      <c r="P5" s="185"/>
      <c r="Q5" s="185"/>
      <c r="R5" s="186"/>
      <c r="S5" s="151"/>
    </row>
    <row r="6" spans="1:19" ht="28.5" customHeight="1" x14ac:dyDescent="0.2">
      <c r="A6" s="182" t="s">
        <v>0</v>
      </c>
      <c r="B6" s="187" t="s">
        <v>1</v>
      </c>
      <c r="C6" s="189" t="s">
        <v>2</v>
      </c>
      <c r="D6" s="189" t="s">
        <v>3</v>
      </c>
      <c r="E6" s="189" t="s">
        <v>4</v>
      </c>
      <c r="F6" s="189" t="s">
        <v>5</v>
      </c>
      <c r="G6" s="173" t="s">
        <v>309</v>
      </c>
      <c r="H6" s="189" t="s">
        <v>6</v>
      </c>
      <c r="I6" s="191" t="s">
        <v>7</v>
      </c>
      <c r="J6" s="197" t="s">
        <v>8</v>
      </c>
      <c r="K6" s="191" t="s">
        <v>9</v>
      </c>
      <c r="L6" s="191" t="s">
        <v>10</v>
      </c>
      <c r="M6" s="191" t="s">
        <v>11</v>
      </c>
      <c r="N6" s="193" t="s">
        <v>15</v>
      </c>
      <c r="O6" s="199" t="s">
        <v>16</v>
      </c>
      <c r="P6" s="200"/>
      <c r="Q6" s="201"/>
      <c r="R6" s="193" t="s">
        <v>21</v>
      </c>
      <c r="S6" s="195" t="s">
        <v>12</v>
      </c>
    </row>
    <row r="7" spans="1:19" ht="48" customHeight="1" x14ac:dyDescent="0.2">
      <c r="A7" s="182"/>
      <c r="B7" s="188"/>
      <c r="C7" s="190"/>
      <c r="D7" s="190"/>
      <c r="E7" s="190"/>
      <c r="F7" s="190"/>
      <c r="G7" s="173"/>
      <c r="H7" s="190"/>
      <c r="I7" s="192"/>
      <c r="J7" s="198"/>
      <c r="K7" s="192"/>
      <c r="L7" s="192"/>
      <c r="M7" s="192"/>
      <c r="N7" s="194"/>
      <c r="O7" s="82" t="s">
        <v>13</v>
      </c>
      <c r="P7" s="82" t="s">
        <v>306</v>
      </c>
      <c r="Q7" s="82" t="s">
        <v>14</v>
      </c>
      <c r="R7" s="194"/>
      <c r="S7" s="196"/>
    </row>
    <row r="8" spans="1:19" ht="20.25" x14ac:dyDescent="0.2">
      <c r="A8" s="76" t="s">
        <v>22</v>
      </c>
      <c r="B8" s="89"/>
      <c r="C8" s="89"/>
      <c r="D8" s="89"/>
      <c r="E8" s="89"/>
      <c r="F8" s="89"/>
      <c r="G8" s="89"/>
      <c r="H8" s="89"/>
      <c r="I8" s="89"/>
      <c r="J8" s="89"/>
      <c r="K8" s="89"/>
      <c r="L8" s="40">
        <f>SUM(L9:L30)</f>
        <v>312050</v>
      </c>
      <c r="M8" s="40"/>
      <c r="N8" s="40"/>
      <c r="O8" s="40">
        <f t="shared" ref="O8:Q8" si="0">SUM(O9:O30)</f>
        <v>312050</v>
      </c>
      <c r="P8" s="40">
        <f t="shared" si="0"/>
        <v>0</v>
      </c>
      <c r="Q8" s="40">
        <f t="shared" si="0"/>
        <v>312050</v>
      </c>
      <c r="R8" s="40">
        <f>SUM(R9:R30)</f>
        <v>0</v>
      </c>
      <c r="S8" s="20"/>
    </row>
    <row r="9" spans="1:19" s="153" customFormat="1" ht="30" customHeight="1" x14ac:dyDescent="0.2">
      <c r="A9" s="160">
        <v>1</v>
      </c>
      <c r="B9" s="160" t="s">
        <v>23</v>
      </c>
      <c r="C9" s="161"/>
      <c r="D9" s="161"/>
      <c r="E9" s="160"/>
      <c r="F9" s="160"/>
      <c r="G9" s="160">
        <v>63</v>
      </c>
      <c r="H9" s="162" t="s">
        <v>465</v>
      </c>
      <c r="I9" s="163" t="s">
        <v>24</v>
      </c>
      <c r="J9" s="160"/>
      <c r="K9" s="160"/>
      <c r="L9" s="164">
        <f>O9</f>
        <v>16284</v>
      </c>
      <c r="M9" s="165">
        <v>2018</v>
      </c>
      <c r="N9" s="166"/>
      <c r="O9" s="167">
        <f>Q9</f>
        <v>16284</v>
      </c>
      <c r="P9" s="166">
        <v>0</v>
      </c>
      <c r="Q9" s="172">
        <v>16284</v>
      </c>
      <c r="R9" s="164">
        <v>0</v>
      </c>
      <c r="S9" s="152" t="s">
        <v>466</v>
      </c>
    </row>
    <row r="10" spans="1:19" s="134" customFormat="1" ht="30" customHeight="1" x14ac:dyDescent="0.2">
      <c r="A10" s="160">
        <v>2</v>
      </c>
      <c r="B10" s="160" t="s">
        <v>23</v>
      </c>
      <c r="C10" s="161"/>
      <c r="D10" s="161"/>
      <c r="E10" s="160"/>
      <c r="F10" s="160"/>
      <c r="G10" s="160">
        <v>63</v>
      </c>
      <c r="H10" s="162" t="s">
        <v>467</v>
      </c>
      <c r="I10" s="163" t="s">
        <v>24</v>
      </c>
      <c r="J10" s="160"/>
      <c r="K10" s="160"/>
      <c r="L10" s="164">
        <f t="shared" ref="L10:L30" si="1">O10</f>
        <v>21289</v>
      </c>
      <c r="M10" s="165">
        <v>2018</v>
      </c>
      <c r="N10" s="166"/>
      <c r="O10" s="167">
        <f t="shared" ref="O10:O30" si="2">Q10</f>
        <v>21289</v>
      </c>
      <c r="P10" s="166">
        <v>0</v>
      </c>
      <c r="Q10" s="172">
        <v>21289</v>
      </c>
      <c r="R10" s="164">
        <v>0</v>
      </c>
      <c r="S10" s="133" t="s">
        <v>468</v>
      </c>
    </row>
    <row r="11" spans="1:19" s="134" customFormat="1" ht="30" customHeight="1" x14ac:dyDescent="0.2">
      <c r="A11" s="160">
        <v>3</v>
      </c>
      <c r="B11" s="160"/>
      <c r="C11" s="161"/>
      <c r="D11" s="161"/>
      <c r="E11" s="160"/>
      <c r="F11" s="160"/>
      <c r="G11" s="160">
        <v>63</v>
      </c>
      <c r="H11" s="162" t="s">
        <v>480</v>
      </c>
      <c r="I11" s="163" t="s">
        <v>24</v>
      </c>
      <c r="J11" s="160"/>
      <c r="K11" s="160"/>
      <c r="L11" s="164">
        <f t="shared" si="1"/>
        <v>20730</v>
      </c>
      <c r="M11" s="165">
        <v>2018</v>
      </c>
      <c r="N11" s="166"/>
      <c r="O11" s="167">
        <f t="shared" si="2"/>
        <v>20730</v>
      </c>
      <c r="P11" s="166">
        <v>0</v>
      </c>
      <c r="Q11" s="172">
        <v>20730</v>
      </c>
      <c r="R11" s="164">
        <v>0</v>
      </c>
      <c r="S11" s="133"/>
    </row>
    <row r="12" spans="1:19" s="134" customFormat="1" ht="30" customHeight="1" x14ac:dyDescent="0.2">
      <c r="A12" s="160">
        <v>4</v>
      </c>
      <c r="B12" s="160"/>
      <c r="C12" s="161"/>
      <c r="D12" s="161"/>
      <c r="E12" s="160"/>
      <c r="F12" s="160"/>
      <c r="G12" s="160">
        <v>63</v>
      </c>
      <c r="H12" s="162" t="s">
        <v>481</v>
      </c>
      <c r="I12" s="163"/>
      <c r="J12" s="160"/>
      <c r="K12" s="160"/>
      <c r="L12" s="164">
        <f t="shared" si="1"/>
        <v>24062</v>
      </c>
      <c r="M12" s="165">
        <v>2018</v>
      </c>
      <c r="N12" s="166"/>
      <c r="O12" s="167">
        <f t="shared" si="2"/>
        <v>24062</v>
      </c>
      <c r="P12" s="166">
        <v>0</v>
      </c>
      <c r="Q12" s="172">
        <v>24062</v>
      </c>
      <c r="R12" s="164">
        <v>0</v>
      </c>
      <c r="S12" s="133"/>
    </row>
    <row r="13" spans="1:19" s="134" customFormat="1" ht="30" customHeight="1" x14ac:dyDescent="0.2">
      <c r="A13" s="160">
        <v>5</v>
      </c>
      <c r="B13" s="160"/>
      <c r="C13" s="161"/>
      <c r="D13" s="161"/>
      <c r="E13" s="160"/>
      <c r="F13" s="160"/>
      <c r="G13" s="160">
        <v>63</v>
      </c>
      <c r="H13" s="162" t="s">
        <v>482</v>
      </c>
      <c r="I13" s="163" t="s">
        <v>24</v>
      </c>
      <c r="J13" s="160"/>
      <c r="K13" s="160"/>
      <c r="L13" s="164">
        <f t="shared" si="1"/>
        <v>14339</v>
      </c>
      <c r="M13" s="165">
        <v>2018</v>
      </c>
      <c r="N13" s="166"/>
      <c r="O13" s="167">
        <f t="shared" si="2"/>
        <v>14339</v>
      </c>
      <c r="P13" s="166">
        <v>0</v>
      </c>
      <c r="Q13" s="172">
        <v>14339</v>
      </c>
      <c r="R13" s="164">
        <v>0</v>
      </c>
      <c r="S13" s="133"/>
    </row>
    <row r="14" spans="1:19" s="134" customFormat="1" ht="30" customHeight="1" x14ac:dyDescent="0.2">
      <c r="A14" s="160">
        <v>6</v>
      </c>
      <c r="B14" s="160"/>
      <c r="C14" s="161"/>
      <c r="D14" s="161"/>
      <c r="E14" s="160"/>
      <c r="F14" s="160"/>
      <c r="G14" s="160">
        <v>63</v>
      </c>
      <c r="H14" s="162" t="s">
        <v>483</v>
      </c>
      <c r="I14" s="163" t="s">
        <v>24</v>
      </c>
      <c r="J14" s="160"/>
      <c r="K14" s="160"/>
      <c r="L14" s="164">
        <f t="shared" si="1"/>
        <v>10000</v>
      </c>
      <c r="M14" s="165">
        <v>2018</v>
      </c>
      <c r="N14" s="166"/>
      <c r="O14" s="167">
        <f t="shared" si="2"/>
        <v>10000</v>
      </c>
      <c r="P14" s="166">
        <v>0</v>
      </c>
      <c r="Q14" s="172">
        <v>10000</v>
      </c>
      <c r="R14" s="164">
        <v>0</v>
      </c>
      <c r="S14" s="133"/>
    </row>
    <row r="15" spans="1:19" s="134" customFormat="1" ht="30" customHeight="1" x14ac:dyDescent="0.2">
      <c r="A15" s="160">
        <v>7</v>
      </c>
      <c r="B15" s="160"/>
      <c r="C15" s="161"/>
      <c r="D15" s="161"/>
      <c r="E15" s="160"/>
      <c r="F15" s="160"/>
      <c r="G15" s="160">
        <v>63</v>
      </c>
      <c r="H15" s="162" t="s">
        <v>484</v>
      </c>
      <c r="I15" s="163" t="s">
        <v>24</v>
      </c>
      <c r="J15" s="160"/>
      <c r="K15" s="160"/>
      <c r="L15" s="164">
        <f t="shared" si="1"/>
        <v>34893</v>
      </c>
      <c r="M15" s="165">
        <v>2018</v>
      </c>
      <c r="N15" s="166"/>
      <c r="O15" s="167">
        <f t="shared" si="2"/>
        <v>34893</v>
      </c>
      <c r="P15" s="166">
        <v>0</v>
      </c>
      <c r="Q15" s="172">
        <v>34893</v>
      </c>
      <c r="R15" s="164">
        <v>0</v>
      </c>
      <c r="S15" s="133"/>
    </row>
    <row r="16" spans="1:19" s="134" customFormat="1" ht="30" customHeight="1" x14ac:dyDescent="0.2">
      <c r="A16" s="160">
        <v>8</v>
      </c>
      <c r="B16" s="160"/>
      <c r="C16" s="161"/>
      <c r="D16" s="161"/>
      <c r="E16" s="160"/>
      <c r="F16" s="160"/>
      <c r="G16" s="160">
        <v>63</v>
      </c>
      <c r="H16" s="162" t="s">
        <v>485</v>
      </c>
      <c r="I16" s="163" t="s">
        <v>24</v>
      </c>
      <c r="J16" s="160"/>
      <c r="K16" s="160"/>
      <c r="L16" s="164">
        <f t="shared" si="1"/>
        <v>12524</v>
      </c>
      <c r="M16" s="165">
        <v>2018</v>
      </c>
      <c r="N16" s="166"/>
      <c r="O16" s="167">
        <f t="shared" si="2"/>
        <v>12524</v>
      </c>
      <c r="P16" s="166">
        <v>0</v>
      </c>
      <c r="Q16" s="172">
        <v>12524</v>
      </c>
      <c r="R16" s="164">
        <v>0</v>
      </c>
      <c r="S16" s="133"/>
    </row>
    <row r="17" spans="1:19" s="134" customFormat="1" ht="30" customHeight="1" x14ac:dyDescent="0.2">
      <c r="A17" s="160">
        <v>9</v>
      </c>
      <c r="B17" s="160"/>
      <c r="C17" s="161"/>
      <c r="D17" s="161"/>
      <c r="E17" s="160"/>
      <c r="F17" s="160"/>
      <c r="G17" s="160">
        <v>63</v>
      </c>
      <c r="H17" s="162" t="s">
        <v>486</v>
      </c>
      <c r="I17" s="163" t="s">
        <v>24</v>
      </c>
      <c r="J17" s="160"/>
      <c r="K17" s="160"/>
      <c r="L17" s="164">
        <f t="shared" si="1"/>
        <v>21866</v>
      </c>
      <c r="M17" s="165">
        <v>2018</v>
      </c>
      <c r="N17" s="166"/>
      <c r="O17" s="167">
        <f t="shared" si="2"/>
        <v>21866</v>
      </c>
      <c r="P17" s="166">
        <v>0</v>
      </c>
      <c r="Q17" s="172">
        <v>21866</v>
      </c>
      <c r="R17" s="164">
        <v>0</v>
      </c>
      <c r="S17" s="133"/>
    </row>
    <row r="18" spans="1:19" s="134" customFormat="1" ht="30" customHeight="1" x14ac:dyDescent="0.2">
      <c r="A18" s="160">
        <v>10</v>
      </c>
      <c r="B18" s="160" t="s">
        <v>27</v>
      </c>
      <c r="C18" s="161"/>
      <c r="D18" s="161"/>
      <c r="E18" s="160"/>
      <c r="F18" s="160"/>
      <c r="G18" s="160">
        <v>63</v>
      </c>
      <c r="H18" s="162" t="s">
        <v>469</v>
      </c>
      <c r="I18" s="163" t="s">
        <v>24</v>
      </c>
      <c r="J18" s="160"/>
      <c r="K18" s="160"/>
      <c r="L18" s="164">
        <f t="shared" si="1"/>
        <v>4300</v>
      </c>
      <c r="M18" s="165">
        <v>2018</v>
      </c>
      <c r="N18" s="166"/>
      <c r="O18" s="167">
        <f t="shared" si="2"/>
        <v>4300</v>
      </c>
      <c r="P18" s="166">
        <v>0</v>
      </c>
      <c r="Q18" s="172">
        <v>4300</v>
      </c>
      <c r="R18" s="164">
        <v>0</v>
      </c>
      <c r="S18" s="133"/>
    </row>
    <row r="19" spans="1:19" s="169" customFormat="1" ht="30" customHeight="1" x14ac:dyDescent="0.2">
      <c r="A19" s="160">
        <v>11</v>
      </c>
      <c r="B19" s="160" t="s">
        <v>33</v>
      </c>
      <c r="C19" s="161"/>
      <c r="D19" s="161"/>
      <c r="E19" s="160"/>
      <c r="F19" s="160"/>
      <c r="G19" s="160">
        <v>63</v>
      </c>
      <c r="H19" s="162" t="s">
        <v>490</v>
      </c>
      <c r="I19" s="163" t="s">
        <v>36</v>
      </c>
      <c r="J19" s="160"/>
      <c r="K19" s="160"/>
      <c r="L19" s="164">
        <f t="shared" si="1"/>
        <v>4857</v>
      </c>
      <c r="M19" s="165">
        <v>2018</v>
      </c>
      <c r="N19" s="166"/>
      <c r="O19" s="167">
        <f t="shared" si="2"/>
        <v>4857</v>
      </c>
      <c r="P19" s="166">
        <v>0</v>
      </c>
      <c r="Q19" s="172">
        <v>4857</v>
      </c>
      <c r="R19" s="164">
        <v>0</v>
      </c>
      <c r="S19" s="168"/>
    </row>
    <row r="20" spans="1:19" s="169" customFormat="1" ht="30" customHeight="1" x14ac:dyDescent="0.2">
      <c r="A20" s="160">
        <v>12</v>
      </c>
      <c r="B20" s="160" t="s">
        <v>33</v>
      </c>
      <c r="C20" s="161"/>
      <c r="D20" s="161"/>
      <c r="E20" s="160"/>
      <c r="F20" s="160"/>
      <c r="G20" s="160">
        <v>63</v>
      </c>
      <c r="H20" s="162" t="s">
        <v>489</v>
      </c>
      <c r="I20" s="163" t="s">
        <v>36</v>
      </c>
      <c r="J20" s="160"/>
      <c r="K20" s="160"/>
      <c r="L20" s="164">
        <f t="shared" si="1"/>
        <v>3629</v>
      </c>
      <c r="M20" s="165">
        <v>2018</v>
      </c>
      <c r="N20" s="166"/>
      <c r="O20" s="167">
        <f t="shared" si="2"/>
        <v>3629</v>
      </c>
      <c r="P20" s="166">
        <v>0</v>
      </c>
      <c r="Q20" s="172">
        <v>3629</v>
      </c>
      <c r="R20" s="164">
        <v>0</v>
      </c>
      <c r="S20" s="168"/>
    </row>
    <row r="21" spans="1:19" s="134" customFormat="1" ht="30" customHeight="1" x14ac:dyDescent="0.2">
      <c r="A21" s="160">
        <v>13</v>
      </c>
      <c r="B21" s="160" t="s">
        <v>33</v>
      </c>
      <c r="C21" s="161"/>
      <c r="D21" s="161"/>
      <c r="E21" s="160"/>
      <c r="F21" s="160"/>
      <c r="G21" s="160">
        <v>63</v>
      </c>
      <c r="H21" s="162" t="s">
        <v>470</v>
      </c>
      <c r="I21" s="163" t="s">
        <v>24</v>
      </c>
      <c r="J21" s="160"/>
      <c r="K21" s="160"/>
      <c r="L21" s="164">
        <f t="shared" si="1"/>
        <v>10524</v>
      </c>
      <c r="M21" s="165">
        <v>2018</v>
      </c>
      <c r="N21" s="166"/>
      <c r="O21" s="167">
        <f t="shared" si="2"/>
        <v>10524</v>
      </c>
      <c r="P21" s="166">
        <v>0</v>
      </c>
      <c r="Q21" s="172">
        <v>10524</v>
      </c>
      <c r="R21" s="164">
        <v>0</v>
      </c>
      <c r="S21" s="133"/>
    </row>
    <row r="22" spans="1:19" s="134" customFormat="1" ht="30" customHeight="1" x14ac:dyDescent="0.2">
      <c r="A22" s="160">
        <v>14</v>
      </c>
      <c r="B22" s="160"/>
      <c r="C22" s="161"/>
      <c r="D22" s="161"/>
      <c r="E22" s="160"/>
      <c r="F22" s="160"/>
      <c r="G22" s="160">
        <v>63</v>
      </c>
      <c r="H22" s="162" t="s">
        <v>487</v>
      </c>
      <c r="I22" s="163" t="s">
        <v>24</v>
      </c>
      <c r="J22" s="160"/>
      <c r="K22" s="160"/>
      <c r="L22" s="164">
        <f t="shared" si="1"/>
        <v>25003</v>
      </c>
      <c r="M22" s="165">
        <v>2018</v>
      </c>
      <c r="N22" s="166"/>
      <c r="O22" s="167">
        <f t="shared" si="2"/>
        <v>25003</v>
      </c>
      <c r="P22" s="166">
        <v>0</v>
      </c>
      <c r="Q22" s="172">
        <v>25003</v>
      </c>
      <c r="R22" s="164">
        <v>0</v>
      </c>
      <c r="S22" s="133"/>
    </row>
    <row r="23" spans="1:19" s="134" customFormat="1" ht="30" customHeight="1" x14ac:dyDescent="0.2">
      <c r="A23" s="160">
        <v>15</v>
      </c>
      <c r="B23" s="160"/>
      <c r="C23" s="161"/>
      <c r="D23" s="161"/>
      <c r="E23" s="160"/>
      <c r="F23" s="160"/>
      <c r="G23" s="160">
        <v>63</v>
      </c>
      <c r="H23" s="162" t="s">
        <v>488</v>
      </c>
      <c r="I23" s="163"/>
      <c r="J23" s="160"/>
      <c r="K23" s="160"/>
      <c r="L23" s="164">
        <f t="shared" si="1"/>
        <v>7260</v>
      </c>
      <c r="M23" s="165">
        <v>2018</v>
      </c>
      <c r="N23" s="166"/>
      <c r="O23" s="167">
        <f t="shared" si="2"/>
        <v>7260</v>
      </c>
      <c r="P23" s="166">
        <v>0</v>
      </c>
      <c r="Q23" s="172">
        <v>7260</v>
      </c>
      <c r="R23" s="164">
        <v>0</v>
      </c>
      <c r="S23" s="133"/>
    </row>
    <row r="24" spans="1:19" s="169" customFormat="1" ht="30" customHeight="1" x14ac:dyDescent="0.2">
      <c r="A24" s="160">
        <v>16</v>
      </c>
      <c r="B24" s="160" t="s">
        <v>33</v>
      </c>
      <c r="C24" s="161"/>
      <c r="D24" s="161"/>
      <c r="E24" s="160"/>
      <c r="F24" s="160"/>
      <c r="G24" s="160">
        <v>63</v>
      </c>
      <c r="H24" s="162" t="s">
        <v>491</v>
      </c>
      <c r="I24" s="163" t="s">
        <v>36</v>
      </c>
      <c r="J24" s="160"/>
      <c r="K24" s="160"/>
      <c r="L24" s="164">
        <f t="shared" si="1"/>
        <v>9671</v>
      </c>
      <c r="M24" s="165">
        <v>2018</v>
      </c>
      <c r="N24" s="166"/>
      <c r="O24" s="167">
        <f t="shared" si="2"/>
        <v>9671</v>
      </c>
      <c r="P24" s="166">
        <v>0</v>
      </c>
      <c r="Q24" s="172">
        <v>9671</v>
      </c>
      <c r="R24" s="164">
        <v>0</v>
      </c>
      <c r="S24" s="168"/>
    </row>
    <row r="25" spans="1:19" s="169" customFormat="1" ht="30" customHeight="1" x14ac:dyDescent="0.2">
      <c r="A25" s="160">
        <v>17</v>
      </c>
      <c r="B25" s="160" t="s">
        <v>33</v>
      </c>
      <c r="C25" s="161"/>
      <c r="D25" s="161"/>
      <c r="E25" s="160"/>
      <c r="F25" s="160"/>
      <c r="G25" s="160">
        <v>63</v>
      </c>
      <c r="H25" s="162" t="s">
        <v>478</v>
      </c>
      <c r="I25" s="163" t="s">
        <v>24</v>
      </c>
      <c r="J25" s="160"/>
      <c r="K25" s="160"/>
      <c r="L25" s="164">
        <f t="shared" si="1"/>
        <v>16600</v>
      </c>
      <c r="M25" s="165">
        <v>2018</v>
      </c>
      <c r="N25" s="166"/>
      <c r="O25" s="167">
        <f t="shared" si="2"/>
        <v>16600</v>
      </c>
      <c r="P25" s="166">
        <v>0</v>
      </c>
      <c r="Q25" s="172">
        <v>16600</v>
      </c>
      <c r="R25" s="164">
        <v>0</v>
      </c>
      <c r="S25" s="168"/>
    </row>
    <row r="26" spans="1:19" s="169" customFormat="1" ht="30" customHeight="1" x14ac:dyDescent="0.2">
      <c r="A26" s="160">
        <v>18</v>
      </c>
      <c r="B26" s="160"/>
      <c r="C26" s="161"/>
      <c r="D26" s="161"/>
      <c r="E26" s="160"/>
      <c r="F26" s="160"/>
      <c r="G26" s="160">
        <v>63</v>
      </c>
      <c r="H26" s="162" t="s">
        <v>34</v>
      </c>
      <c r="I26" s="163" t="s">
        <v>24</v>
      </c>
      <c r="J26" s="160"/>
      <c r="K26" s="160"/>
      <c r="L26" s="164">
        <f t="shared" si="1"/>
        <v>8462</v>
      </c>
      <c r="M26" s="165">
        <v>2018</v>
      </c>
      <c r="N26" s="166"/>
      <c r="O26" s="167">
        <f t="shared" si="2"/>
        <v>8462</v>
      </c>
      <c r="P26" s="166">
        <v>0</v>
      </c>
      <c r="Q26" s="172">
        <v>8462</v>
      </c>
      <c r="R26" s="164">
        <v>0</v>
      </c>
      <c r="S26" s="168"/>
    </row>
    <row r="27" spans="1:19" s="169" customFormat="1" ht="30" customHeight="1" x14ac:dyDescent="0.2">
      <c r="A27" s="160">
        <v>19</v>
      </c>
      <c r="B27" s="160"/>
      <c r="C27" s="161"/>
      <c r="D27" s="161"/>
      <c r="E27" s="160"/>
      <c r="F27" s="160"/>
      <c r="G27" s="160">
        <v>63</v>
      </c>
      <c r="H27" s="162" t="s">
        <v>494</v>
      </c>
      <c r="I27" s="163" t="s">
        <v>24</v>
      </c>
      <c r="J27" s="160"/>
      <c r="K27" s="160"/>
      <c r="L27" s="164">
        <f t="shared" si="1"/>
        <v>3500</v>
      </c>
      <c r="M27" s="165">
        <v>2018</v>
      </c>
      <c r="N27" s="166"/>
      <c r="O27" s="167">
        <f t="shared" si="2"/>
        <v>3500</v>
      </c>
      <c r="P27" s="166">
        <v>0</v>
      </c>
      <c r="Q27" s="172">
        <v>3500</v>
      </c>
      <c r="R27" s="164">
        <v>0</v>
      </c>
      <c r="S27" s="168"/>
    </row>
    <row r="28" spans="1:19" s="169" customFormat="1" ht="30" customHeight="1" x14ac:dyDescent="0.2">
      <c r="A28" s="160">
        <v>20</v>
      </c>
      <c r="B28" s="160"/>
      <c r="C28" s="161"/>
      <c r="D28" s="161"/>
      <c r="E28" s="160"/>
      <c r="F28" s="160"/>
      <c r="G28" s="160">
        <v>63</v>
      </c>
      <c r="H28" s="162" t="s">
        <v>495</v>
      </c>
      <c r="I28" s="163" t="s">
        <v>24</v>
      </c>
      <c r="J28" s="160"/>
      <c r="K28" s="160"/>
      <c r="L28" s="164">
        <f t="shared" si="1"/>
        <v>25510</v>
      </c>
      <c r="M28" s="165">
        <v>2018</v>
      </c>
      <c r="N28" s="166"/>
      <c r="O28" s="167">
        <f t="shared" si="2"/>
        <v>25510</v>
      </c>
      <c r="P28" s="166">
        <v>0</v>
      </c>
      <c r="Q28" s="172">
        <v>25510</v>
      </c>
      <c r="R28" s="164">
        <v>0</v>
      </c>
      <c r="S28" s="168"/>
    </row>
    <row r="29" spans="1:19" s="134" customFormat="1" ht="30" customHeight="1" x14ac:dyDescent="0.2">
      <c r="A29" s="160">
        <v>21</v>
      </c>
      <c r="B29" s="160" t="s">
        <v>25</v>
      </c>
      <c r="C29" s="161"/>
      <c r="D29" s="161"/>
      <c r="E29" s="160"/>
      <c r="F29" s="160"/>
      <c r="G29" s="160">
        <v>63</v>
      </c>
      <c r="H29" s="162" t="s">
        <v>493</v>
      </c>
      <c r="I29" s="163" t="s">
        <v>36</v>
      </c>
      <c r="J29" s="160"/>
      <c r="K29" s="160"/>
      <c r="L29" s="164">
        <f t="shared" si="1"/>
        <v>4953</v>
      </c>
      <c r="M29" s="165">
        <v>2018</v>
      </c>
      <c r="N29" s="166"/>
      <c r="O29" s="167">
        <f t="shared" si="2"/>
        <v>4953</v>
      </c>
      <c r="P29" s="166">
        <v>0</v>
      </c>
      <c r="Q29" s="172">
        <v>4953</v>
      </c>
      <c r="R29" s="164">
        <v>0</v>
      </c>
      <c r="S29" s="133"/>
    </row>
    <row r="30" spans="1:19" s="134" customFormat="1" ht="30" customHeight="1" x14ac:dyDescent="0.2">
      <c r="A30" s="160">
        <v>22</v>
      </c>
      <c r="B30" s="160" t="s">
        <v>37</v>
      </c>
      <c r="C30" s="161"/>
      <c r="D30" s="161"/>
      <c r="E30" s="160"/>
      <c r="F30" s="160"/>
      <c r="G30" s="160">
        <v>63</v>
      </c>
      <c r="H30" s="162" t="s">
        <v>492</v>
      </c>
      <c r="I30" s="163" t="s">
        <v>36</v>
      </c>
      <c r="J30" s="160"/>
      <c r="K30" s="160"/>
      <c r="L30" s="164">
        <f t="shared" si="1"/>
        <v>11794</v>
      </c>
      <c r="M30" s="165">
        <v>2018</v>
      </c>
      <c r="N30" s="166"/>
      <c r="O30" s="167">
        <f t="shared" si="2"/>
        <v>11794</v>
      </c>
      <c r="P30" s="166">
        <v>0</v>
      </c>
      <c r="Q30" s="172">
        <v>11794</v>
      </c>
      <c r="R30" s="164">
        <v>0</v>
      </c>
      <c r="S30" s="133" t="s">
        <v>30</v>
      </c>
    </row>
    <row r="31" spans="1:19" ht="23.25" x14ac:dyDescent="0.2">
      <c r="A31" s="156" t="s">
        <v>479</v>
      </c>
      <c r="B31" s="157"/>
      <c r="C31" s="157"/>
      <c r="D31" s="157"/>
      <c r="E31" s="157"/>
      <c r="F31" s="157"/>
      <c r="G31" s="157"/>
      <c r="H31" s="157"/>
      <c r="I31" s="157"/>
      <c r="J31" s="157"/>
      <c r="K31" s="157"/>
      <c r="L31" s="158">
        <f>+L8</f>
        <v>312050</v>
      </c>
      <c r="M31" s="158"/>
      <c r="N31" s="158" t="e">
        <f>#REF!+N8+#REF!</f>
        <v>#REF!</v>
      </c>
      <c r="O31" s="158">
        <f>+O8</f>
        <v>312050</v>
      </c>
      <c r="P31" s="158">
        <f>+P8</f>
        <v>0</v>
      </c>
      <c r="Q31" s="158">
        <f>+Q8</f>
        <v>312050</v>
      </c>
      <c r="R31" s="159">
        <f>+R8</f>
        <v>0</v>
      </c>
      <c r="S31" s="28"/>
    </row>
  </sheetData>
  <mergeCells count="18">
    <mergeCell ref="S6:S7"/>
    <mergeCell ref="J6:J7"/>
    <mergeCell ref="K6:K7"/>
    <mergeCell ref="L6:L7"/>
    <mergeCell ref="M6:M7"/>
    <mergeCell ref="N6:N7"/>
    <mergeCell ref="O6:Q6"/>
    <mergeCell ref="A5:R5"/>
    <mergeCell ref="A6:A7"/>
    <mergeCell ref="B6:B7"/>
    <mergeCell ref="C6:C7"/>
    <mergeCell ref="D6:D7"/>
    <mergeCell ref="E6:E7"/>
    <mergeCell ref="F6:F7"/>
    <mergeCell ref="G6:G7"/>
    <mergeCell ref="H6:H7"/>
    <mergeCell ref="I6:I7"/>
    <mergeCell ref="R6:R7"/>
  </mergeCells>
  <printOptions horizontalCentered="1"/>
  <pageMargins left="0.70866141732283472" right="0.70866141732283472" top="0.74803149606299213" bottom="0.74803149606299213" header="0.31496062992125984" footer="0.31496062992125984"/>
  <pageSetup paperSize="9" scale="48" firstPageNumber="26" orientation="landscape" useFirstPageNumber="1" r:id="rId1"/>
  <headerFooter>
    <oddFooter>&amp;L&amp;"Arial,Kurzíva"Zastupitelstvo Olomouckého kraje 23. 4. 2018
32. Aktualizace plánu investic na rok 2018
Příloha č. 3) Nové investice z rozpočtu&amp;R&amp;"Arial,Kurzíva"Strana &amp;P (celkem 26)</oddFooter>
  </headerFooter>
  <colBreaks count="1" manualBreakCount="1">
    <brk id="18" max="6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205"/>
  <sheetViews>
    <sheetView showGridLines="0" view="pageBreakPreview" zoomScale="80" zoomScaleNormal="70" zoomScaleSheetLayoutView="80" workbookViewId="0">
      <pane ySplit="6" topLeftCell="A22" activePane="bottomLeft" state="frozenSplit"/>
      <selection activeCell="P27" sqref="P27"/>
      <selection pane="bottomLeft" activeCell="U24" sqref="U24"/>
    </sheetView>
  </sheetViews>
  <sheetFormatPr defaultColWidth="9.140625" defaultRowHeight="12.75" outlineLevelCol="1" x14ac:dyDescent="0.2"/>
  <cols>
    <col min="1" max="1" width="5.42578125" style="10" customWidth="1"/>
    <col min="2" max="2" width="5.7109375" style="10" hidden="1" customWidth="1"/>
    <col min="3" max="3" width="7.7109375" style="10" hidden="1" customWidth="1" outlineLevel="1"/>
    <col min="4" max="4" width="5.5703125" style="10" hidden="1" customWidth="1" outlineLevel="1"/>
    <col min="5" max="5" width="6.7109375" style="10" customWidth="1" outlineLevel="1"/>
    <col min="6" max="6" width="5.5703125" style="10" hidden="1" customWidth="1" outlineLevel="1"/>
    <col min="7" max="7" width="16" style="10" hidden="1" customWidth="1" outlineLevel="1"/>
    <col min="8" max="8" width="41.42578125" style="10" customWidth="1" collapsed="1"/>
    <col min="9" max="9" width="73.7109375" style="10" customWidth="1"/>
    <col min="10" max="10" width="7.140625" style="10" customWidth="1"/>
    <col min="11" max="11" width="14.7109375" style="5" customWidth="1"/>
    <col min="12" max="12" width="15"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24.140625" style="34" customWidth="1"/>
    <col min="20" max="20" width="22.140625" style="10" customWidth="1"/>
    <col min="21" max="16384" width="9.140625" style="10"/>
  </cols>
  <sheetData>
    <row r="1" spans="1:20" ht="18" x14ac:dyDescent="0.25">
      <c r="A1" s="1" t="s">
        <v>362</v>
      </c>
      <c r="B1" s="2"/>
      <c r="C1" s="2"/>
      <c r="D1" s="2"/>
      <c r="E1" s="2"/>
      <c r="F1" s="2"/>
      <c r="G1" s="2"/>
      <c r="H1" s="3"/>
      <c r="I1" s="4"/>
      <c r="J1" s="2"/>
      <c r="M1" s="7"/>
      <c r="N1" s="7"/>
      <c r="P1" s="7"/>
      <c r="Q1" s="7"/>
      <c r="R1" s="7"/>
      <c r="S1" s="8"/>
      <c r="T1" s="9"/>
    </row>
    <row r="2" spans="1:20" ht="15.75" x14ac:dyDescent="0.25">
      <c r="A2" s="11"/>
      <c r="B2" s="11"/>
      <c r="C2" s="11"/>
      <c r="D2" s="11"/>
      <c r="E2" s="11"/>
      <c r="F2" s="11"/>
      <c r="G2" s="11"/>
      <c r="H2" s="12"/>
      <c r="I2" s="13"/>
      <c r="J2" s="14"/>
      <c r="M2" s="15"/>
      <c r="N2" s="15"/>
      <c r="P2" s="15"/>
      <c r="Q2" s="15"/>
      <c r="R2" s="15"/>
      <c r="S2" s="16"/>
      <c r="T2" s="9"/>
    </row>
    <row r="3" spans="1:20" ht="17.25" customHeight="1" x14ac:dyDescent="0.2">
      <c r="A3" s="11"/>
      <c r="B3" s="11"/>
      <c r="C3" s="11"/>
      <c r="D3" s="11"/>
      <c r="E3" s="11"/>
      <c r="F3" s="11"/>
      <c r="G3" s="11"/>
      <c r="H3" s="11"/>
      <c r="I3" s="17"/>
      <c r="J3" s="11"/>
      <c r="M3" s="15"/>
      <c r="N3" s="15"/>
      <c r="P3" s="15"/>
      <c r="Q3" s="15"/>
      <c r="R3" s="15"/>
      <c r="S3" s="15" t="s">
        <v>20</v>
      </c>
      <c r="T3" s="9"/>
    </row>
    <row r="4" spans="1:20" ht="25.5" customHeight="1" x14ac:dyDescent="0.2">
      <c r="A4" s="86" t="s">
        <v>361</v>
      </c>
      <c r="B4" s="87"/>
      <c r="C4" s="87"/>
      <c r="D4" s="87"/>
      <c r="E4" s="95"/>
      <c r="F4" s="87"/>
      <c r="G4" s="87"/>
      <c r="H4" s="87"/>
      <c r="I4" s="87"/>
      <c r="J4" s="87"/>
      <c r="K4" s="87"/>
      <c r="L4" s="87"/>
      <c r="M4" s="87"/>
      <c r="N4" s="87"/>
      <c r="O4" s="87"/>
      <c r="P4" s="87"/>
      <c r="Q4" s="87"/>
      <c r="R4" s="88"/>
      <c r="S4" s="93"/>
    </row>
    <row r="5" spans="1:20" ht="25.5" customHeight="1" x14ac:dyDescent="0.2">
      <c r="A5" s="182" t="s">
        <v>0</v>
      </c>
      <c r="B5" s="182" t="s">
        <v>1</v>
      </c>
      <c r="C5" s="173" t="s">
        <v>3</v>
      </c>
      <c r="D5" s="173" t="s">
        <v>4</v>
      </c>
      <c r="E5" s="173" t="s">
        <v>309</v>
      </c>
      <c r="F5" s="173" t="s">
        <v>5</v>
      </c>
      <c r="G5" s="173" t="s">
        <v>2</v>
      </c>
      <c r="H5" s="173" t="s">
        <v>6</v>
      </c>
      <c r="I5" s="180" t="s">
        <v>7</v>
      </c>
      <c r="J5" s="181" t="s">
        <v>8</v>
      </c>
      <c r="K5" s="180" t="s">
        <v>9</v>
      </c>
      <c r="L5" s="180" t="s">
        <v>10</v>
      </c>
      <c r="M5" s="180" t="s">
        <v>11</v>
      </c>
      <c r="N5" s="177" t="s">
        <v>15</v>
      </c>
      <c r="O5" s="178" t="s">
        <v>16</v>
      </c>
      <c r="P5" s="178"/>
      <c r="Q5" s="178"/>
      <c r="R5" s="177" t="s">
        <v>21</v>
      </c>
      <c r="S5" s="179" t="s">
        <v>12</v>
      </c>
    </row>
    <row r="6" spans="1:20" ht="58.7" customHeight="1" x14ac:dyDescent="0.2">
      <c r="A6" s="182"/>
      <c r="B6" s="182"/>
      <c r="C6" s="173"/>
      <c r="D6" s="173"/>
      <c r="E6" s="173"/>
      <c r="F6" s="173"/>
      <c r="G6" s="173"/>
      <c r="H6" s="173"/>
      <c r="I6" s="180"/>
      <c r="J6" s="181"/>
      <c r="K6" s="180"/>
      <c r="L6" s="180"/>
      <c r="M6" s="180"/>
      <c r="N6" s="177"/>
      <c r="O6" s="82" t="s">
        <v>13</v>
      </c>
      <c r="P6" s="82" t="s">
        <v>306</v>
      </c>
      <c r="Q6" s="82" t="s">
        <v>14</v>
      </c>
      <c r="R6" s="177"/>
      <c r="S6" s="179"/>
    </row>
    <row r="7" spans="1:20" s="21" customFormat="1" ht="25.5" customHeight="1" x14ac:dyDescent="0.3">
      <c r="A7" s="65" t="s">
        <v>360</v>
      </c>
      <c r="B7" s="66"/>
      <c r="C7" s="66"/>
      <c r="D7" s="66"/>
      <c r="E7" s="66"/>
      <c r="F7" s="66"/>
      <c r="G7" s="66"/>
      <c r="H7" s="66"/>
      <c r="I7" s="66"/>
      <c r="J7" s="66"/>
      <c r="K7" s="66"/>
      <c r="L7" s="19">
        <f>SUM(L8:L107)</f>
        <v>231870</v>
      </c>
      <c r="M7" s="19"/>
      <c r="N7" s="19">
        <f t="shared" ref="N7:R7" si="0">SUM(N8:N107)</f>
        <v>0</v>
      </c>
      <c r="O7" s="19">
        <f t="shared" si="0"/>
        <v>129087</v>
      </c>
      <c r="P7" s="19">
        <f t="shared" si="0"/>
        <v>1188</v>
      </c>
      <c r="Q7" s="19">
        <f t="shared" si="0"/>
        <v>127899</v>
      </c>
      <c r="R7" s="19">
        <f t="shared" si="0"/>
        <v>102783</v>
      </c>
      <c r="S7" s="20"/>
    </row>
    <row r="8" spans="1:20" s="72" customFormat="1" ht="67.5" customHeight="1" x14ac:dyDescent="0.2">
      <c r="A8" s="22">
        <v>1</v>
      </c>
      <c r="B8" s="22" t="s">
        <v>23</v>
      </c>
      <c r="C8" s="22"/>
      <c r="D8" s="22">
        <v>6121</v>
      </c>
      <c r="E8" s="22">
        <v>61</v>
      </c>
      <c r="F8" s="22">
        <v>10</v>
      </c>
      <c r="G8" s="78" t="s">
        <v>47</v>
      </c>
      <c r="H8" s="23" t="s">
        <v>53</v>
      </c>
      <c r="I8" s="24" t="s">
        <v>55</v>
      </c>
      <c r="J8" s="22" t="s">
        <v>46</v>
      </c>
      <c r="K8" s="22" t="s">
        <v>18</v>
      </c>
      <c r="L8" s="68">
        <v>2413</v>
      </c>
      <c r="M8" s="69">
        <v>2018</v>
      </c>
      <c r="N8" s="25">
        <v>0</v>
      </c>
      <c r="O8" s="71">
        <f t="shared" ref="O8:O48" si="1">SUM(P8:Q8)</f>
        <v>2413</v>
      </c>
      <c r="P8" s="25">
        <v>0</v>
      </c>
      <c r="Q8" s="25">
        <v>2413</v>
      </c>
      <c r="R8" s="25">
        <v>0</v>
      </c>
      <c r="S8" s="26" t="s">
        <v>311</v>
      </c>
    </row>
    <row r="9" spans="1:20" s="72" customFormat="1" ht="67.5" customHeight="1" x14ac:dyDescent="0.2">
      <c r="A9" s="22">
        <v>2</v>
      </c>
      <c r="B9" s="22" t="s">
        <v>25</v>
      </c>
      <c r="C9" s="22"/>
      <c r="D9" s="22">
        <v>6121</v>
      </c>
      <c r="E9" s="22">
        <v>61</v>
      </c>
      <c r="F9" s="22">
        <v>10</v>
      </c>
      <c r="G9" s="78" t="s">
        <v>47</v>
      </c>
      <c r="H9" s="23" t="s">
        <v>54</v>
      </c>
      <c r="I9" s="24" t="s">
        <v>56</v>
      </c>
      <c r="J9" s="22" t="s">
        <v>46</v>
      </c>
      <c r="K9" s="22" t="s">
        <v>18</v>
      </c>
      <c r="L9" s="68">
        <v>12647</v>
      </c>
      <c r="M9" s="69">
        <v>2018</v>
      </c>
      <c r="N9" s="25">
        <v>0</v>
      </c>
      <c r="O9" s="71">
        <f t="shared" si="1"/>
        <v>12647</v>
      </c>
      <c r="P9" s="25">
        <v>0</v>
      </c>
      <c r="Q9" s="25">
        <v>12647</v>
      </c>
      <c r="R9" s="25">
        <v>0</v>
      </c>
      <c r="S9" s="26" t="s">
        <v>311</v>
      </c>
    </row>
    <row r="10" spans="1:20" s="72" customFormat="1" ht="67.5" customHeight="1" x14ac:dyDescent="0.2">
      <c r="A10" s="22">
        <v>3</v>
      </c>
      <c r="B10" s="22" t="s">
        <v>25</v>
      </c>
      <c r="C10" s="22"/>
      <c r="D10" s="22">
        <v>6121</v>
      </c>
      <c r="E10" s="22">
        <v>61</v>
      </c>
      <c r="F10" s="22">
        <v>10</v>
      </c>
      <c r="G10" s="67" t="s">
        <v>60</v>
      </c>
      <c r="H10" s="23" t="s">
        <v>70</v>
      </c>
      <c r="I10" s="24" t="s">
        <v>67</v>
      </c>
      <c r="J10" s="22" t="s">
        <v>46</v>
      </c>
      <c r="K10" s="22" t="s">
        <v>18</v>
      </c>
      <c r="L10" s="68">
        <v>810</v>
      </c>
      <c r="M10" s="69">
        <v>2018</v>
      </c>
      <c r="N10" s="25">
        <v>0</v>
      </c>
      <c r="O10" s="71">
        <f t="shared" si="1"/>
        <v>810</v>
      </c>
      <c r="P10" s="25">
        <v>0</v>
      </c>
      <c r="Q10" s="25">
        <v>810</v>
      </c>
      <c r="R10" s="25">
        <v>0</v>
      </c>
      <c r="S10" s="26" t="s">
        <v>311</v>
      </c>
    </row>
    <row r="11" spans="1:20" s="72" customFormat="1" ht="76.5" x14ac:dyDescent="0.2">
      <c r="A11" s="22">
        <v>4</v>
      </c>
      <c r="B11" s="22" t="s">
        <v>25</v>
      </c>
      <c r="C11" s="22"/>
      <c r="D11" s="22">
        <v>6121</v>
      </c>
      <c r="E11" s="22">
        <v>61</v>
      </c>
      <c r="F11" s="22">
        <v>10</v>
      </c>
      <c r="G11" s="67" t="s">
        <v>60</v>
      </c>
      <c r="H11" s="23" t="s">
        <v>74</v>
      </c>
      <c r="I11" s="24" t="s">
        <v>71</v>
      </c>
      <c r="J11" s="22" t="s">
        <v>46</v>
      </c>
      <c r="K11" s="22" t="s">
        <v>18</v>
      </c>
      <c r="L11" s="68">
        <v>3600</v>
      </c>
      <c r="M11" s="69">
        <v>2018</v>
      </c>
      <c r="N11" s="25">
        <v>0</v>
      </c>
      <c r="O11" s="71">
        <f t="shared" si="1"/>
        <v>3600</v>
      </c>
      <c r="P11" s="25">
        <v>0</v>
      </c>
      <c r="Q11" s="25">
        <v>3600</v>
      </c>
      <c r="R11" s="25">
        <v>0</v>
      </c>
      <c r="S11" s="26" t="s">
        <v>311</v>
      </c>
    </row>
    <row r="12" spans="1:20" s="72" customFormat="1" ht="78.75" x14ac:dyDescent="0.2">
      <c r="A12" s="22">
        <v>5</v>
      </c>
      <c r="B12" s="22" t="s">
        <v>23</v>
      </c>
      <c r="C12" s="22"/>
      <c r="D12" s="22">
        <v>6121</v>
      </c>
      <c r="E12" s="22">
        <v>61</v>
      </c>
      <c r="F12" s="22">
        <v>10</v>
      </c>
      <c r="G12" s="67" t="s">
        <v>60</v>
      </c>
      <c r="H12" s="23" t="s">
        <v>81</v>
      </c>
      <c r="I12" s="24" t="s">
        <v>79</v>
      </c>
      <c r="J12" s="22"/>
      <c r="K12" s="22" t="s">
        <v>49</v>
      </c>
      <c r="L12" s="68">
        <v>1200</v>
      </c>
      <c r="M12" s="69">
        <v>2018</v>
      </c>
      <c r="N12" s="25">
        <v>0</v>
      </c>
      <c r="O12" s="71">
        <f t="shared" si="1"/>
        <v>1200</v>
      </c>
      <c r="P12" s="25">
        <v>0</v>
      </c>
      <c r="Q12" s="25">
        <v>1200</v>
      </c>
      <c r="R12" s="25">
        <v>0</v>
      </c>
      <c r="S12" s="26" t="s">
        <v>311</v>
      </c>
    </row>
    <row r="13" spans="1:20" s="72" customFormat="1" ht="67.5" customHeight="1" x14ac:dyDescent="0.2">
      <c r="A13" s="22">
        <v>6</v>
      </c>
      <c r="B13" s="22" t="s">
        <v>33</v>
      </c>
      <c r="C13" s="22"/>
      <c r="D13" s="22">
        <v>6121</v>
      </c>
      <c r="E13" s="22">
        <v>61</v>
      </c>
      <c r="F13" s="22">
        <v>10</v>
      </c>
      <c r="G13" s="67">
        <v>60001100708</v>
      </c>
      <c r="H13" s="23" t="s">
        <v>90</v>
      </c>
      <c r="I13" s="24" t="s">
        <v>88</v>
      </c>
      <c r="J13" s="22" t="s">
        <v>46</v>
      </c>
      <c r="K13" s="22" t="s">
        <v>18</v>
      </c>
      <c r="L13" s="68">
        <v>7000</v>
      </c>
      <c r="M13" s="69">
        <v>2018</v>
      </c>
      <c r="N13" s="25">
        <v>0</v>
      </c>
      <c r="O13" s="71">
        <f t="shared" si="1"/>
        <v>7000</v>
      </c>
      <c r="P13" s="25">
        <v>0</v>
      </c>
      <c r="Q13" s="25">
        <v>7000</v>
      </c>
      <c r="R13" s="25">
        <v>0</v>
      </c>
      <c r="S13" s="26" t="s">
        <v>311</v>
      </c>
    </row>
    <row r="14" spans="1:20" s="72" customFormat="1" ht="94.5" x14ac:dyDescent="0.2">
      <c r="A14" s="22">
        <v>7</v>
      </c>
      <c r="B14" s="22" t="s">
        <v>23</v>
      </c>
      <c r="C14" s="22"/>
      <c r="D14" s="22">
        <v>6121</v>
      </c>
      <c r="E14" s="22">
        <v>61</v>
      </c>
      <c r="F14" s="22">
        <v>10</v>
      </c>
      <c r="G14" s="67" t="s">
        <v>60</v>
      </c>
      <c r="H14" s="23" t="s">
        <v>95</v>
      </c>
      <c r="I14" s="24" t="s">
        <v>93</v>
      </c>
      <c r="J14" s="22" t="s">
        <v>46</v>
      </c>
      <c r="K14" s="22" t="s">
        <v>18</v>
      </c>
      <c r="L14" s="68">
        <v>300</v>
      </c>
      <c r="M14" s="69">
        <v>2018</v>
      </c>
      <c r="N14" s="25">
        <v>0</v>
      </c>
      <c r="O14" s="71">
        <f t="shared" si="1"/>
        <v>300</v>
      </c>
      <c r="P14" s="25">
        <v>0</v>
      </c>
      <c r="Q14" s="25">
        <v>300</v>
      </c>
      <c r="R14" s="25">
        <v>0</v>
      </c>
      <c r="S14" s="26" t="s">
        <v>311</v>
      </c>
    </row>
    <row r="15" spans="1:20" s="72" customFormat="1" ht="67.5" customHeight="1" x14ac:dyDescent="0.2">
      <c r="A15" s="22">
        <v>8</v>
      </c>
      <c r="B15" s="22" t="s">
        <v>23</v>
      </c>
      <c r="C15" s="22"/>
      <c r="D15" s="22">
        <v>5171</v>
      </c>
      <c r="E15" s="22">
        <v>51</v>
      </c>
      <c r="F15" s="22">
        <v>10</v>
      </c>
      <c r="G15" s="67" t="s">
        <v>60</v>
      </c>
      <c r="H15" s="23" t="s">
        <v>103</v>
      </c>
      <c r="I15" s="24" t="s">
        <v>98</v>
      </c>
      <c r="J15" s="22"/>
      <c r="K15" s="22" t="s">
        <v>18</v>
      </c>
      <c r="L15" s="68">
        <v>2000</v>
      </c>
      <c r="M15" s="79" t="s">
        <v>65</v>
      </c>
      <c r="N15" s="25">
        <v>0</v>
      </c>
      <c r="O15" s="71">
        <f t="shared" si="1"/>
        <v>700</v>
      </c>
      <c r="P15" s="25">
        <v>0</v>
      </c>
      <c r="Q15" s="25">
        <v>700</v>
      </c>
      <c r="R15" s="25">
        <f>L15-Q15</f>
        <v>1300</v>
      </c>
      <c r="S15" s="26" t="s">
        <v>311</v>
      </c>
    </row>
    <row r="16" spans="1:20" s="72" customFormat="1" ht="67.5" customHeight="1" x14ac:dyDescent="0.2">
      <c r="A16" s="22">
        <v>9</v>
      </c>
      <c r="B16" s="22" t="s">
        <v>27</v>
      </c>
      <c r="C16" s="22"/>
      <c r="D16" s="22">
        <v>5171</v>
      </c>
      <c r="E16" s="22">
        <v>51</v>
      </c>
      <c r="F16" s="22">
        <v>10</v>
      </c>
      <c r="G16" s="67" t="s">
        <v>60</v>
      </c>
      <c r="H16" s="23" t="s">
        <v>104</v>
      </c>
      <c r="I16" s="24" t="s">
        <v>99</v>
      </c>
      <c r="J16" s="22" t="s">
        <v>46</v>
      </c>
      <c r="K16" s="22" t="s">
        <v>18</v>
      </c>
      <c r="L16" s="68">
        <v>2285</v>
      </c>
      <c r="M16" s="69">
        <v>2018</v>
      </c>
      <c r="N16" s="25">
        <v>0</v>
      </c>
      <c r="O16" s="71">
        <f t="shared" si="1"/>
        <v>2285</v>
      </c>
      <c r="P16" s="25">
        <v>0</v>
      </c>
      <c r="Q16" s="25">
        <v>2285</v>
      </c>
      <c r="R16" s="25">
        <v>0</v>
      </c>
      <c r="S16" s="26" t="s">
        <v>311</v>
      </c>
    </row>
    <row r="17" spans="1:19" s="72" customFormat="1" ht="67.5" customHeight="1" x14ac:dyDescent="0.2">
      <c r="A17" s="22">
        <v>10</v>
      </c>
      <c r="B17" s="22" t="s">
        <v>23</v>
      </c>
      <c r="C17" s="22"/>
      <c r="D17" s="22">
        <v>6121</v>
      </c>
      <c r="E17" s="22">
        <v>61</v>
      </c>
      <c r="F17" s="22">
        <v>10</v>
      </c>
      <c r="G17" s="67" t="s">
        <v>60</v>
      </c>
      <c r="H17" s="23" t="s">
        <v>114</v>
      </c>
      <c r="I17" s="24" t="s">
        <v>109</v>
      </c>
      <c r="J17" s="22" t="s">
        <v>46</v>
      </c>
      <c r="K17" s="22" t="s">
        <v>18</v>
      </c>
      <c r="L17" s="68">
        <v>2500</v>
      </c>
      <c r="M17" s="69">
        <v>2018</v>
      </c>
      <c r="N17" s="25">
        <v>0</v>
      </c>
      <c r="O17" s="71">
        <f t="shared" si="1"/>
        <v>2500</v>
      </c>
      <c r="P17" s="25">
        <v>0</v>
      </c>
      <c r="Q17" s="25">
        <v>2500</v>
      </c>
      <c r="R17" s="25">
        <v>0</v>
      </c>
      <c r="S17" s="26" t="s">
        <v>311</v>
      </c>
    </row>
    <row r="18" spans="1:19" s="72" customFormat="1" ht="67.5" customHeight="1" x14ac:dyDescent="0.2">
      <c r="A18" s="22">
        <v>11</v>
      </c>
      <c r="B18" s="22" t="s">
        <v>25</v>
      </c>
      <c r="C18" s="22"/>
      <c r="D18" s="22">
        <v>6121</v>
      </c>
      <c r="E18" s="22">
        <v>61</v>
      </c>
      <c r="F18" s="22">
        <v>10</v>
      </c>
      <c r="G18" s="67" t="s">
        <v>60</v>
      </c>
      <c r="H18" s="23" t="s">
        <v>117</v>
      </c>
      <c r="I18" s="24" t="s">
        <v>116</v>
      </c>
      <c r="J18" s="22" t="s">
        <v>46</v>
      </c>
      <c r="K18" s="22" t="s">
        <v>18</v>
      </c>
      <c r="L18" s="68">
        <v>1500</v>
      </c>
      <c r="M18" s="69">
        <v>2018</v>
      </c>
      <c r="N18" s="25">
        <v>0</v>
      </c>
      <c r="O18" s="71">
        <f t="shared" si="1"/>
        <v>1500</v>
      </c>
      <c r="P18" s="25">
        <v>0</v>
      </c>
      <c r="Q18" s="25">
        <v>1500</v>
      </c>
      <c r="R18" s="25">
        <v>0</v>
      </c>
      <c r="S18" s="26" t="s">
        <v>311</v>
      </c>
    </row>
    <row r="19" spans="1:19" s="72" customFormat="1" ht="94.5" x14ac:dyDescent="0.2">
      <c r="A19" s="22">
        <v>12</v>
      </c>
      <c r="B19" s="22" t="s">
        <v>25</v>
      </c>
      <c r="C19" s="22"/>
      <c r="D19" s="22">
        <v>6121</v>
      </c>
      <c r="E19" s="22">
        <v>61</v>
      </c>
      <c r="F19" s="22">
        <v>10</v>
      </c>
      <c r="G19" s="67" t="s">
        <v>60</v>
      </c>
      <c r="H19" s="23" t="s">
        <v>121</v>
      </c>
      <c r="I19" s="24" t="s">
        <v>118</v>
      </c>
      <c r="J19" s="22" t="s">
        <v>46</v>
      </c>
      <c r="K19" s="22" t="s">
        <v>18</v>
      </c>
      <c r="L19" s="68">
        <v>11667</v>
      </c>
      <c r="M19" s="69">
        <v>2018</v>
      </c>
      <c r="N19" s="25">
        <v>0</v>
      </c>
      <c r="O19" s="71">
        <f t="shared" si="1"/>
        <v>11667</v>
      </c>
      <c r="P19" s="25">
        <v>0</v>
      </c>
      <c r="Q19" s="25">
        <v>11667</v>
      </c>
      <c r="R19" s="25">
        <v>0</v>
      </c>
      <c r="S19" s="26" t="s">
        <v>311</v>
      </c>
    </row>
    <row r="20" spans="1:19" s="72" customFormat="1" ht="67.5" customHeight="1" x14ac:dyDescent="0.2">
      <c r="A20" s="22">
        <v>13</v>
      </c>
      <c r="B20" s="22" t="s">
        <v>25</v>
      </c>
      <c r="C20" s="22"/>
      <c r="D20" s="22">
        <v>6121</v>
      </c>
      <c r="E20" s="22">
        <v>61</v>
      </c>
      <c r="F20" s="22">
        <v>10</v>
      </c>
      <c r="G20" s="67" t="s">
        <v>60</v>
      </c>
      <c r="H20" s="23" t="s">
        <v>122</v>
      </c>
      <c r="I20" s="24" t="s">
        <v>119</v>
      </c>
      <c r="J20" s="22" t="s">
        <v>46</v>
      </c>
      <c r="K20" s="22" t="s">
        <v>18</v>
      </c>
      <c r="L20" s="68">
        <v>5200</v>
      </c>
      <c r="M20" s="69">
        <v>2018</v>
      </c>
      <c r="N20" s="25">
        <v>0</v>
      </c>
      <c r="O20" s="71">
        <f t="shared" si="1"/>
        <v>5200</v>
      </c>
      <c r="P20" s="25">
        <v>0</v>
      </c>
      <c r="Q20" s="25">
        <v>5200</v>
      </c>
      <c r="R20" s="25">
        <v>0</v>
      </c>
      <c r="S20" s="26" t="s">
        <v>311</v>
      </c>
    </row>
    <row r="21" spans="1:19" s="72" customFormat="1" ht="67.5" customHeight="1" x14ac:dyDescent="0.2">
      <c r="A21" s="22">
        <v>14</v>
      </c>
      <c r="B21" s="22" t="s">
        <v>25</v>
      </c>
      <c r="C21" s="22"/>
      <c r="D21" s="22">
        <v>6121</v>
      </c>
      <c r="E21" s="22">
        <v>61</v>
      </c>
      <c r="F21" s="22">
        <v>10</v>
      </c>
      <c r="G21" s="67" t="s">
        <v>60</v>
      </c>
      <c r="H21" s="23" t="s">
        <v>124</v>
      </c>
      <c r="I21" s="24" t="s">
        <v>129</v>
      </c>
      <c r="J21" s="22" t="s">
        <v>46</v>
      </c>
      <c r="K21" s="22" t="s">
        <v>18</v>
      </c>
      <c r="L21" s="68">
        <v>3500</v>
      </c>
      <c r="M21" s="69">
        <v>2018</v>
      </c>
      <c r="N21" s="25">
        <v>0</v>
      </c>
      <c r="O21" s="71">
        <f t="shared" si="1"/>
        <v>3500</v>
      </c>
      <c r="P21" s="25">
        <v>0</v>
      </c>
      <c r="Q21" s="25">
        <v>3500</v>
      </c>
      <c r="R21" s="25">
        <v>0</v>
      </c>
      <c r="S21" s="26" t="s">
        <v>311</v>
      </c>
    </row>
    <row r="22" spans="1:19" s="72" customFormat="1" ht="67.5" customHeight="1" x14ac:dyDescent="0.2">
      <c r="A22" s="22">
        <v>15</v>
      </c>
      <c r="B22" s="22" t="s">
        <v>25</v>
      </c>
      <c r="C22" s="22"/>
      <c r="D22" s="22">
        <v>6121</v>
      </c>
      <c r="E22" s="22">
        <v>61</v>
      </c>
      <c r="F22" s="22">
        <v>10</v>
      </c>
      <c r="G22" s="67" t="s">
        <v>60</v>
      </c>
      <c r="H22" s="23" t="s">
        <v>125</v>
      </c>
      <c r="I22" s="24" t="s">
        <v>130</v>
      </c>
      <c r="J22" s="22" t="s">
        <v>46</v>
      </c>
      <c r="K22" s="22" t="s">
        <v>18</v>
      </c>
      <c r="L22" s="68">
        <v>3000</v>
      </c>
      <c r="M22" s="69">
        <v>2018</v>
      </c>
      <c r="N22" s="25">
        <v>0</v>
      </c>
      <c r="O22" s="71">
        <f t="shared" si="1"/>
        <v>3000</v>
      </c>
      <c r="P22" s="25">
        <v>0</v>
      </c>
      <c r="Q22" s="25">
        <v>3000</v>
      </c>
      <c r="R22" s="25">
        <v>0</v>
      </c>
      <c r="S22" s="26" t="s">
        <v>311</v>
      </c>
    </row>
    <row r="23" spans="1:19" s="72" customFormat="1" ht="67.5" customHeight="1" x14ac:dyDescent="0.2">
      <c r="A23" s="22">
        <v>16</v>
      </c>
      <c r="B23" s="22" t="s">
        <v>23</v>
      </c>
      <c r="C23" s="22"/>
      <c r="D23" s="22">
        <v>6121</v>
      </c>
      <c r="E23" s="22">
        <v>61</v>
      </c>
      <c r="F23" s="22">
        <v>10</v>
      </c>
      <c r="G23" s="67" t="s">
        <v>60</v>
      </c>
      <c r="H23" s="23" t="s">
        <v>128</v>
      </c>
      <c r="I23" s="24" t="s">
        <v>132</v>
      </c>
      <c r="J23" s="22" t="s">
        <v>46</v>
      </c>
      <c r="K23" s="22" t="s">
        <v>18</v>
      </c>
      <c r="L23" s="68">
        <v>817</v>
      </c>
      <c r="M23" s="69">
        <v>2018</v>
      </c>
      <c r="N23" s="25">
        <v>0</v>
      </c>
      <c r="O23" s="71">
        <f t="shared" si="1"/>
        <v>817</v>
      </c>
      <c r="P23" s="25">
        <v>0</v>
      </c>
      <c r="Q23" s="25">
        <v>817</v>
      </c>
      <c r="R23" s="25">
        <v>0</v>
      </c>
      <c r="S23" s="26" t="s">
        <v>311</v>
      </c>
    </row>
    <row r="24" spans="1:19" s="72" customFormat="1" ht="127.5" x14ac:dyDescent="0.2">
      <c r="A24" s="22">
        <v>17</v>
      </c>
      <c r="B24" s="22" t="s">
        <v>23</v>
      </c>
      <c r="C24" s="22"/>
      <c r="D24" s="22">
        <v>6121</v>
      </c>
      <c r="E24" s="22">
        <v>61</v>
      </c>
      <c r="F24" s="22">
        <v>10</v>
      </c>
      <c r="G24" s="67" t="s">
        <v>60</v>
      </c>
      <c r="H24" s="23" t="s">
        <v>148</v>
      </c>
      <c r="I24" s="24" t="s">
        <v>307</v>
      </c>
      <c r="J24" s="22" t="s">
        <v>46</v>
      </c>
      <c r="K24" s="22" t="s">
        <v>18</v>
      </c>
      <c r="L24" s="68">
        <v>1500</v>
      </c>
      <c r="M24" s="69">
        <v>2018</v>
      </c>
      <c r="N24" s="25">
        <v>0</v>
      </c>
      <c r="O24" s="71">
        <f t="shared" si="1"/>
        <v>1500</v>
      </c>
      <c r="P24" s="25">
        <v>0</v>
      </c>
      <c r="Q24" s="25">
        <v>1500</v>
      </c>
      <c r="R24" s="25">
        <v>0</v>
      </c>
      <c r="S24" s="26" t="s">
        <v>311</v>
      </c>
    </row>
    <row r="25" spans="1:19" s="72" customFormat="1" ht="78.75" x14ac:dyDescent="0.2">
      <c r="A25" s="22">
        <v>18</v>
      </c>
      <c r="B25" s="22" t="s">
        <v>33</v>
      </c>
      <c r="C25" s="22"/>
      <c r="D25" s="22">
        <v>5171</v>
      </c>
      <c r="E25" s="22">
        <v>51</v>
      </c>
      <c r="F25" s="22">
        <v>10</v>
      </c>
      <c r="G25" s="67" t="s">
        <v>60</v>
      </c>
      <c r="H25" s="23" t="s">
        <v>151</v>
      </c>
      <c r="I25" s="24" t="s">
        <v>142</v>
      </c>
      <c r="J25" s="22" t="s">
        <v>46</v>
      </c>
      <c r="K25" s="22" t="s">
        <v>18</v>
      </c>
      <c r="L25" s="68">
        <v>1300</v>
      </c>
      <c r="M25" s="69">
        <v>2018</v>
      </c>
      <c r="N25" s="25">
        <v>0</v>
      </c>
      <c r="O25" s="71">
        <f t="shared" si="1"/>
        <v>1300</v>
      </c>
      <c r="P25" s="25">
        <v>0</v>
      </c>
      <c r="Q25" s="25">
        <v>1300</v>
      </c>
      <c r="R25" s="25">
        <v>0</v>
      </c>
      <c r="S25" s="26" t="s">
        <v>311</v>
      </c>
    </row>
    <row r="26" spans="1:19" s="72" customFormat="1" ht="76.5" x14ac:dyDescent="0.2">
      <c r="A26" s="22">
        <v>19</v>
      </c>
      <c r="B26" s="22" t="s">
        <v>33</v>
      </c>
      <c r="C26" s="22"/>
      <c r="D26" s="22">
        <v>6121</v>
      </c>
      <c r="E26" s="22">
        <v>61</v>
      </c>
      <c r="F26" s="22">
        <v>10</v>
      </c>
      <c r="G26" s="67" t="s">
        <v>60</v>
      </c>
      <c r="H26" s="23" t="s">
        <v>75</v>
      </c>
      <c r="I26" s="24" t="s">
        <v>72</v>
      </c>
      <c r="J26" s="22"/>
      <c r="K26" s="22" t="s">
        <v>46</v>
      </c>
      <c r="L26" s="68">
        <v>1800</v>
      </c>
      <c r="M26" s="79" t="s">
        <v>65</v>
      </c>
      <c r="N26" s="25">
        <v>0</v>
      </c>
      <c r="O26" s="71">
        <f t="shared" si="1"/>
        <v>150</v>
      </c>
      <c r="P26" s="25">
        <v>0</v>
      </c>
      <c r="Q26" s="25">
        <v>150</v>
      </c>
      <c r="R26" s="25">
        <f t="shared" ref="R26:R32" si="2">L26-O26</f>
        <v>1650</v>
      </c>
      <c r="S26" s="26" t="s">
        <v>311</v>
      </c>
    </row>
    <row r="27" spans="1:19" s="72" customFormat="1" ht="67.5" customHeight="1" x14ac:dyDescent="0.2">
      <c r="A27" s="22">
        <v>20</v>
      </c>
      <c r="B27" s="22" t="s">
        <v>25</v>
      </c>
      <c r="C27" s="22"/>
      <c r="D27" s="22">
        <v>6121</v>
      </c>
      <c r="E27" s="22">
        <v>61</v>
      </c>
      <c r="F27" s="22">
        <v>10</v>
      </c>
      <c r="G27" s="67" t="s">
        <v>60</v>
      </c>
      <c r="H27" s="23" t="s">
        <v>77</v>
      </c>
      <c r="I27" s="24" t="s">
        <v>78</v>
      </c>
      <c r="J27" s="22"/>
      <c r="K27" s="22" t="s">
        <v>46</v>
      </c>
      <c r="L27" s="68">
        <v>5500</v>
      </c>
      <c r="M27" s="79" t="s">
        <v>65</v>
      </c>
      <c r="N27" s="25">
        <v>0</v>
      </c>
      <c r="O27" s="71">
        <f t="shared" si="1"/>
        <v>500</v>
      </c>
      <c r="P27" s="25">
        <v>0</v>
      </c>
      <c r="Q27" s="25">
        <v>500</v>
      </c>
      <c r="R27" s="25">
        <f t="shared" si="2"/>
        <v>5000</v>
      </c>
      <c r="S27" s="26" t="s">
        <v>311</v>
      </c>
    </row>
    <row r="28" spans="1:19" s="72" customFormat="1" ht="108.75" customHeight="1" x14ac:dyDescent="0.2">
      <c r="A28" s="22">
        <v>21</v>
      </c>
      <c r="B28" s="22" t="s">
        <v>27</v>
      </c>
      <c r="C28" s="22"/>
      <c r="D28" s="22">
        <v>6121</v>
      </c>
      <c r="E28" s="22">
        <v>61</v>
      </c>
      <c r="F28" s="22">
        <v>10</v>
      </c>
      <c r="G28" s="67" t="s">
        <v>60</v>
      </c>
      <c r="H28" s="23" t="s">
        <v>82</v>
      </c>
      <c r="I28" s="24" t="s">
        <v>80</v>
      </c>
      <c r="J28" s="22"/>
      <c r="K28" s="22" t="s">
        <v>46</v>
      </c>
      <c r="L28" s="68">
        <v>3000</v>
      </c>
      <c r="M28" s="79" t="s">
        <v>65</v>
      </c>
      <c r="N28" s="25">
        <v>0</v>
      </c>
      <c r="O28" s="71">
        <f t="shared" si="1"/>
        <v>300</v>
      </c>
      <c r="P28" s="25">
        <v>0</v>
      </c>
      <c r="Q28" s="25">
        <v>300</v>
      </c>
      <c r="R28" s="25">
        <f t="shared" si="2"/>
        <v>2700</v>
      </c>
      <c r="S28" s="26" t="s">
        <v>336</v>
      </c>
    </row>
    <row r="29" spans="1:19" s="72" customFormat="1" ht="67.5" customHeight="1" x14ac:dyDescent="0.2">
      <c r="A29" s="22">
        <v>22</v>
      </c>
      <c r="B29" s="22" t="s">
        <v>23</v>
      </c>
      <c r="C29" s="22"/>
      <c r="D29" s="22">
        <v>5171</v>
      </c>
      <c r="E29" s="22">
        <v>51</v>
      </c>
      <c r="F29" s="22">
        <v>10</v>
      </c>
      <c r="G29" s="67" t="s">
        <v>60</v>
      </c>
      <c r="H29" s="23" t="s">
        <v>85</v>
      </c>
      <c r="I29" s="24" t="s">
        <v>83</v>
      </c>
      <c r="J29" s="22"/>
      <c r="K29" s="22" t="s">
        <v>46</v>
      </c>
      <c r="L29" s="68">
        <v>3450</v>
      </c>
      <c r="M29" s="79" t="s">
        <v>65</v>
      </c>
      <c r="N29" s="25">
        <v>0</v>
      </c>
      <c r="O29" s="71">
        <f t="shared" si="1"/>
        <v>400</v>
      </c>
      <c r="P29" s="25">
        <v>0</v>
      </c>
      <c r="Q29" s="25">
        <v>400</v>
      </c>
      <c r="R29" s="25">
        <f t="shared" si="2"/>
        <v>3050</v>
      </c>
      <c r="S29" s="26" t="s">
        <v>337</v>
      </c>
    </row>
    <row r="30" spans="1:19" s="72" customFormat="1" ht="126" x14ac:dyDescent="0.2">
      <c r="A30" s="22">
        <v>23</v>
      </c>
      <c r="B30" s="22" t="s">
        <v>27</v>
      </c>
      <c r="C30" s="22"/>
      <c r="D30" s="22">
        <v>6121</v>
      </c>
      <c r="E30" s="22">
        <v>61</v>
      </c>
      <c r="F30" s="22">
        <v>10</v>
      </c>
      <c r="G30" s="67" t="s">
        <v>60</v>
      </c>
      <c r="H30" s="23" t="s">
        <v>87</v>
      </c>
      <c r="I30" s="24" t="s">
        <v>84</v>
      </c>
      <c r="J30" s="22"/>
      <c r="K30" s="22" t="s">
        <v>46</v>
      </c>
      <c r="L30" s="68">
        <v>3700</v>
      </c>
      <c r="M30" s="79" t="s">
        <v>65</v>
      </c>
      <c r="N30" s="25">
        <v>0</v>
      </c>
      <c r="O30" s="71">
        <f t="shared" si="1"/>
        <v>200</v>
      </c>
      <c r="P30" s="25">
        <v>0</v>
      </c>
      <c r="Q30" s="25">
        <v>200</v>
      </c>
      <c r="R30" s="25">
        <f t="shared" si="2"/>
        <v>3500</v>
      </c>
      <c r="S30" s="26" t="s">
        <v>338</v>
      </c>
    </row>
    <row r="31" spans="1:19" s="72" customFormat="1" ht="75" x14ac:dyDescent="0.2">
      <c r="A31" s="22">
        <v>24</v>
      </c>
      <c r="B31" s="22" t="s">
        <v>25</v>
      </c>
      <c r="C31" s="22"/>
      <c r="D31" s="22">
        <v>6121</v>
      </c>
      <c r="E31" s="22">
        <v>61</v>
      </c>
      <c r="F31" s="22">
        <v>10</v>
      </c>
      <c r="G31" s="67" t="s">
        <v>60</v>
      </c>
      <c r="H31" s="23" t="s">
        <v>92</v>
      </c>
      <c r="I31" s="24" t="s">
        <v>89</v>
      </c>
      <c r="J31" s="22"/>
      <c r="K31" s="22" t="s">
        <v>46</v>
      </c>
      <c r="L31" s="68">
        <v>4250</v>
      </c>
      <c r="M31" s="79" t="s">
        <v>65</v>
      </c>
      <c r="N31" s="25">
        <v>0</v>
      </c>
      <c r="O31" s="71">
        <f t="shared" si="1"/>
        <v>250</v>
      </c>
      <c r="P31" s="25">
        <v>0</v>
      </c>
      <c r="Q31" s="25">
        <v>250</v>
      </c>
      <c r="R31" s="25">
        <f t="shared" si="2"/>
        <v>4000</v>
      </c>
      <c r="S31" s="26" t="s">
        <v>339</v>
      </c>
    </row>
    <row r="32" spans="1:19" s="72" customFormat="1" ht="67.5" customHeight="1" x14ac:dyDescent="0.2">
      <c r="A32" s="22">
        <v>25</v>
      </c>
      <c r="B32" s="22" t="s">
        <v>33</v>
      </c>
      <c r="C32" s="22"/>
      <c r="D32" s="22">
        <v>5171</v>
      </c>
      <c r="E32" s="22">
        <v>51</v>
      </c>
      <c r="F32" s="22">
        <v>10</v>
      </c>
      <c r="G32" s="67" t="s">
        <v>60</v>
      </c>
      <c r="H32" s="23" t="s">
        <v>96</v>
      </c>
      <c r="I32" s="24" t="s">
        <v>94</v>
      </c>
      <c r="J32" s="22"/>
      <c r="K32" s="22" t="s">
        <v>46</v>
      </c>
      <c r="L32" s="68">
        <v>2945</v>
      </c>
      <c r="M32" s="79" t="s">
        <v>65</v>
      </c>
      <c r="N32" s="25">
        <v>0</v>
      </c>
      <c r="O32" s="71">
        <f t="shared" si="1"/>
        <v>500</v>
      </c>
      <c r="P32" s="25">
        <v>0</v>
      </c>
      <c r="Q32" s="25">
        <v>500</v>
      </c>
      <c r="R32" s="25">
        <f t="shared" si="2"/>
        <v>2445</v>
      </c>
      <c r="S32" s="26" t="s">
        <v>340</v>
      </c>
    </row>
    <row r="33" spans="1:19" s="72" customFormat="1" ht="67.5" customHeight="1" x14ac:dyDescent="0.2">
      <c r="A33" s="22">
        <v>26</v>
      </c>
      <c r="B33" s="22" t="s">
        <v>25</v>
      </c>
      <c r="C33" s="22"/>
      <c r="D33" s="22">
        <v>6121</v>
      </c>
      <c r="E33" s="22">
        <v>61</v>
      </c>
      <c r="F33" s="22">
        <v>10</v>
      </c>
      <c r="G33" s="67" t="s">
        <v>60</v>
      </c>
      <c r="H33" s="23" t="s">
        <v>102</v>
      </c>
      <c r="I33" s="24" t="s">
        <v>97</v>
      </c>
      <c r="J33" s="22"/>
      <c r="K33" s="22" t="s">
        <v>46</v>
      </c>
      <c r="L33" s="68">
        <v>300</v>
      </c>
      <c r="M33" s="69">
        <v>2018</v>
      </c>
      <c r="N33" s="25">
        <v>0</v>
      </c>
      <c r="O33" s="71">
        <f t="shared" si="1"/>
        <v>300</v>
      </c>
      <c r="P33" s="25">
        <v>0</v>
      </c>
      <c r="Q33" s="25">
        <v>300</v>
      </c>
      <c r="R33" s="25">
        <v>0</v>
      </c>
      <c r="S33" s="26" t="s">
        <v>311</v>
      </c>
    </row>
    <row r="34" spans="1:19" s="72" customFormat="1" ht="67.5" customHeight="1" x14ac:dyDescent="0.2">
      <c r="A34" s="22">
        <v>27</v>
      </c>
      <c r="B34" s="22" t="s">
        <v>33</v>
      </c>
      <c r="C34" s="22"/>
      <c r="D34" s="22">
        <v>6121</v>
      </c>
      <c r="E34" s="22">
        <v>61</v>
      </c>
      <c r="F34" s="22">
        <v>10</v>
      </c>
      <c r="G34" s="67" t="s">
        <v>60</v>
      </c>
      <c r="H34" s="23" t="s">
        <v>105</v>
      </c>
      <c r="I34" s="24" t="s">
        <v>100</v>
      </c>
      <c r="J34" s="22"/>
      <c r="K34" s="22" t="s">
        <v>46</v>
      </c>
      <c r="L34" s="68">
        <v>2000</v>
      </c>
      <c r="M34" s="79" t="s">
        <v>65</v>
      </c>
      <c r="N34" s="25">
        <v>0</v>
      </c>
      <c r="O34" s="71">
        <f t="shared" si="1"/>
        <v>400</v>
      </c>
      <c r="P34" s="25">
        <v>0</v>
      </c>
      <c r="Q34" s="25">
        <v>400</v>
      </c>
      <c r="R34" s="25">
        <f t="shared" ref="R34:R48" si="3">L34-O34</f>
        <v>1600</v>
      </c>
      <c r="S34" s="26" t="s">
        <v>341</v>
      </c>
    </row>
    <row r="35" spans="1:19" s="72" customFormat="1" ht="60" x14ac:dyDescent="0.2">
      <c r="A35" s="22">
        <v>28</v>
      </c>
      <c r="B35" s="22" t="s">
        <v>23</v>
      </c>
      <c r="C35" s="22"/>
      <c r="D35" s="22">
        <v>6121</v>
      </c>
      <c r="E35" s="22">
        <v>61</v>
      </c>
      <c r="F35" s="22">
        <v>10</v>
      </c>
      <c r="G35" s="67" t="s">
        <v>60</v>
      </c>
      <c r="H35" s="23" t="s">
        <v>111</v>
      </c>
      <c r="I35" s="24" t="s">
        <v>106</v>
      </c>
      <c r="J35" s="22"/>
      <c r="K35" s="22" t="s">
        <v>46</v>
      </c>
      <c r="L35" s="68">
        <v>3000</v>
      </c>
      <c r="M35" s="79" t="s">
        <v>65</v>
      </c>
      <c r="N35" s="25">
        <v>0</v>
      </c>
      <c r="O35" s="71">
        <f t="shared" si="1"/>
        <v>300</v>
      </c>
      <c r="P35" s="25">
        <v>0</v>
      </c>
      <c r="Q35" s="25">
        <v>300</v>
      </c>
      <c r="R35" s="25">
        <f t="shared" si="3"/>
        <v>2700</v>
      </c>
      <c r="S35" s="26" t="s">
        <v>342</v>
      </c>
    </row>
    <row r="36" spans="1:19" s="72" customFormat="1" ht="60" x14ac:dyDescent="0.2">
      <c r="A36" s="22">
        <v>29</v>
      </c>
      <c r="B36" s="22" t="s">
        <v>23</v>
      </c>
      <c r="C36" s="22"/>
      <c r="D36" s="22">
        <v>6121</v>
      </c>
      <c r="E36" s="22">
        <v>61</v>
      </c>
      <c r="F36" s="22">
        <v>10</v>
      </c>
      <c r="G36" s="67" t="s">
        <v>60</v>
      </c>
      <c r="H36" s="23" t="s">
        <v>112</v>
      </c>
      <c r="I36" s="24" t="s">
        <v>107</v>
      </c>
      <c r="J36" s="22"/>
      <c r="K36" s="22" t="s">
        <v>46</v>
      </c>
      <c r="L36" s="68">
        <v>5000</v>
      </c>
      <c r="M36" s="79" t="s">
        <v>65</v>
      </c>
      <c r="N36" s="25">
        <v>0</v>
      </c>
      <c r="O36" s="71">
        <f t="shared" si="1"/>
        <v>200</v>
      </c>
      <c r="P36" s="25">
        <v>0</v>
      </c>
      <c r="Q36" s="25">
        <v>200</v>
      </c>
      <c r="R36" s="25">
        <f t="shared" si="3"/>
        <v>4800</v>
      </c>
      <c r="S36" s="26" t="s">
        <v>343</v>
      </c>
    </row>
    <row r="37" spans="1:19" s="72" customFormat="1" ht="67.5" customHeight="1" x14ac:dyDescent="0.2">
      <c r="A37" s="22">
        <v>30</v>
      </c>
      <c r="B37" s="22" t="s">
        <v>23</v>
      </c>
      <c r="C37" s="22"/>
      <c r="D37" s="22">
        <v>6121</v>
      </c>
      <c r="E37" s="22">
        <v>61</v>
      </c>
      <c r="F37" s="22">
        <v>10</v>
      </c>
      <c r="G37" s="67" t="s">
        <v>60</v>
      </c>
      <c r="H37" s="23" t="s">
        <v>113</v>
      </c>
      <c r="I37" s="24" t="s">
        <v>108</v>
      </c>
      <c r="J37" s="22"/>
      <c r="K37" s="22" t="s">
        <v>46</v>
      </c>
      <c r="L37" s="68">
        <v>1200</v>
      </c>
      <c r="M37" s="79" t="s">
        <v>65</v>
      </c>
      <c r="N37" s="25">
        <v>0</v>
      </c>
      <c r="O37" s="71">
        <f t="shared" si="1"/>
        <v>200</v>
      </c>
      <c r="P37" s="25">
        <v>0</v>
      </c>
      <c r="Q37" s="25">
        <v>200</v>
      </c>
      <c r="R37" s="25">
        <f t="shared" si="3"/>
        <v>1000</v>
      </c>
      <c r="S37" s="26" t="s">
        <v>344</v>
      </c>
    </row>
    <row r="38" spans="1:19" s="72" customFormat="1" ht="93.75" customHeight="1" x14ac:dyDescent="0.2">
      <c r="A38" s="22">
        <v>31</v>
      </c>
      <c r="B38" s="22" t="s">
        <v>25</v>
      </c>
      <c r="C38" s="22"/>
      <c r="D38" s="22">
        <v>6121</v>
      </c>
      <c r="E38" s="22">
        <v>61</v>
      </c>
      <c r="F38" s="22">
        <v>10</v>
      </c>
      <c r="G38" s="67" t="s">
        <v>60</v>
      </c>
      <c r="H38" s="23" t="s">
        <v>123</v>
      </c>
      <c r="I38" s="24" t="s">
        <v>120</v>
      </c>
      <c r="J38" s="22"/>
      <c r="K38" s="22" t="s">
        <v>46</v>
      </c>
      <c r="L38" s="68">
        <v>3800</v>
      </c>
      <c r="M38" s="79" t="s">
        <v>65</v>
      </c>
      <c r="N38" s="25">
        <v>0</v>
      </c>
      <c r="O38" s="71">
        <f t="shared" si="1"/>
        <v>300</v>
      </c>
      <c r="P38" s="25">
        <v>0</v>
      </c>
      <c r="Q38" s="25">
        <v>300</v>
      </c>
      <c r="R38" s="25">
        <f t="shared" si="3"/>
        <v>3500</v>
      </c>
      <c r="S38" s="26" t="s">
        <v>311</v>
      </c>
    </row>
    <row r="39" spans="1:19" s="72" customFormat="1" ht="67.5" customHeight="1" x14ac:dyDescent="0.2">
      <c r="A39" s="22">
        <v>32</v>
      </c>
      <c r="B39" s="22" t="s">
        <v>33</v>
      </c>
      <c r="C39" s="22"/>
      <c r="D39" s="22">
        <v>6121</v>
      </c>
      <c r="E39" s="22">
        <v>61</v>
      </c>
      <c r="F39" s="22">
        <v>10</v>
      </c>
      <c r="G39" s="67" t="s">
        <v>60</v>
      </c>
      <c r="H39" s="23" t="s">
        <v>127</v>
      </c>
      <c r="I39" s="24" t="s">
        <v>131</v>
      </c>
      <c r="J39" s="22"/>
      <c r="K39" s="22" t="s">
        <v>46</v>
      </c>
      <c r="L39" s="68">
        <v>3500</v>
      </c>
      <c r="M39" s="69">
        <v>2018</v>
      </c>
      <c r="N39" s="25">
        <v>0</v>
      </c>
      <c r="O39" s="71">
        <f t="shared" si="1"/>
        <v>200</v>
      </c>
      <c r="P39" s="25">
        <v>0</v>
      </c>
      <c r="Q39" s="25">
        <v>200</v>
      </c>
      <c r="R39" s="25">
        <f t="shared" si="3"/>
        <v>3300</v>
      </c>
      <c r="S39" s="26" t="s">
        <v>345</v>
      </c>
    </row>
    <row r="40" spans="1:19" s="72" customFormat="1" ht="67.5" customHeight="1" x14ac:dyDescent="0.2">
      <c r="A40" s="22">
        <v>33</v>
      </c>
      <c r="B40" s="22" t="s">
        <v>25</v>
      </c>
      <c r="C40" s="22"/>
      <c r="D40" s="22">
        <v>6121</v>
      </c>
      <c r="E40" s="22">
        <v>61</v>
      </c>
      <c r="F40" s="22">
        <v>10</v>
      </c>
      <c r="G40" s="67" t="s">
        <v>60</v>
      </c>
      <c r="H40" s="23" t="s">
        <v>136</v>
      </c>
      <c r="I40" s="24" t="s">
        <v>133</v>
      </c>
      <c r="J40" s="22"/>
      <c r="K40" s="22" t="s">
        <v>46</v>
      </c>
      <c r="L40" s="68">
        <v>3000</v>
      </c>
      <c r="M40" s="79" t="s">
        <v>65</v>
      </c>
      <c r="N40" s="25">
        <v>0</v>
      </c>
      <c r="O40" s="71">
        <f t="shared" si="1"/>
        <v>250</v>
      </c>
      <c r="P40" s="25">
        <v>0</v>
      </c>
      <c r="Q40" s="25">
        <v>250</v>
      </c>
      <c r="R40" s="25">
        <f t="shared" si="3"/>
        <v>2750</v>
      </c>
      <c r="S40" s="26" t="s">
        <v>346</v>
      </c>
    </row>
    <row r="41" spans="1:19" s="72" customFormat="1" ht="67.5" customHeight="1" x14ac:dyDescent="0.2">
      <c r="A41" s="22">
        <v>34</v>
      </c>
      <c r="B41" s="22" t="s">
        <v>23</v>
      </c>
      <c r="C41" s="22"/>
      <c r="D41" s="22">
        <v>6121</v>
      </c>
      <c r="E41" s="22">
        <v>61</v>
      </c>
      <c r="F41" s="22">
        <v>10</v>
      </c>
      <c r="G41" s="67" t="s">
        <v>60</v>
      </c>
      <c r="H41" s="23" t="s">
        <v>138</v>
      </c>
      <c r="I41" s="24" t="s">
        <v>134</v>
      </c>
      <c r="J41" s="22"/>
      <c r="K41" s="22" t="s">
        <v>46</v>
      </c>
      <c r="L41" s="68">
        <v>2300</v>
      </c>
      <c r="M41" s="79" t="s">
        <v>65</v>
      </c>
      <c r="N41" s="25">
        <v>0</v>
      </c>
      <c r="O41" s="71">
        <f t="shared" si="1"/>
        <v>200</v>
      </c>
      <c r="P41" s="25">
        <v>0</v>
      </c>
      <c r="Q41" s="25">
        <v>200</v>
      </c>
      <c r="R41" s="25">
        <f t="shared" si="3"/>
        <v>2100</v>
      </c>
      <c r="S41" s="26" t="s">
        <v>347</v>
      </c>
    </row>
    <row r="42" spans="1:19" s="72" customFormat="1" ht="67.5" customHeight="1" x14ac:dyDescent="0.2">
      <c r="A42" s="22">
        <v>35</v>
      </c>
      <c r="B42" s="22" t="s">
        <v>23</v>
      </c>
      <c r="C42" s="22"/>
      <c r="D42" s="22">
        <v>6121</v>
      </c>
      <c r="E42" s="22">
        <v>61</v>
      </c>
      <c r="F42" s="22">
        <v>10</v>
      </c>
      <c r="G42" s="67" t="s">
        <v>60</v>
      </c>
      <c r="H42" s="23" t="s">
        <v>147</v>
      </c>
      <c r="I42" s="24" t="s">
        <v>139</v>
      </c>
      <c r="J42" s="22"/>
      <c r="K42" s="22" t="s">
        <v>46</v>
      </c>
      <c r="L42" s="68">
        <v>38000</v>
      </c>
      <c r="M42" s="79" t="s">
        <v>65</v>
      </c>
      <c r="N42" s="25">
        <v>0</v>
      </c>
      <c r="O42" s="71">
        <f t="shared" si="1"/>
        <v>1500</v>
      </c>
      <c r="P42" s="25">
        <v>0</v>
      </c>
      <c r="Q42" s="25">
        <v>1500</v>
      </c>
      <c r="R42" s="25">
        <f t="shared" si="3"/>
        <v>36500</v>
      </c>
      <c r="S42" s="26" t="s">
        <v>348</v>
      </c>
    </row>
    <row r="43" spans="1:19" s="72" customFormat="1" ht="67.5" customHeight="1" x14ac:dyDescent="0.2">
      <c r="A43" s="22">
        <v>36</v>
      </c>
      <c r="B43" s="22" t="s">
        <v>23</v>
      </c>
      <c r="C43" s="22"/>
      <c r="D43" s="22">
        <v>6121</v>
      </c>
      <c r="E43" s="22">
        <v>61</v>
      </c>
      <c r="F43" s="22">
        <v>10</v>
      </c>
      <c r="G43" s="67" t="s">
        <v>60</v>
      </c>
      <c r="H43" s="23" t="s">
        <v>149</v>
      </c>
      <c r="I43" s="24" t="s">
        <v>140</v>
      </c>
      <c r="J43" s="22"/>
      <c r="K43" s="22" t="s">
        <v>46</v>
      </c>
      <c r="L43" s="68">
        <v>10000</v>
      </c>
      <c r="M43" s="79" t="s">
        <v>65</v>
      </c>
      <c r="N43" s="25">
        <v>0</v>
      </c>
      <c r="O43" s="71">
        <f t="shared" si="1"/>
        <v>400</v>
      </c>
      <c r="P43" s="25">
        <v>0</v>
      </c>
      <c r="Q43" s="25">
        <v>400</v>
      </c>
      <c r="R43" s="25">
        <f t="shared" si="3"/>
        <v>9600</v>
      </c>
      <c r="S43" s="26" t="s">
        <v>349</v>
      </c>
    </row>
    <row r="44" spans="1:19" s="72" customFormat="1" ht="67.5" customHeight="1" x14ac:dyDescent="0.2">
      <c r="A44" s="22">
        <v>37</v>
      </c>
      <c r="B44" s="22" t="s">
        <v>25</v>
      </c>
      <c r="C44" s="22"/>
      <c r="D44" s="22">
        <v>6121</v>
      </c>
      <c r="E44" s="22">
        <v>61</v>
      </c>
      <c r="F44" s="22">
        <v>10</v>
      </c>
      <c r="G44" s="67" t="s">
        <v>60</v>
      </c>
      <c r="H44" s="23" t="s">
        <v>150</v>
      </c>
      <c r="I44" s="24" t="s">
        <v>141</v>
      </c>
      <c r="J44" s="22"/>
      <c r="K44" s="22" t="s">
        <v>46</v>
      </c>
      <c r="L44" s="68">
        <v>1615</v>
      </c>
      <c r="M44" s="79" t="s">
        <v>65</v>
      </c>
      <c r="N44" s="25">
        <v>0</v>
      </c>
      <c r="O44" s="71">
        <f t="shared" si="1"/>
        <v>150</v>
      </c>
      <c r="P44" s="25">
        <v>0</v>
      </c>
      <c r="Q44" s="25">
        <v>150</v>
      </c>
      <c r="R44" s="25">
        <f t="shared" si="3"/>
        <v>1465</v>
      </c>
      <c r="S44" s="26" t="s">
        <v>350</v>
      </c>
    </row>
    <row r="45" spans="1:19" s="72" customFormat="1" ht="67.5" customHeight="1" x14ac:dyDescent="0.2">
      <c r="A45" s="22">
        <v>38</v>
      </c>
      <c r="B45" s="22" t="s">
        <v>33</v>
      </c>
      <c r="C45" s="22"/>
      <c r="D45" s="22">
        <v>6121</v>
      </c>
      <c r="E45" s="22">
        <v>61</v>
      </c>
      <c r="F45" s="22">
        <v>10</v>
      </c>
      <c r="G45" s="67" t="s">
        <v>60</v>
      </c>
      <c r="H45" s="23" t="s">
        <v>152</v>
      </c>
      <c r="I45" s="24" t="s">
        <v>143</v>
      </c>
      <c r="J45" s="22"/>
      <c r="K45" s="22" t="s">
        <v>46</v>
      </c>
      <c r="L45" s="68">
        <v>1780</v>
      </c>
      <c r="M45" s="79" t="s">
        <v>65</v>
      </c>
      <c r="N45" s="25">
        <v>0</v>
      </c>
      <c r="O45" s="71">
        <f t="shared" si="1"/>
        <v>200</v>
      </c>
      <c r="P45" s="25">
        <v>0</v>
      </c>
      <c r="Q45" s="25">
        <v>200</v>
      </c>
      <c r="R45" s="25">
        <f t="shared" si="3"/>
        <v>1580</v>
      </c>
      <c r="S45" s="26" t="s">
        <v>351</v>
      </c>
    </row>
    <row r="46" spans="1:19" s="72" customFormat="1" ht="67.5" customHeight="1" x14ac:dyDescent="0.2">
      <c r="A46" s="22">
        <v>39</v>
      </c>
      <c r="B46" s="22" t="s">
        <v>27</v>
      </c>
      <c r="C46" s="22"/>
      <c r="D46" s="22">
        <v>6121</v>
      </c>
      <c r="E46" s="22">
        <v>61</v>
      </c>
      <c r="F46" s="22">
        <v>10</v>
      </c>
      <c r="G46" s="67" t="s">
        <v>60</v>
      </c>
      <c r="H46" s="23" t="s">
        <v>153</v>
      </c>
      <c r="I46" s="24" t="s">
        <v>144</v>
      </c>
      <c r="J46" s="22"/>
      <c r="K46" s="22" t="s">
        <v>46</v>
      </c>
      <c r="L46" s="68">
        <v>1000</v>
      </c>
      <c r="M46" s="79" t="s">
        <v>65</v>
      </c>
      <c r="N46" s="25">
        <v>0</v>
      </c>
      <c r="O46" s="71">
        <f t="shared" si="1"/>
        <v>150</v>
      </c>
      <c r="P46" s="25">
        <v>0</v>
      </c>
      <c r="Q46" s="25">
        <v>150</v>
      </c>
      <c r="R46" s="25">
        <f t="shared" si="3"/>
        <v>850</v>
      </c>
      <c r="S46" s="26" t="s">
        <v>352</v>
      </c>
    </row>
    <row r="47" spans="1:19" s="72" customFormat="1" ht="67.5" customHeight="1" x14ac:dyDescent="0.2">
      <c r="A47" s="22">
        <v>40</v>
      </c>
      <c r="B47" s="22" t="s">
        <v>27</v>
      </c>
      <c r="C47" s="22"/>
      <c r="D47" s="22">
        <v>6121</v>
      </c>
      <c r="E47" s="22">
        <v>61</v>
      </c>
      <c r="F47" s="22">
        <v>10</v>
      </c>
      <c r="G47" s="67" t="s">
        <v>60</v>
      </c>
      <c r="H47" s="23" t="s">
        <v>154</v>
      </c>
      <c r="I47" s="24" t="s">
        <v>145</v>
      </c>
      <c r="J47" s="22"/>
      <c r="K47" s="22" t="s">
        <v>46</v>
      </c>
      <c r="L47" s="68">
        <v>1000</v>
      </c>
      <c r="M47" s="79" t="s">
        <v>65</v>
      </c>
      <c r="N47" s="25">
        <v>0</v>
      </c>
      <c r="O47" s="71">
        <f t="shared" si="1"/>
        <v>100</v>
      </c>
      <c r="P47" s="25">
        <v>0</v>
      </c>
      <c r="Q47" s="25">
        <v>100</v>
      </c>
      <c r="R47" s="25">
        <f t="shared" si="3"/>
        <v>900</v>
      </c>
      <c r="S47" s="26" t="s">
        <v>352</v>
      </c>
    </row>
    <row r="48" spans="1:19" s="72" customFormat="1" ht="63.75" x14ac:dyDescent="0.2">
      <c r="A48" s="22">
        <v>41</v>
      </c>
      <c r="B48" s="22" t="s">
        <v>23</v>
      </c>
      <c r="C48" s="22"/>
      <c r="D48" s="22">
        <v>6121</v>
      </c>
      <c r="E48" s="22">
        <v>61</v>
      </c>
      <c r="F48" s="22">
        <v>10</v>
      </c>
      <c r="G48" s="67" t="s">
        <v>60</v>
      </c>
      <c r="H48" s="23" t="s">
        <v>155</v>
      </c>
      <c r="I48" s="24" t="s">
        <v>146</v>
      </c>
      <c r="J48" s="22"/>
      <c r="K48" s="22" t="s">
        <v>46</v>
      </c>
      <c r="L48" s="68">
        <v>5075</v>
      </c>
      <c r="M48" s="79" t="s">
        <v>65</v>
      </c>
      <c r="N48" s="25">
        <v>0</v>
      </c>
      <c r="O48" s="71">
        <f t="shared" si="1"/>
        <v>908</v>
      </c>
      <c r="P48" s="25">
        <v>508</v>
      </c>
      <c r="Q48" s="25">
        <v>400</v>
      </c>
      <c r="R48" s="25">
        <f t="shared" si="3"/>
        <v>4167</v>
      </c>
      <c r="S48" s="26" t="s">
        <v>353</v>
      </c>
    </row>
    <row r="49" spans="1:19" s="72" customFormat="1" ht="67.5" customHeight="1" x14ac:dyDescent="0.2">
      <c r="A49" s="22">
        <v>42</v>
      </c>
      <c r="B49" s="22" t="s">
        <v>23</v>
      </c>
      <c r="C49" s="22">
        <v>3114</v>
      </c>
      <c r="D49" s="22">
        <v>5331</v>
      </c>
      <c r="E49" s="22">
        <v>53</v>
      </c>
      <c r="F49" s="22">
        <v>10</v>
      </c>
      <c r="G49" s="67">
        <v>33010001033</v>
      </c>
      <c r="H49" s="23" t="s">
        <v>305</v>
      </c>
      <c r="I49" s="24" t="s">
        <v>304</v>
      </c>
      <c r="J49" s="22"/>
      <c r="K49" s="22"/>
      <c r="L49" s="68">
        <v>360</v>
      </c>
      <c r="M49" s="69">
        <v>2018</v>
      </c>
      <c r="N49" s="25">
        <v>0</v>
      </c>
      <c r="O49" s="71">
        <f t="shared" ref="O49:O80" si="4">P49+Q49</f>
        <v>360</v>
      </c>
      <c r="P49" s="25">
        <v>0</v>
      </c>
      <c r="Q49" s="25">
        <v>360</v>
      </c>
      <c r="R49" s="25">
        <v>0</v>
      </c>
      <c r="S49" s="26" t="s">
        <v>312</v>
      </c>
    </row>
    <row r="50" spans="1:19" s="72" customFormat="1" ht="67.5" customHeight="1" x14ac:dyDescent="0.2">
      <c r="A50" s="22">
        <v>43</v>
      </c>
      <c r="B50" s="22" t="s">
        <v>25</v>
      </c>
      <c r="C50" s="22">
        <v>3121</v>
      </c>
      <c r="D50" s="22">
        <v>5331</v>
      </c>
      <c r="E50" s="22">
        <v>53</v>
      </c>
      <c r="F50" s="22">
        <v>10</v>
      </c>
      <c r="G50" s="67">
        <v>33010001108</v>
      </c>
      <c r="H50" s="23" t="s">
        <v>303</v>
      </c>
      <c r="I50" s="24" t="s">
        <v>302</v>
      </c>
      <c r="J50" s="22"/>
      <c r="K50" s="22"/>
      <c r="L50" s="68">
        <v>230</v>
      </c>
      <c r="M50" s="69">
        <v>2018</v>
      </c>
      <c r="N50" s="25">
        <v>0</v>
      </c>
      <c r="O50" s="71">
        <f t="shared" si="4"/>
        <v>230</v>
      </c>
      <c r="P50" s="25">
        <v>30</v>
      </c>
      <c r="Q50" s="25">
        <v>200</v>
      </c>
      <c r="R50" s="25">
        <v>0</v>
      </c>
      <c r="S50" s="26" t="s">
        <v>312</v>
      </c>
    </row>
    <row r="51" spans="1:19" s="72" customFormat="1" ht="102" x14ac:dyDescent="0.2">
      <c r="A51" s="22">
        <v>44</v>
      </c>
      <c r="B51" s="22" t="s">
        <v>33</v>
      </c>
      <c r="C51" s="22">
        <v>3122</v>
      </c>
      <c r="D51" s="22">
        <v>5331</v>
      </c>
      <c r="E51" s="22">
        <v>53</v>
      </c>
      <c r="F51" s="22">
        <v>10</v>
      </c>
      <c r="G51" s="67">
        <v>33010001135</v>
      </c>
      <c r="H51" s="23" t="s">
        <v>300</v>
      </c>
      <c r="I51" s="24" t="s">
        <v>299</v>
      </c>
      <c r="J51" s="22"/>
      <c r="K51" s="22"/>
      <c r="L51" s="68">
        <v>1850</v>
      </c>
      <c r="M51" s="69">
        <v>2018</v>
      </c>
      <c r="N51" s="25">
        <v>0</v>
      </c>
      <c r="O51" s="71">
        <f t="shared" si="4"/>
        <v>1850</v>
      </c>
      <c r="P51" s="25">
        <v>0</v>
      </c>
      <c r="Q51" s="25">
        <v>1850</v>
      </c>
      <c r="R51" s="25">
        <v>0</v>
      </c>
      <c r="S51" s="26" t="s">
        <v>312</v>
      </c>
    </row>
    <row r="52" spans="1:19" s="72" customFormat="1" ht="78.75" x14ac:dyDescent="0.2">
      <c r="A52" s="22">
        <v>45</v>
      </c>
      <c r="B52" s="22" t="s">
        <v>33</v>
      </c>
      <c r="C52" s="22">
        <v>3122</v>
      </c>
      <c r="D52" s="22">
        <v>5331</v>
      </c>
      <c r="E52" s="22">
        <v>53</v>
      </c>
      <c r="F52" s="22">
        <v>10</v>
      </c>
      <c r="G52" s="67">
        <v>33010001135</v>
      </c>
      <c r="H52" s="23" t="s">
        <v>298</v>
      </c>
      <c r="I52" s="24" t="s">
        <v>297</v>
      </c>
      <c r="J52" s="22"/>
      <c r="K52" s="22"/>
      <c r="L52" s="68">
        <v>550</v>
      </c>
      <c r="M52" s="69">
        <v>2018</v>
      </c>
      <c r="N52" s="25">
        <v>0</v>
      </c>
      <c r="O52" s="71">
        <f t="shared" si="4"/>
        <v>550</v>
      </c>
      <c r="P52" s="25">
        <v>0</v>
      </c>
      <c r="Q52" s="25">
        <v>550</v>
      </c>
      <c r="R52" s="25">
        <v>0</v>
      </c>
      <c r="S52" s="26" t="s">
        <v>312</v>
      </c>
    </row>
    <row r="53" spans="1:19" s="72" customFormat="1" ht="110.25" x14ac:dyDescent="0.2">
      <c r="A53" s="22">
        <v>46</v>
      </c>
      <c r="B53" s="22" t="s">
        <v>23</v>
      </c>
      <c r="C53" s="22">
        <v>3122</v>
      </c>
      <c r="D53" s="22">
        <v>6351</v>
      </c>
      <c r="E53" s="22">
        <v>63</v>
      </c>
      <c r="F53" s="22">
        <v>10</v>
      </c>
      <c r="G53" s="67">
        <v>66010001160</v>
      </c>
      <c r="H53" s="23" t="s">
        <v>296</v>
      </c>
      <c r="I53" s="24" t="s">
        <v>295</v>
      </c>
      <c r="J53" s="22" t="s">
        <v>198</v>
      </c>
      <c r="K53" s="22"/>
      <c r="L53" s="68">
        <v>250</v>
      </c>
      <c r="M53" s="69">
        <v>2018</v>
      </c>
      <c r="N53" s="25">
        <v>0</v>
      </c>
      <c r="O53" s="71">
        <f t="shared" si="4"/>
        <v>250</v>
      </c>
      <c r="P53" s="25">
        <v>0</v>
      </c>
      <c r="Q53" s="25">
        <v>250</v>
      </c>
      <c r="R53" s="25">
        <v>0</v>
      </c>
      <c r="S53" s="26" t="s">
        <v>312</v>
      </c>
    </row>
    <row r="54" spans="1:19" s="72" customFormat="1" ht="94.5" customHeight="1" x14ac:dyDescent="0.2">
      <c r="A54" s="22">
        <v>47</v>
      </c>
      <c r="B54" s="22" t="s">
        <v>23</v>
      </c>
      <c r="C54" s="22">
        <v>3122</v>
      </c>
      <c r="D54" s="22">
        <v>6351</v>
      </c>
      <c r="E54" s="22">
        <v>63</v>
      </c>
      <c r="F54" s="22">
        <v>10</v>
      </c>
      <c r="G54" s="67">
        <v>66010001160</v>
      </c>
      <c r="H54" s="23" t="s">
        <v>294</v>
      </c>
      <c r="I54" s="24" t="s">
        <v>293</v>
      </c>
      <c r="J54" s="22" t="s">
        <v>198</v>
      </c>
      <c r="K54" s="22"/>
      <c r="L54" s="68">
        <v>140</v>
      </c>
      <c r="M54" s="69">
        <v>2018</v>
      </c>
      <c r="N54" s="25">
        <v>0</v>
      </c>
      <c r="O54" s="71">
        <f t="shared" si="4"/>
        <v>140</v>
      </c>
      <c r="P54" s="25">
        <v>0</v>
      </c>
      <c r="Q54" s="25">
        <v>140</v>
      </c>
      <c r="R54" s="25">
        <v>0</v>
      </c>
      <c r="S54" s="26" t="s">
        <v>312</v>
      </c>
    </row>
    <row r="55" spans="1:19" s="72" customFormat="1" ht="67.5" customHeight="1" x14ac:dyDescent="0.2">
      <c r="A55" s="22">
        <v>48</v>
      </c>
      <c r="B55" s="22" t="s">
        <v>25</v>
      </c>
      <c r="C55" s="22">
        <v>3127</v>
      </c>
      <c r="D55" s="22">
        <v>6351</v>
      </c>
      <c r="E55" s="22">
        <v>63</v>
      </c>
      <c r="F55" s="22">
        <v>10</v>
      </c>
      <c r="G55" s="67">
        <v>66010001173</v>
      </c>
      <c r="H55" s="23" t="s">
        <v>292</v>
      </c>
      <c r="I55" s="24" t="s">
        <v>291</v>
      </c>
      <c r="J55" s="22" t="s">
        <v>198</v>
      </c>
      <c r="K55" s="22"/>
      <c r="L55" s="68">
        <v>2700</v>
      </c>
      <c r="M55" s="69">
        <v>2018</v>
      </c>
      <c r="N55" s="25">
        <v>0</v>
      </c>
      <c r="O55" s="71">
        <f t="shared" si="4"/>
        <v>2700</v>
      </c>
      <c r="P55" s="25">
        <v>0</v>
      </c>
      <c r="Q55" s="25">
        <v>2700</v>
      </c>
      <c r="R55" s="25">
        <v>0</v>
      </c>
      <c r="S55" s="26" t="s">
        <v>312</v>
      </c>
    </row>
    <row r="56" spans="1:19" s="72" customFormat="1" ht="67.5" customHeight="1" x14ac:dyDescent="0.2">
      <c r="A56" s="22">
        <v>49</v>
      </c>
      <c r="B56" s="22" t="s">
        <v>33</v>
      </c>
      <c r="C56" s="22">
        <v>3127</v>
      </c>
      <c r="D56" s="22">
        <v>5331</v>
      </c>
      <c r="E56" s="22">
        <v>53</v>
      </c>
      <c r="F56" s="22">
        <v>10</v>
      </c>
      <c r="G56" s="67">
        <v>33010001223</v>
      </c>
      <c r="H56" s="23" t="s">
        <v>290</v>
      </c>
      <c r="I56" s="24" t="s">
        <v>289</v>
      </c>
      <c r="J56" s="22" t="s">
        <v>198</v>
      </c>
      <c r="K56" s="22"/>
      <c r="L56" s="68">
        <v>500</v>
      </c>
      <c r="M56" s="69">
        <v>2018</v>
      </c>
      <c r="N56" s="25">
        <v>0</v>
      </c>
      <c r="O56" s="71">
        <f t="shared" si="4"/>
        <v>500</v>
      </c>
      <c r="P56" s="25">
        <v>0</v>
      </c>
      <c r="Q56" s="25">
        <v>500</v>
      </c>
      <c r="R56" s="25">
        <v>0</v>
      </c>
      <c r="S56" s="26" t="s">
        <v>312</v>
      </c>
    </row>
    <row r="57" spans="1:19" s="72" customFormat="1" ht="67.5" customHeight="1" x14ac:dyDescent="0.2">
      <c r="A57" s="22">
        <v>50</v>
      </c>
      <c r="B57" s="22" t="s">
        <v>27</v>
      </c>
      <c r="C57" s="22">
        <v>3114</v>
      </c>
      <c r="D57" s="22">
        <v>6351</v>
      </c>
      <c r="E57" s="22">
        <v>63</v>
      </c>
      <c r="F57" s="22">
        <v>10</v>
      </c>
      <c r="G57" s="67">
        <v>66010001043</v>
      </c>
      <c r="H57" s="23" t="s">
        <v>286</v>
      </c>
      <c r="I57" s="24" t="s">
        <v>285</v>
      </c>
      <c r="J57" s="22" t="s">
        <v>198</v>
      </c>
      <c r="K57" s="22"/>
      <c r="L57" s="68">
        <v>150</v>
      </c>
      <c r="M57" s="69">
        <v>2018</v>
      </c>
      <c r="N57" s="25">
        <v>0</v>
      </c>
      <c r="O57" s="71">
        <f t="shared" si="4"/>
        <v>150</v>
      </c>
      <c r="P57" s="25">
        <v>0</v>
      </c>
      <c r="Q57" s="25">
        <v>150</v>
      </c>
      <c r="R57" s="25">
        <v>0</v>
      </c>
      <c r="S57" s="26" t="s">
        <v>312</v>
      </c>
    </row>
    <row r="58" spans="1:19" s="72" customFormat="1" ht="67.5" customHeight="1" x14ac:dyDescent="0.2">
      <c r="A58" s="22">
        <v>51</v>
      </c>
      <c r="B58" s="22" t="s">
        <v>23</v>
      </c>
      <c r="C58" s="22">
        <v>3114</v>
      </c>
      <c r="D58" s="22">
        <v>6351</v>
      </c>
      <c r="E58" s="22">
        <v>63</v>
      </c>
      <c r="F58" s="22">
        <v>10</v>
      </c>
      <c r="G58" s="67">
        <v>66010001033</v>
      </c>
      <c r="H58" s="23" t="s">
        <v>288</v>
      </c>
      <c r="I58" s="24" t="s">
        <v>287</v>
      </c>
      <c r="J58" s="22"/>
      <c r="K58" s="22"/>
      <c r="L58" s="68">
        <v>780</v>
      </c>
      <c r="M58" s="69">
        <v>2018</v>
      </c>
      <c r="N58" s="25">
        <v>0</v>
      </c>
      <c r="O58" s="71">
        <f t="shared" si="4"/>
        <v>780</v>
      </c>
      <c r="P58" s="25">
        <v>0</v>
      </c>
      <c r="Q58" s="25">
        <v>780</v>
      </c>
      <c r="R58" s="25">
        <v>0</v>
      </c>
      <c r="S58" s="26" t="s">
        <v>312</v>
      </c>
    </row>
    <row r="59" spans="1:19" s="72" customFormat="1" ht="67.5" customHeight="1" x14ac:dyDescent="0.2">
      <c r="A59" s="22">
        <v>52</v>
      </c>
      <c r="B59" s="22" t="s">
        <v>27</v>
      </c>
      <c r="C59" s="22">
        <v>3121</v>
      </c>
      <c r="D59" s="22">
        <v>5331</v>
      </c>
      <c r="E59" s="22">
        <v>53</v>
      </c>
      <c r="F59" s="22">
        <v>10</v>
      </c>
      <c r="G59" s="67">
        <v>33010001113</v>
      </c>
      <c r="H59" s="23" t="s">
        <v>284</v>
      </c>
      <c r="I59" s="24" t="s">
        <v>283</v>
      </c>
      <c r="J59" s="22" t="s">
        <v>198</v>
      </c>
      <c r="K59" s="22"/>
      <c r="L59" s="68">
        <v>240</v>
      </c>
      <c r="M59" s="69">
        <v>2018</v>
      </c>
      <c r="N59" s="25">
        <v>0</v>
      </c>
      <c r="O59" s="71">
        <f t="shared" si="4"/>
        <v>240</v>
      </c>
      <c r="P59" s="25">
        <v>0</v>
      </c>
      <c r="Q59" s="25">
        <v>240</v>
      </c>
      <c r="R59" s="25">
        <v>0</v>
      </c>
      <c r="S59" s="26" t="s">
        <v>312</v>
      </c>
    </row>
    <row r="60" spans="1:19" s="72" customFormat="1" ht="67.5" customHeight="1" x14ac:dyDescent="0.2">
      <c r="A60" s="22">
        <v>53</v>
      </c>
      <c r="B60" s="22" t="s">
        <v>33</v>
      </c>
      <c r="C60" s="22">
        <v>3122</v>
      </c>
      <c r="D60" s="22">
        <v>5331</v>
      </c>
      <c r="E60" s="22">
        <v>53</v>
      </c>
      <c r="F60" s="22">
        <v>10</v>
      </c>
      <c r="G60" s="67">
        <v>33010001137</v>
      </c>
      <c r="H60" s="23" t="s">
        <v>282</v>
      </c>
      <c r="I60" s="24" t="s">
        <v>281</v>
      </c>
      <c r="J60" s="22" t="s">
        <v>198</v>
      </c>
      <c r="K60" s="22"/>
      <c r="L60" s="68">
        <v>940</v>
      </c>
      <c r="M60" s="69">
        <v>2018</v>
      </c>
      <c r="N60" s="25">
        <v>0</v>
      </c>
      <c r="O60" s="71">
        <f t="shared" si="4"/>
        <v>360</v>
      </c>
      <c r="P60" s="25">
        <v>0</v>
      </c>
      <c r="Q60" s="25">
        <v>360</v>
      </c>
      <c r="R60" s="25">
        <v>580</v>
      </c>
      <c r="S60" s="26" t="s">
        <v>312</v>
      </c>
    </row>
    <row r="61" spans="1:19" s="72" customFormat="1" ht="67.5" customHeight="1" x14ac:dyDescent="0.2">
      <c r="A61" s="22">
        <v>54</v>
      </c>
      <c r="B61" s="22" t="s">
        <v>33</v>
      </c>
      <c r="C61" s="22">
        <v>3122</v>
      </c>
      <c r="D61" s="22">
        <v>5331</v>
      </c>
      <c r="E61" s="22">
        <v>53</v>
      </c>
      <c r="F61" s="22">
        <v>10</v>
      </c>
      <c r="G61" s="67">
        <v>33010001153</v>
      </c>
      <c r="H61" s="23" t="s">
        <v>280</v>
      </c>
      <c r="I61" s="24" t="s">
        <v>279</v>
      </c>
      <c r="J61" s="22" t="s">
        <v>198</v>
      </c>
      <c r="K61" s="22"/>
      <c r="L61" s="68">
        <v>670</v>
      </c>
      <c r="M61" s="69">
        <v>2018</v>
      </c>
      <c r="N61" s="25">
        <v>0</v>
      </c>
      <c r="O61" s="71">
        <f t="shared" si="4"/>
        <v>670</v>
      </c>
      <c r="P61" s="25">
        <v>0</v>
      </c>
      <c r="Q61" s="25">
        <v>670</v>
      </c>
      <c r="R61" s="25">
        <v>0</v>
      </c>
      <c r="S61" s="26" t="s">
        <v>312</v>
      </c>
    </row>
    <row r="62" spans="1:19" s="72" customFormat="1" ht="110.25" x14ac:dyDescent="0.2">
      <c r="A62" s="22">
        <v>55</v>
      </c>
      <c r="B62" s="22" t="s">
        <v>23</v>
      </c>
      <c r="C62" s="22">
        <v>3122</v>
      </c>
      <c r="D62" s="22">
        <v>5331</v>
      </c>
      <c r="E62" s="22">
        <v>53</v>
      </c>
      <c r="F62" s="22">
        <v>10</v>
      </c>
      <c r="G62" s="67">
        <v>33010001160</v>
      </c>
      <c r="H62" s="23" t="s">
        <v>278</v>
      </c>
      <c r="I62" s="24" t="s">
        <v>277</v>
      </c>
      <c r="J62" s="22" t="s">
        <v>198</v>
      </c>
      <c r="K62" s="22"/>
      <c r="L62" s="68">
        <v>200</v>
      </c>
      <c r="M62" s="69">
        <v>2018</v>
      </c>
      <c r="N62" s="25">
        <v>0</v>
      </c>
      <c r="O62" s="71">
        <f t="shared" si="4"/>
        <v>200</v>
      </c>
      <c r="P62" s="25">
        <v>0</v>
      </c>
      <c r="Q62" s="25">
        <v>200</v>
      </c>
      <c r="R62" s="25">
        <v>0</v>
      </c>
      <c r="S62" s="26" t="s">
        <v>312</v>
      </c>
    </row>
    <row r="63" spans="1:19" s="72" customFormat="1" ht="67.5" customHeight="1" x14ac:dyDescent="0.2">
      <c r="A63" s="22">
        <v>56</v>
      </c>
      <c r="B63" s="22" t="s">
        <v>23</v>
      </c>
      <c r="C63" s="22">
        <v>3127</v>
      </c>
      <c r="D63" s="22">
        <v>5331</v>
      </c>
      <c r="E63" s="22">
        <v>53</v>
      </c>
      <c r="F63" s="22">
        <v>10</v>
      </c>
      <c r="G63" s="67">
        <v>33010001206</v>
      </c>
      <c r="H63" s="23" t="s">
        <v>276</v>
      </c>
      <c r="I63" s="24" t="s">
        <v>275</v>
      </c>
      <c r="J63" s="22"/>
      <c r="K63" s="22"/>
      <c r="L63" s="68">
        <v>600</v>
      </c>
      <c r="M63" s="69">
        <v>2018</v>
      </c>
      <c r="N63" s="25">
        <v>0</v>
      </c>
      <c r="O63" s="71">
        <f t="shared" si="4"/>
        <v>200</v>
      </c>
      <c r="P63" s="25">
        <v>0</v>
      </c>
      <c r="Q63" s="25">
        <v>200</v>
      </c>
      <c r="R63" s="25">
        <v>400</v>
      </c>
      <c r="S63" s="26" t="s">
        <v>312</v>
      </c>
    </row>
    <row r="64" spans="1:19" s="72" customFormat="1" ht="67.5" customHeight="1" x14ac:dyDescent="0.2">
      <c r="A64" s="22">
        <v>57</v>
      </c>
      <c r="B64" s="22" t="s">
        <v>23</v>
      </c>
      <c r="C64" s="22">
        <v>3127</v>
      </c>
      <c r="D64" s="22">
        <v>5331</v>
      </c>
      <c r="E64" s="22">
        <v>53</v>
      </c>
      <c r="F64" s="22">
        <v>10</v>
      </c>
      <c r="G64" s="67">
        <v>33010001207</v>
      </c>
      <c r="H64" s="23" t="s">
        <v>274</v>
      </c>
      <c r="I64" s="24" t="s">
        <v>273</v>
      </c>
      <c r="J64" s="22" t="s">
        <v>198</v>
      </c>
      <c r="K64" s="22"/>
      <c r="L64" s="68">
        <v>300</v>
      </c>
      <c r="M64" s="69">
        <v>2018</v>
      </c>
      <c r="N64" s="25">
        <v>0</v>
      </c>
      <c r="O64" s="71">
        <f t="shared" si="4"/>
        <v>300</v>
      </c>
      <c r="P64" s="25">
        <v>0</v>
      </c>
      <c r="Q64" s="25">
        <v>300</v>
      </c>
      <c r="R64" s="25">
        <v>0</v>
      </c>
      <c r="S64" s="26" t="s">
        <v>312</v>
      </c>
    </row>
    <row r="65" spans="1:19" s="72" customFormat="1" ht="67.5" customHeight="1" x14ac:dyDescent="0.2">
      <c r="A65" s="22">
        <v>58</v>
      </c>
      <c r="B65" s="22" t="s">
        <v>23</v>
      </c>
      <c r="C65" s="22">
        <v>3114</v>
      </c>
      <c r="D65" s="22">
        <v>6351</v>
      </c>
      <c r="E65" s="22">
        <v>63</v>
      </c>
      <c r="F65" s="22">
        <v>10</v>
      </c>
      <c r="G65" s="67">
        <v>66010001012</v>
      </c>
      <c r="H65" s="23" t="s">
        <v>272</v>
      </c>
      <c r="I65" s="24" t="s">
        <v>271</v>
      </c>
      <c r="J65" s="22" t="s">
        <v>198</v>
      </c>
      <c r="K65" s="22"/>
      <c r="L65" s="68">
        <v>1646</v>
      </c>
      <c r="M65" s="69">
        <v>2018</v>
      </c>
      <c r="N65" s="25">
        <v>0</v>
      </c>
      <c r="O65" s="71">
        <f t="shared" si="4"/>
        <v>300</v>
      </c>
      <c r="P65" s="25">
        <v>100</v>
      </c>
      <c r="Q65" s="25">
        <v>200</v>
      </c>
      <c r="R65" s="25">
        <v>1346</v>
      </c>
      <c r="S65" s="26" t="s">
        <v>354</v>
      </c>
    </row>
    <row r="66" spans="1:19" s="72" customFormat="1" ht="67.5" customHeight="1" x14ac:dyDescent="0.2">
      <c r="A66" s="22">
        <v>59</v>
      </c>
      <c r="B66" s="22" t="s">
        <v>23</v>
      </c>
      <c r="C66" s="22">
        <v>3114</v>
      </c>
      <c r="D66" s="22">
        <v>6351</v>
      </c>
      <c r="E66" s="22">
        <v>63</v>
      </c>
      <c r="F66" s="22">
        <v>10</v>
      </c>
      <c r="G66" s="67">
        <v>66010001014</v>
      </c>
      <c r="H66" s="23" t="s">
        <v>270</v>
      </c>
      <c r="I66" s="24" t="s">
        <v>269</v>
      </c>
      <c r="J66" s="22" t="s">
        <v>198</v>
      </c>
      <c r="K66" s="22"/>
      <c r="L66" s="68">
        <v>199</v>
      </c>
      <c r="M66" s="69">
        <v>2018</v>
      </c>
      <c r="N66" s="25">
        <v>0</v>
      </c>
      <c r="O66" s="71">
        <f t="shared" si="4"/>
        <v>199</v>
      </c>
      <c r="P66" s="25">
        <v>0</v>
      </c>
      <c r="Q66" s="25">
        <v>199</v>
      </c>
      <c r="R66" s="25">
        <v>0</v>
      </c>
      <c r="S66" s="26" t="s">
        <v>312</v>
      </c>
    </row>
    <row r="67" spans="1:19" s="72" customFormat="1" ht="67.5" customHeight="1" x14ac:dyDescent="0.2">
      <c r="A67" s="22">
        <v>60</v>
      </c>
      <c r="B67" s="22" t="s">
        <v>33</v>
      </c>
      <c r="C67" s="22">
        <v>3114</v>
      </c>
      <c r="D67" s="22">
        <v>5331</v>
      </c>
      <c r="E67" s="22">
        <v>53</v>
      </c>
      <c r="F67" s="22">
        <v>10</v>
      </c>
      <c r="G67" s="67">
        <v>33010001040</v>
      </c>
      <c r="H67" s="23" t="s">
        <v>268</v>
      </c>
      <c r="I67" s="24" t="s">
        <v>267</v>
      </c>
      <c r="J67" s="22" t="s">
        <v>198</v>
      </c>
      <c r="K67" s="22"/>
      <c r="L67" s="68">
        <v>400</v>
      </c>
      <c r="M67" s="69">
        <v>2018</v>
      </c>
      <c r="N67" s="25">
        <v>0</v>
      </c>
      <c r="O67" s="71">
        <f t="shared" si="4"/>
        <v>400</v>
      </c>
      <c r="P67" s="25">
        <v>0</v>
      </c>
      <c r="Q67" s="25">
        <v>400</v>
      </c>
      <c r="R67" s="25">
        <v>0</v>
      </c>
      <c r="S67" s="26" t="s">
        <v>312</v>
      </c>
    </row>
    <row r="68" spans="1:19" s="72" customFormat="1" ht="67.5" customHeight="1" x14ac:dyDescent="0.2">
      <c r="A68" s="22">
        <v>61</v>
      </c>
      <c r="B68" s="22" t="s">
        <v>33</v>
      </c>
      <c r="C68" s="22">
        <v>3114</v>
      </c>
      <c r="D68" s="22">
        <v>5331</v>
      </c>
      <c r="E68" s="22">
        <v>53</v>
      </c>
      <c r="F68" s="22">
        <v>10</v>
      </c>
      <c r="G68" s="67">
        <v>33010001041</v>
      </c>
      <c r="H68" s="23" t="s">
        <v>266</v>
      </c>
      <c r="I68" s="24" t="s">
        <v>265</v>
      </c>
      <c r="J68" s="22"/>
      <c r="K68" s="22"/>
      <c r="L68" s="68">
        <v>600</v>
      </c>
      <c r="M68" s="69">
        <v>2018</v>
      </c>
      <c r="N68" s="25">
        <v>0</v>
      </c>
      <c r="O68" s="71">
        <f t="shared" si="4"/>
        <v>600</v>
      </c>
      <c r="P68" s="25">
        <v>0</v>
      </c>
      <c r="Q68" s="25">
        <v>600</v>
      </c>
      <c r="R68" s="25">
        <v>0</v>
      </c>
      <c r="S68" s="26" t="s">
        <v>312</v>
      </c>
    </row>
    <row r="69" spans="1:19" s="72" customFormat="1" ht="67.5" customHeight="1" x14ac:dyDescent="0.2">
      <c r="A69" s="22">
        <v>62</v>
      </c>
      <c r="B69" s="22" t="s">
        <v>33</v>
      </c>
      <c r="C69" s="22">
        <v>3114</v>
      </c>
      <c r="D69" s="22">
        <v>5331</v>
      </c>
      <c r="E69" s="22">
        <v>53</v>
      </c>
      <c r="F69" s="22">
        <v>10</v>
      </c>
      <c r="G69" s="67">
        <v>33010001041</v>
      </c>
      <c r="H69" s="23" t="s">
        <v>264</v>
      </c>
      <c r="I69" s="24" t="s">
        <v>263</v>
      </c>
      <c r="J69" s="22"/>
      <c r="K69" s="22"/>
      <c r="L69" s="68">
        <v>110</v>
      </c>
      <c r="M69" s="69">
        <v>2018</v>
      </c>
      <c r="N69" s="25">
        <v>0</v>
      </c>
      <c r="O69" s="71">
        <f t="shared" si="4"/>
        <v>110</v>
      </c>
      <c r="P69" s="25">
        <v>0</v>
      </c>
      <c r="Q69" s="25">
        <v>110</v>
      </c>
      <c r="R69" s="25">
        <v>0</v>
      </c>
      <c r="S69" s="26" t="s">
        <v>312</v>
      </c>
    </row>
    <row r="70" spans="1:19" s="72" customFormat="1" ht="67.5" customHeight="1" x14ac:dyDescent="0.2">
      <c r="A70" s="22">
        <v>63</v>
      </c>
      <c r="B70" s="22" t="s">
        <v>33</v>
      </c>
      <c r="C70" s="22">
        <v>3114</v>
      </c>
      <c r="D70" s="22">
        <v>5331</v>
      </c>
      <c r="E70" s="22">
        <v>53</v>
      </c>
      <c r="F70" s="22">
        <v>10</v>
      </c>
      <c r="G70" s="67">
        <v>33010001041</v>
      </c>
      <c r="H70" s="23" t="s">
        <v>262</v>
      </c>
      <c r="I70" s="24" t="s">
        <v>261</v>
      </c>
      <c r="J70" s="22"/>
      <c r="K70" s="22"/>
      <c r="L70" s="68">
        <v>400</v>
      </c>
      <c r="M70" s="69">
        <v>2018</v>
      </c>
      <c r="N70" s="25">
        <v>0</v>
      </c>
      <c r="O70" s="71">
        <f t="shared" si="4"/>
        <v>400</v>
      </c>
      <c r="P70" s="25">
        <v>100</v>
      </c>
      <c r="Q70" s="25">
        <v>300</v>
      </c>
      <c r="R70" s="25">
        <v>0</v>
      </c>
      <c r="S70" s="26" t="s">
        <v>312</v>
      </c>
    </row>
    <row r="71" spans="1:19" s="72" customFormat="1" ht="67.5" customHeight="1" x14ac:dyDescent="0.2">
      <c r="A71" s="22">
        <v>64</v>
      </c>
      <c r="B71" s="22" t="s">
        <v>27</v>
      </c>
      <c r="C71" s="22">
        <v>3114</v>
      </c>
      <c r="D71" s="22">
        <v>5331</v>
      </c>
      <c r="E71" s="22">
        <v>53</v>
      </c>
      <c r="F71" s="22">
        <v>10</v>
      </c>
      <c r="G71" s="67">
        <v>33010001043</v>
      </c>
      <c r="H71" s="23" t="s">
        <v>260</v>
      </c>
      <c r="I71" s="24" t="s">
        <v>259</v>
      </c>
      <c r="J71" s="22"/>
      <c r="K71" s="22"/>
      <c r="L71" s="68">
        <v>270</v>
      </c>
      <c r="M71" s="69">
        <v>2018</v>
      </c>
      <c r="N71" s="25">
        <v>0</v>
      </c>
      <c r="O71" s="71">
        <f t="shared" si="4"/>
        <v>270</v>
      </c>
      <c r="P71" s="25">
        <v>0</v>
      </c>
      <c r="Q71" s="25">
        <v>270</v>
      </c>
      <c r="R71" s="25">
        <v>0</v>
      </c>
      <c r="S71" s="26" t="s">
        <v>312</v>
      </c>
    </row>
    <row r="72" spans="1:19" s="72" customFormat="1" ht="67.5" customHeight="1" x14ac:dyDescent="0.2">
      <c r="A72" s="22">
        <v>65</v>
      </c>
      <c r="B72" s="22" t="s">
        <v>27</v>
      </c>
      <c r="C72" s="22">
        <v>3114</v>
      </c>
      <c r="D72" s="22">
        <v>5331</v>
      </c>
      <c r="E72" s="22">
        <v>53</v>
      </c>
      <c r="F72" s="22">
        <v>10</v>
      </c>
      <c r="G72" s="67">
        <v>33010001043</v>
      </c>
      <c r="H72" s="23" t="s">
        <v>258</v>
      </c>
      <c r="I72" s="24" t="s">
        <v>257</v>
      </c>
      <c r="J72" s="22" t="s">
        <v>198</v>
      </c>
      <c r="K72" s="22"/>
      <c r="L72" s="68">
        <v>211</v>
      </c>
      <c r="M72" s="69">
        <v>2018</v>
      </c>
      <c r="N72" s="25">
        <v>0</v>
      </c>
      <c r="O72" s="71">
        <f t="shared" si="4"/>
        <v>211</v>
      </c>
      <c r="P72" s="25">
        <v>0</v>
      </c>
      <c r="Q72" s="25">
        <v>211</v>
      </c>
      <c r="R72" s="25">
        <v>0</v>
      </c>
      <c r="S72" s="26" t="s">
        <v>312</v>
      </c>
    </row>
    <row r="73" spans="1:19" s="72" customFormat="1" ht="67.5" customHeight="1" x14ac:dyDescent="0.2">
      <c r="A73" s="22">
        <v>66</v>
      </c>
      <c r="B73" s="22" t="s">
        <v>23</v>
      </c>
      <c r="C73" s="22">
        <v>3121</v>
      </c>
      <c r="D73" s="22">
        <v>6351</v>
      </c>
      <c r="E73" s="22">
        <v>63</v>
      </c>
      <c r="F73" s="22">
        <v>10</v>
      </c>
      <c r="G73" s="67">
        <v>66010001103</v>
      </c>
      <c r="H73" s="23" t="s">
        <v>256</v>
      </c>
      <c r="I73" s="24" t="s">
        <v>255</v>
      </c>
      <c r="J73" s="22"/>
      <c r="K73" s="22"/>
      <c r="L73" s="68">
        <v>230</v>
      </c>
      <c r="M73" s="69">
        <v>2018</v>
      </c>
      <c r="N73" s="25">
        <v>0</v>
      </c>
      <c r="O73" s="71">
        <f t="shared" si="4"/>
        <v>230</v>
      </c>
      <c r="P73" s="25">
        <v>0</v>
      </c>
      <c r="Q73" s="25">
        <v>230</v>
      </c>
      <c r="R73" s="25">
        <v>0</v>
      </c>
      <c r="S73" s="26" t="s">
        <v>312</v>
      </c>
    </row>
    <row r="74" spans="1:19" s="72" customFormat="1" ht="67.5" customHeight="1" x14ac:dyDescent="0.2">
      <c r="A74" s="22">
        <v>67</v>
      </c>
      <c r="B74" s="22" t="s">
        <v>27</v>
      </c>
      <c r="C74" s="22">
        <v>3121</v>
      </c>
      <c r="D74" s="22">
        <v>6351</v>
      </c>
      <c r="E74" s="22">
        <v>63</v>
      </c>
      <c r="F74" s="22">
        <v>10</v>
      </c>
      <c r="G74" s="67">
        <v>66010001113</v>
      </c>
      <c r="H74" s="23" t="s">
        <v>254</v>
      </c>
      <c r="I74" s="24" t="s">
        <v>253</v>
      </c>
      <c r="J74" s="22" t="s">
        <v>198</v>
      </c>
      <c r="K74" s="22"/>
      <c r="L74" s="68">
        <v>900</v>
      </c>
      <c r="M74" s="69">
        <v>2018</v>
      </c>
      <c r="N74" s="25">
        <v>0</v>
      </c>
      <c r="O74" s="71">
        <f t="shared" si="4"/>
        <v>900</v>
      </c>
      <c r="P74" s="25">
        <v>200</v>
      </c>
      <c r="Q74" s="25">
        <v>700</v>
      </c>
      <c r="R74" s="25">
        <v>0</v>
      </c>
      <c r="S74" s="26" t="s">
        <v>312</v>
      </c>
    </row>
    <row r="75" spans="1:19" s="72" customFormat="1" ht="67.5" customHeight="1" x14ac:dyDescent="0.2">
      <c r="A75" s="22">
        <v>68</v>
      </c>
      <c r="B75" s="22" t="s">
        <v>25</v>
      </c>
      <c r="C75" s="22">
        <v>3127</v>
      </c>
      <c r="D75" s="22">
        <v>5331</v>
      </c>
      <c r="E75" s="22">
        <v>53</v>
      </c>
      <c r="F75" s="22">
        <v>10</v>
      </c>
      <c r="G75" s="67">
        <v>33010001131</v>
      </c>
      <c r="H75" s="23" t="s">
        <v>252</v>
      </c>
      <c r="I75" s="24" t="s">
        <v>251</v>
      </c>
      <c r="J75" s="22"/>
      <c r="K75" s="22"/>
      <c r="L75" s="68">
        <v>1800</v>
      </c>
      <c r="M75" s="69">
        <v>2018</v>
      </c>
      <c r="N75" s="25">
        <v>0</v>
      </c>
      <c r="O75" s="71">
        <f t="shared" si="4"/>
        <v>1800</v>
      </c>
      <c r="P75" s="25">
        <v>150</v>
      </c>
      <c r="Q75" s="25">
        <v>1650</v>
      </c>
      <c r="R75" s="25">
        <v>0</v>
      </c>
      <c r="S75" s="26" t="s">
        <v>312</v>
      </c>
    </row>
    <row r="76" spans="1:19" s="72" customFormat="1" ht="135" x14ac:dyDescent="0.2">
      <c r="A76" s="22">
        <v>69</v>
      </c>
      <c r="B76" s="22" t="s">
        <v>25</v>
      </c>
      <c r="C76" s="22">
        <v>3127</v>
      </c>
      <c r="D76" s="22">
        <v>5331</v>
      </c>
      <c r="E76" s="22">
        <v>53</v>
      </c>
      <c r="F76" s="22">
        <v>10</v>
      </c>
      <c r="G76" s="67">
        <v>33010001131</v>
      </c>
      <c r="H76" s="23" t="s">
        <v>314</v>
      </c>
      <c r="I76" s="24" t="s">
        <v>315</v>
      </c>
      <c r="J76" s="22"/>
      <c r="K76" s="22"/>
      <c r="L76" s="68">
        <v>380</v>
      </c>
      <c r="M76" s="69">
        <v>2018</v>
      </c>
      <c r="N76" s="25">
        <v>0</v>
      </c>
      <c r="O76" s="71">
        <f t="shared" si="4"/>
        <v>380</v>
      </c>
      <c r="P76" s="25">
        <v>0</v>
      </c>
      <c r="Q76" s="25">
        <v>380</v>
      </c>
      <c r="R76" s="25">
        <v>0</v>
      </c>
      <c r="S76" s="26" t="s">
        <v>355</v>
      </c>
    </row>
    <row r="77" spans="1:19" s="72" customFormat="1" ht="67.5" customHeight="1" x14ac:dyDescent="0.2">
      <c r="A77" s="22">
        <v>70</v>
      </c>
      <c r="B77" s="22" t="s">
        <v>25</v>
      </c>
      <c r="C77" s="22">
        <v>3127</v>
      </c>
      <c r="D77" s="22">
        <v>5331</v>
      </c>
      <c r="E77" s="22">
        <v>53</v>
      </c>
      <c r="F77" s="22">
        <v>10</v>
      </c>
      <c r="G77" s="67">
        <v>33010001134</v>
      </c>
      <c r="H77" s="23" t="s">
        <v>250</v>
      </c>
      <c r="I77" s="24" t="s">
        <v>249</v>
      </c>
      <c r="J77" s="22"/>
      <c r="K77" s="22"/>
      <c r="L77" s="68">
        <v>300</v>
      </c>
      <c r="M77" s="69">
        <v>2018</v>
      </c>
      <c r="N77" s="25">
        <v>0</v>
      </c>
      <c r="O77" s="71">
        <f t="shared" si="4"/>
        <v>300</v>
      </c>
      <c r="P77" s="25">
        <v>0</v>
      </c>
      <c r="Q77" s="25">
        <v>300</v>
      </c>
      <c r="R77" s="25">
        <v>0</v>
      </c>
      <c r="S77" s="26" t="s">
        <v>312</v>
      </c>
    </row>
    <row r="78" spans="1:19" s="72" customFormat="1" ht="67.5" customHeight="1" x14ac:dyDescent="0.2">
      <c r="A78" s="22">
        <v>71</v>
      </c>
      <c r="B78" s="22" t="s">
        <v>25</v>
      </c>
      <c r="C78" s="22">
        <v>3127</v>
      </c>
      <c r="D78" s="22">
        <v>6351</v>
      </c>
      <c r="E78" s="22">
        <v>63</v>
      </c>
      <c r="F78" s="22">
        <v>10</v>
      </c>
      <c r="G78" s="67">
        <v>66010001134</v>
      </c>
      <c r="H78" s="23" t="s">
        <v>248</v>
      </c>
      <c r="I78" s="24" t="s">
        <v>247</v>
      </c>
      <c r="J78" s="22"/>
      <c r="K78" s="22"/>
      <c r="L78" s="68">
        <v>500</v>
      </c>
      <c r="M78" s="69">
        <v>2018</v>
      </c>
      <c r="N78" s="25">
        <v>0</v>
      </c>
      <c r="O78" s="71">
        <f t="shared" si="4"/>
        <v>500</v>
      </c>
      <c r="P78" s="25">
        <v>0</v>
      </c>
      <c r="Q78" s="25">
        <v>500</v>
      </c>
      <c r="R78" s="25">
        <v>0</v>
      </c>
      <c r="S78" s="26" t="s">
        <v>312</v>
      </c>
    </row>
    <row r="79" spans="1:19" s="72" customFormat="1" ht="67.5" customHeight="1" x14ac:dyDescent="0.2">
      <c r="A79" s="22">
        <v>72</v>
      </c>
      <c r="B79" s="22" t="s">
        <v>25</v>
      </c>
      <c r="C79" s="22">
        <v>3127</v>
      </c>
      <c r="D79" s="22">
        <v>5331</v>
      </c>
      <c r="E79" s="22">
        <v>53</v>
      </c>
      <c r="F79" s="22">
        <v>10</v>
      </c>
      <c r="G79" s="67">
        <v>33010001134</v>
      </c>
      <c r="H79" s="23" t="s">
        <v>246</v>
      </c>
      <c r="I79" s="24" t="s">
        <v>245</v>
      </c>
      <c r="J79" s="22"/>
      <c r="K79" s="22"/>
      <c r="L79" s="68">
        <v>420</v>
      </c>
      <c r="M79" s="69">
        <v>2018</v>
      </c>
      <c r="N79" s="25">
        <v>0</v>
      </c>
      <c r="O79" s="71">
        <f t="shared" si="4"/>
        <v>420</v>
      </c>
      <c r="P79" s="25">
        <v>0</v>
      </c>
      <c r="Q79" s="25">
        <v>420</v>
      </c>
      <c r="R79" s="25">
        <v>0</v>
      </c>
      <c r="S79" s="26" t="s">
        <v>312</v>
      </c>
    </row>
    <row r="80" spans="1:19" s="72" customFormat="1" ht="67.5" customHeight="1" x14ac:dyDescent="0.2">
      <c r="A80" s="22">
        <v>73</v>
      </c>
      <c r="B80" s="22" t="s">
        <v>33</v>
      </c>
      <c r="C80" s="22">
        <v>3122</v>
      </c>
      <c r="D80" s="22">
        <v>5331</v>
      </c>
      <c r="E80" s="22">
        <v>53</v>
      </c>
      <c r="F80" s="22">
        <v>10</v>
      </c>
      <c r="G80" s="67">
        <v>33010001135</v>
      </c>
      <c r="H80" s="23" t="s">
        <v>244</v>
      </c>
      <c r="I80" s="24" t="s">
        <v>243</v>
      </c>
      <c r="J80" s="22"/>
      <c r="K80" s="22"/>
      <c r="L80" s="68">
        <v>200</v>
      </c>
      <c r="M80" s="69">
        <v>2018</v>
      </c>
      <c r="N80" s="25">
        <v>0</v>
      </c>
      <c r="O80" s="71">
        <f t="shared" si="4"/>
        <v>200</v>
      </c>
      <c r="P80" s="25">
        <v>0</v>
      </c>
      <c r="Q80" s="25">
        <v>200</v>
      </c>
      <c r="R80" s="25">
        <v>0</v>
      </c>
      <c r="S80" s="26" t="s">
        <v>312</v>
      </c>
    </row>
    <row r="81" spans="1:19" s="72" customFormat="1" ht="67.5" customHeight="1" x14ac:dyDescent="0.2">
      <c r="A81" s="22">
        <v>74</v>
      </c>
      <c r="B81" s="22" t="s">
        <v>33</v>
      </c>
      <c r="C81" s="22">
        <v>3122</v>
      </c>
      <c r="D81" s="22">
        <v>5331</v>
      </c>
      <c r="E81" s="22">
        <v>53</v>
      </c>
      <c r="F81" s="22">
        <v>10</v>
      </c>
      <c r="G81" s="67">
        <v>33010001135</v>
      </c>
      <c r="H81" s="23" t="s">
        <v>242</v>
      </c>
      <c r="I81" s="24" t="s">
        <v>241</v>
      </c>
      <c r="J81" s="22"/>
      <c r="K81" s="22"/>
      <c r="L81" s="68">
        <v>110</v>
      </c>
      <c r="M81" s="69">
        <v>2018</v>
      </c>
      <c r="N81" s="25">
        <v>0</v>
      </c>
      <c r="O81" s="71">
        <f t="shared" ref="O81:O106" si="5">P81+Q81</f>
        <v>110</v>
      </c>
      <c r="P81" s="25">
        <v>0</v>
      </c>
      <c r="Q81" s="25">
        <v>110</v>
      </c>
      <c r="R81" s="25">
        <v>0</v>
      </c>
      <c r="S81" s="26" t="s">
        <v>312</v>
      </c>
    </row>
    <row r="82" spans="1:19" s="72" customFormat="1" ht="67.5" customHeight="1" x14ac:dyDescent="0.2">
      <c r="A82" s="22">
        <v>75</v>
      </c>
      <c r="B82" s="22" t="s">
        <v>33</v>
      </c>
      <c r="C82" s="22">
        <v>3122</v>
      </c>
      <c r="D82" s="22">
        <v>5331</v>
      </c>
      <c r="E82" s="22">
        <v>53</v>
      </c>
      <c r="F82" s="22">
        <v>10</v>
      </c>
      <c r="G82" s="67">
        <v>33010001135</v>
      </c>
      <c r="H82" s="23" t="s">
        <v>240</v>
      </c>
      <c r="I82" s="24" t="s">
        <v>239</v>
      </c>
      <c r="J82" s="22"/>
      <c r="K82" s="22"/>
      <c r="L82" s="68">
        <v>350</v>
      </c>
      <c r="M82" s="69">
        <v>2018</v>
      </c>
      <c r="N82" s="25">
        <v>0</v>
      </c>
      <c r="O82" s="71">
        <f t="shared" si="5"/>
        <v>350</v>
      </c>
      <c r="P82" s="25">
        <v>0</v>
      </c>
      <c r="Q82" s="25">
        <v>350</v>
      </c>
      <c r="R82" s="25">
        <v>0</v>
      </c>
      <c r="S82" s="26" t="s">
        <v>312</v>
      </c>
    </row>
    <row r="83" spans="1:19" s="72" customFormat="1" ht="67.5" customHeight="1" x14ac:dyDescent="0.2">
      <c r="A83" s="22">
        <v>76</v>
      </c>
      <c r="B83" s="22" t="s">
        <v>33</v>
      </c>
      <c r="C83" s="22">
        <v>3122</v>
      </c>
      <c r="D83" s="22">
        <v>5331</v>
      </c>
      <c r="E83" s="22">
        <v>53</v>
      </c>
      <c r="F83" s="22">
        <v>10</v>
      </c>
      <c r="G83" s="67">
        <v>33010001135</v>
      </c>
      <c r="H83" s="23" t="s">
        <v>238</v>
      </c>
      <c r="I83" s="24" t="s">
        <v>237</v>
      </c>
      <c r="J83" s="22"/>
      <c r="K83" s="22"/>
      <c r="L83" s="68">
        <v>120</v>
      </c>
      <c r="M83" s="69">
        <v>2018</v>
      </c>
      <c r="N83" s="25">
        <v>0</v>
      </c>
      <c r="O83" s="71">
        <f t="shared" si="5"/>
        <v>120</v>
      </c>
      <c r="P83" s="25">
        <v>0</v>
      </c>
      <c r="Q83" s="25">
        <v>120</v>
      </c>
      <c r="R83" s="25">
        <v>0</v>
      </c>
      <c r="S83" s="26" t="s">
        <v>312</v>
      </c>
    </row>
    <row r="84" spans="1:19" s="72" customFormat="1" ht="67.5" customHeight="1" x14ac:dyDescent="0.2">
      <c r="A84" s="22">
        <v>77</v>
      </c>
      <c r="B84" s="22" t="s">
        <v>33</v>
      </c>
      <c r="C84" s="22">
        <v>3122</v>
      </c>
      <c r="D84" s="22">
        <v>6351</v>
      </c>
      <c r="E84" s="22">
        <v>63</v>
      </c>
      <c r="F84" s="22">
        <v>10</v>
      </c>
      <c r="G84" s="67">
        <v>33010001135</v>
      </c>
      <c r="H84" s="23" t="s">
        <v>236</v>
      </c>
      <c r="I84" s="24" t="s">
        <v>235</v>
      </c>
      <c r="J84" s="22" t="s">
        <v>198</v>
      </c>
      <c r="K84" s="22"/>
      <c r="L84" s="68">
        <v>690</v>
      </c>
      <c r="M84" s="69">
        <v>2018</v>
      </c>
      <c r="N84" s="25">
        <v>0</v>
      </c>
      <c r="O84" s="71">
        <f t="shared" si="5"/>
        <v>690</v>
      </c>
      <c r="P84" s="25">
        <v>0</v>
      </c>
      <c r="Q84" s="25">
        <v>690</v>
      </c>
      <c r="R84" s="25">
        <v>0</v>
      </c>
      <c r="S84" s="26" t="s">
        <v>312</v>
      </c>
    </row>
    <row r="85" spans="1:19" s="72" customFormat="1" ht="67.5" customHeight="1" x14ac:dyDescent="0.2">
      <c r="A85" s="22">
        <v>78</v>
      </c>
      <c r="B85" s="22" t="s">
        <v>33</v>
      </c>
      <c r="C85" s="22">
        <v>3122</v>
      </c>
      <c r="D85" s="22">
        <v>6351</v>
      </c>
      <c r="E85" s="22">
        <v>63</v>
      </c>
      <c r="F85" s="22">
        <v>10</v>
      </c>
      <c r="G85" s="67">
        <v>66010001137</v>
      </c>
      <c r="H85" s="23" t="s">
        <v>234</v>
      </c>
      <c r="I85" s="24" t="s">
        <v>233</v>
      </c>
      <c r="J85" s="22" t="s">
        <v>198</v>
      </c>
      <c r="K85" s="22"/>
      <c r="L85" s="68">
        <v>750</v>
      </c>
      <c r="M85" s="69">
        <v>2018</v>
      </c>
      <c r="N85" s="25">
        <v>0</v>
      </c>
      <c r="O85" s="71">
        <f t="shared" si="5"/>
        <v>750</v>
      </c>
      <c r="P85" s="25">
        <v>0</v>
      </c>
      <c r="Q85" s="25">
        <v>750</v>
      </c>
      <c r="R85" s="25">
        <v>0</v>
      </c>
      <c r="S85" s="26" t="s">
        <v>312</v>
      </c>
    </row>
    <row r="86" spans="1:19" s="72" customFormat="1" ht="67.5" customHeight="1" x14ac:dyDescent="0.2">
      <c r="A86" s="22">
        <v>79</v>
      </c>
      <c r="B86" s="22" t="s">
        <v>33</v>
      </c>
      <c r="C86" s="22">
        <v>3122</v>
      </c>
      <c r="D86" s="22">
        <v>5331</v>
      </c>
      <c r="E86" s="22">
        <v>53</v>
      </c>
      <c r="F86" s="22">
        <v>10</v>
      </c>
      <c r="G86" s="67">
        <v>33010001138</v>
      </c>
      <c r="H86" s="23" t="s">
        <v>232</v>
      </c>
      <c r="I86" s="24" t="s">
        <v>231</v>
      </c>
      <c r="J86" s="22" t="s">
        <v>198</v>
      </c>
      <c r="K86" s="22"/>
      <c r="L86" s="68">
        <v>294</v>
      </c>
      <c r="M86" s="69">
        <v>2018</v>
      </c>
      <c r="N86" s="25">
        <v>0</v>
      </c>
      <c r="O86" s="71">
        <f t="shared" si="5"/>
        <v>294</v>
      </c>
      <c r="P86" s="25">
        <v>0</v>
      </c>
      <c r="Q86" s="25">
        <v>294</v>
      </c>
      <c r="R86" s="25">
        <v>0</v>
      </c>
      <c r="S86" s="26" t="s">
        <v>312</v>
      </c>
    </row>
    <row r="87" spans="1:19" s="72" customFormat="1" ht="67.5" customHeight="1" x14ac:dyDescent="0.2">
      <c r="A87" s="22">
        <v>80</v>
      </c>
      <c r="B87" s="22" t="s">
        <v>33</v>
      </c>
      <c r="C87" s="22">
        <v>3122</v>
      </c>
      <c r="D87" s="22">
        <v>6351</v>
      </c>
      <c r="E87" s="22">
        <v>63</v>
      </c>
      <c r="F87" s="22">
        <v>10</v>
      </c>
      <c r="G87" s="67">
        <v>66010001138</v>
      </c>
      <c r="H87" s="23" t="s">
        <v>230</v>
      </c>
      <c r="I87" s="24" t="s">
        <v>229</v>
      </c>
      <c r="J87" s="22" t="s">
        <v>198</v>
      </c>
      <c r="K87" s="22"/>
      <c r="L87" s="68">
        <v>126</v>
      </c>
      <c r="M87" s="69">
        <v>2018</v>
      </c>
      <c r="N87" s="25">
        <v>0</v>
      </c>
      <c r="O87" s="71">
        <f t="shared" si="5"/>
        <v>126</v>
      </c>
      <c r="P87" s="25">
        <v>0</v>
      </c>
      <c r="Q87" s="25">
        <v>126</v>
      </c>
      <c r="R87" s="25">
        <v>0</v>
      </c>
      <c r="S87" s="26" t="s">
        <v>312</v>
      </c>
    </row>
    <row r="88" spans="1:19" s="72" customFormat="1" ht="67.5" customHeight="1" x14ac:dyDescent="0.2">
      <c r="A88" s="22">
        <v>81</v>
      </c>
      <c r="B88" s="22" t="s">
        <v>27</v>
      </c>
      <c r="C88" s="22">
        <v>3127</v>
      </c>
      <c r="D88" s="22">
        <v>6351</v>
      </c>
      <c r="E88" s="22">
        <v>63</v>
      </c>
      <c r="F88" s="22">
        <v>10</v>
      </c>
      <c r="G88" s="67">
        <v>66010001142</v>
      </c>
      <c r="H88" s="23" t="s">
        <v>228</v>
      </c>
      <c r="I88" s="24" t="s">
        <v>227</v>
      </c>
      <c r="J88" s="22" t="s">
        <v>198</v>
      </c>
      <c r="K88" s="22"/>
      <c r="L88" s="68">
        <v>301</v>
      </c>
      <c r="M88" s="69">
        <v>2018</v>
      </c>
      <c r="N88" s="25">
        <v>0</v>
      </c>
      <c r="O88" s="71">
        <f t="shared" si="5"/>
        <v>301</v>
      </c>
      <c r="P88" s="25">
        <v>0</v>
      </c>
      <c r="Q88" s="25">
        <v>301</v>
      </c>
      <c r="R88" s="25">
        <v>0</v>
      </c>
      <c r="S88" s="26" t="s">
        <v>312</v>
      </c>
    </row>
    <row r="89" spans="1:19" s="72" customFormat="1" ht="67.5" customHeight="1" x14ac:dyDescent="0.2">
      <c r="A89" s="22">
        <v>82</v>
      </c>
      <c r="B89" s="22" t="s">
        <v>25</v>
      </c>
      <c r="C89" s="22">
        <v>3122</v>
      </c>
      <c r="D89" s="22">
        <v>6351</v>
      </c>
      <c r="E89" s="22">
        <v>63</v>
      </c>
      <c r="F89" s="22">
        <v>10</v>
      </c>
      <c r="G89" s="67">
        <v>66010001152</v>
      </c>
      <c r="H89" s="23" t="s">
        <v>226</v>
      </c>
      <c r="I89" s="24" t="s">
        <v>225</v>
      </c>
      <c r="J89" s="22" t="s">
        <v>198</v>
      </c>
      <c r="K89" s="22"/>
      <c r="L89" s="68">
        <v>208</v>
      </c>
      <c r="M89" s="69">
        <v>2018</v>
      </c>
      <c r="N89" s="25">
        <v>0</v>
      </c>
      <c r="O89" s="71">
        <f t="shared" si="5"/>
        <v>208</v>
      </c>
      <c r="P89" s="25">
        <v>100</v>
      </c>
      <c r="Q89" s="25">
        <v>108</v>
      </c>
      <c r="R89" s="25">
        <v>0</v>
      </c>
      <c r="S89" s="26" t="s">
        <v>312</v>
      </c>
    </row>
    <row r="90" spans="1:19" s="72" customFormat="1" ht="67.5" customHeight="1" x14ac:dyDescent="0.2">
      <c r="A90" s="22">
        <v>83</v>
      </c>
      <c r="B90" s="22" t="s">
        <v>25</v>
      </c>
      <c r="C90" s="22">
        <v>3122</v>
      </c>
      <c r="D90" s="22">
        <v>6351</v>
      </c>
      <c r="E90" s="22">
        <v>63</v>
      </c>
      <c r="F90" s="22">
        <v>10</v>
      </c>
      <c r="G90" s="67">
        <v>66010001152</v>
      </c>
      <c r="H90" s="23" t="s">
        <v>224</v>
      </c>
      <c r="I90" s="24" t="s">
        <v>223</v>
      </c>
      <c r="J90" s="22" t="s">
        <v>198</v>
      </c>
      <c r="K90" s="22"/>
      <c r="L90" s="68">
        <v>300</v>
      </c>
      <c r="M90" s="69">
        <v>2018</v>
      </c>
      <c r="N90" s="25">
        <v>0</v>
      </c>
      <c r="O90" s="71">
        <f t="shared" si="5"/>
        <v>300</v>
      </c>
      <c r="P90" s="25">
        <v>0</v>
      </c>
      <c r="Q90" s="25">
        <v>300</v>
      </c>
      <c r="R90" s="25">
        <v>0</v>
      </c>
      <c r="S90" s="26" t="s">
        <v>312</v>
      </c>
    </row>
    <row r="91" spans="1:19" s="72" customFormat="1" ht="67.5" customHeight="1" x14ac:dyDescent="0.2">
      <c r="A91" s="22">
        <v>84</v>
      </c>
      <c r="B91" s="22" t="s">
        <v>25</v>
      </c>
      <c r="C91" s="22">
        <v>3122</v>
      </c>
      <c r="D91" s="22">
        <v>6351</v>
      </c>
      <c r="E91" s="22">
        <v>63</v>
      </c>
      <c r="F91" s="22">
        <v>10</v>
      </c>
      <c r="G91" s="67">
        <v>66010001152</v>
      </c>
      <c r="H91" s="23" t="s">
        <v>222</v>
      </c>
      <c r="I91" s="24" t="s">
        <v>221</v>
      </c>
      <c r="J91" s="22" t="s">
        <v>198</v>
      </c>
      <c r="K91" s="22"/>
      <c r="L91" s="68">
        <v>133</v>
      </c>
      <c r="M91" s="69">
        <v>2018</v>
      </c>
      <c r="N91" s="25">
        <v>0</v>
      </c>
      <c r="O91" s="71">
        <f t="shared" si="5"/>
        <v>133</v>
      </c>
      <c r="P91" s="25">
        <v>0</v>
      </c>
      <c r="Q91" s="25">
        <v>133</v>
      </c>
      <c r="R91" s="25">
        <v>0</v>
      </c>
      <c r="S91" s="26" t="s">
        <v>312</v>
      </c>
    </row>
    <row r="92" spans="1:19" s="72" customFormat="1" ht="67.5" customHeight="1" x14ac:dyDescent="0.2">
      <c r="A92" s="22">
        <v>85</v>
      </c>
      <c r="B92" s="22" t="s">
        <v>33</v>
      </c>
      <c r="C92" s="22">
        <v>3122</v>
      </c>
      <c r="D92" s="22">
        <v>5331</v>
      </c>
      <c r="E92" s="22">
        <v>53</v>
      </c>
      <c r="F92" s="22">
        <v>10</v>
      </c>
      <c r="G92" s="67">
        <v>33010001153</v>
      </c>
      <c r="H92" s="23" t="s">
        <v>220</v>
      </c>
      <c r="I92" s="24" t="s">
        <v>219</v>
      </c>
      <c r="J92" s="22" t="s">
        <v>198</v>
      </c>
      <c r="K92" s="22"/>
      <c r="L92" s="68">
        <v>300</v>
      </c>
      <c r="M92" s="69">
        <v>2018</v>
      </c>
      <c r="N92" s="25">
        <v>0</v>
      </c>
      <c r="O92" s="71">
        <f t="shared" si="5"/>
        <v>300</v>
      </c>
      <c r="P92" s="25">
        <v>0</v>
      </c>
      <c r="Q92" s="25">
        <v>300</v>
      </c>
      <c r="R92" s="25">
        <v>0</v>
      </c>
      <c r="S92" s="26" t="s">
        <v>312</v>
      </c>
    </row>
    <row r="93" spans="1:19" s="72" customFormat="1" ht="67.5" customHeight="1" x14ac:dyDescent="0.2">
      <c r="A93" s="22">
        <v>86</v>
      </c>
      <c r="B93" s="22" t="s">
        <v>33</v>
      </c>
      <c r="C93" s="22">
        <v>3122</v>
      </c>
      <c r="D93" s="22">
        <v>6351</v>
      </c>
      <c r="E93" s="22">
        <v>63</v>
      </c>
      <c r="F93" s="22">
        <v>10</v>
      </c>
      <c r="G93" s="67">
        <v>66010001153</v>
      </c>
      <c r="H93" s="23" t="s">
        <v>218</v>
      </c>
      <c r="I93" s="24" t="s">
        <v>217</v>
      </c>
      <c r="J93" s="22"/>
      <c r="K93" s="22"/>
      <c r="L93" s="68">
        <v>200</v>
      </c>
      <c r="M93" s="69">
        <v>2018</v>
      </c>
      <c r="N93" s="25">
        <v>0</v>
      </c>
      <c r="O93" s="71">
        <f t="shared" si="5"/>
        <v>200</v>
      </c>
      <c r="P93" s="25">
        <v>0</v>
      </c>
      <c r="Q93" s="25">
        <v>200</v>
      </c>
      <c r="R93" s="25">
        <v>0</v>
      </c>
      <c r="S93" s="26" t="s">
        <v>312</v>
      </c>
    </row>
    <row r="94" spans="1:19" s="72" customFormat="1" ht="94.5" x14ac:dyDescent="0.2">
      <c r="A94" s="22">
        <v>87</v>
      </c>
      <c r="B94" s="22" t="s">
        <v>23</v>
      </c>
      <c r="C94" s="22">
        <v>3122</v>
      </c>
      <c r="D94" s="22">
        <v>6351</v>
      </c>
      <c r="E94" s="22">
        <v>63</v>
      </c>
      <c r="F94" s="22">
        <v>10</v>
      </c>
      <c r="G94" s="67">
        <v>66010001160</v>
      </c>
      <c r="H94" s="23" t="s">
        <v>216</v>
      </c>
      <c r="I94" s="24" t="s">
        <v>215</v>
      </c>
      <c r="J94" s="22" t="s">
        <v>198</v>
      </c>
      <c r="K94" s="22"/>
      <c r="L94" s="68">
        <v>600</v>
      </c>
      <c r="M94" s="69">
        <v>2018</v>
      </c>
      <c r="N94" s="25">
        <v>0</v>
      </c>
      <c r="O94" s="71">
        <f t="shared" si="5"/>
        <v>600</v>
      </c>
      <c r="P94" s="25">
        <v>0</v>
      </c>
      <c r="Q94" s="25">
        <v>600</v>
      </c>
      <c r="R94" s="25">
        <v>0</v>
      </c>
      <c r="S94" s="26" t="s">
        <v>312</v>
      </c>
    </row>
    <row r="95" spans="1:19" s="72" customFormat="1" ht="94.5" x14ac:dyDescent="0.2">
      <c r="A95" s="22">
        <v>88</v>
      </c>
      <c r="B95" s="22" t="s">
        <v>23</v>
      </c>
      <c r="C95" s="22">
        <v>3122</v>
      </c>
      <c r="D95" s="22">
        <v>6351</v>
      </c>
      <c r="E95" s="22">
        <v>63</v>
      </c>
      <c r="F95" s="22">
        <v>10</v>
      </c>
      <c r="G95" s="67">
        <v>66010001160</v>
      </c>
      <c r="H95" s="23" t="s">
        <v>214</v>
      </c>
      <c r="I95" s="24" t="s">
        <v>213</v>
      </c>
      <c r="J95" s="22" t="s">
        <v>198</v>
      </c>
      <c r="K95" s="22"/>
      <c r="L95" s="68">
        <v>250</v>
      </c>
      <c r="M95" s="69">
        <v>2018</v>
      </c>
      <c r="N95" s="25">
        <v>0</v>
      </c>
      <c r="O95" s="71">
        <f t="shared" si="5"/>
        <v>250</v>
      </c>
      <c r="P95" s="25">
        <v>0</v>
      </c>
      <c r="Q95" s="25">
        <v>250</v>
      </c>
      <c r="R95" s="25">
        <v>0</v>
      </c>
      <c r="S95" s="26" t="s">
        <v>312</v>
      </c>
    </row>
    <row r="96" spans="1:19" s="72" customFormat="1" ht="94.5" x14ac:dyDescent="0.2">
      <c r="A96" s="22">
        <v>89</v>
      </c>
      <c r="B96" s="22" t="s">
        <v>23</v>
      </c>
      <c r="C96" s="22">
        <v>3122</v>
      </c>
      <c r="D96" s="22">
        <v>6351</v>
      </c>
      <c r="E96" s="22">
        <v>63</v>
      </c>
      <c r="F96" s="22">
        <v>10</v>
      </c>
      <c r="G96" s="67">
        <v>66010001160</v>
      </c>
      <c r="H96" s="23" t="s">
        <v>212</v>
      </c>
      <c r="I96" s="24" t="s">
        <v>211</v>
      </c>
      <c r="J96" s="22" t="s">
        <v>198</v>
      </c>
      <c r="K96" s="22"/>
      <c r="L96" s="68">
        <v>109</v>
      </c>
      <c r="M96" s="69">
        <v>2018</v>
      </c>
      <c r="N96" s="25">
        <v>0</v>
      </c>
      <c r="O96" s="71">
        <f t="shared" si="5"/>
        <v>109</v>
      </c>
      <c r="P96" s="25">
        <v>0</v>
      </c>
      <c r="Q96" s="25">
        <v>109</v>
      </c>
      <c r="R96" s="25">
        <v>0</v>
      </c>
      <c r="S96" s="26" t="s">
        <v>312</v>
      </c>
    </row>
    <row r="97" spans="1:19" s="72" customFormat="1" ht="67.5" customHeight="1" x14ac:dyDescent="0.2">
      <c r="A97" s="22">
        <v>90</v>
      </c>
      <c r="B97" s="22" t="s">
        <v>25</v>
      </c>
      <c r="C97" s="22">
        <v>3127</v>
      </c>
      <c r="D97" s="22">
        <v>6351</v>
      </c>
      <c r="E97" s="22">
        <v>63</v>
      </c>
      <c r="F97" s="22">
        <v>10</v>
      </c>
      <c r="G97" s="67">
        <v>66010001162</v>
      </c>
      <c r="H97" s="23" t="s">
        <v>210</v>
      </c>
      <c r="I97" s="24" t="s">
        <v>209</v>
      </c>
      <c r="J97" s="22"/>
      <c r="K97" s="22"/>
      <c r="L97" s="68">
        <v>1500</v>
      </c>
      <c r="M97" s="69">
        <v>2018</v>
      </c>
      <c r="N97" s="25">
        <v>0</v>
      </c>
      <c r="O97" s="71">
        <f t="shared" si="5"/>
        <v>1500</v>
      </c>
      <c r="P97" s="25">
        <v>0</v>
      </c>
      <c r="Q97" s="25">
        <v>1500</v>
      </c>
      <c r="R97" s="25">
        <v>0</v>
      </c>
      <c r="S97" s="26" t="s">
        <v>312</v>
      </c>
    </row>
    <row r="98" spans="1:19" s="72" customFormat="1" ht="67.5" customHeight="1" x14ac:dyDescent="0.2">
      <c r="A98" s="22">
        <v>91</v>
      </c>
      <c r="B98" s="22" t="s">
        <v>25</v>
      </c>
      <c r="C98" s="22">
        <v>3127</v>
      </c>
      <c r="D98" s="22">
        <v>6351</v>
      </c>
      <c r="E98" s="22">
        <v>63</v>
      </c>
      <c r="F98" s="22">
        <v>10</v>
      </c>
      <c r="G98" s="67">
        <v>66010001173</v>
      </c>
      <c r="H98" s="23" t="s">
        <v>208</v>
      </c>
      <c r="I98" s="24" t="s">
        <v>207</v>
      </c>
      <c r="J98" s="22" t="s">
        <v>198</v>
      </c>
      <c r="K98" s="22"/>
      <c r="L98" s="68">
        <v>424</v>
      </c>
      <c r="M98" s="69">
        <v>2018</v>
      </c>
      <c r="N98" s="25">
        <v>0</v>
      </c>
      <c r="O98" s="71">
        <f t="shared" si="5"/>
        <v>424</v>
      </c>
      <c r="P98" s="25">
        <v>0</v>
      </c>
      <c r="Q98" s="25">
        <v>424</v>
      </c>
      <c r="R98" s="25">
        <v>0</v>
      </c>
      <c r="S98" s="26" t="s">
        <v>312</v>
      </c>
    </row>
    <row r="99" spans="1:19" s="72" customFormat="1" ht="67.5" customHeight="1" x14ac:dyDescent="0.2">
      <c r="A99" s="22">
        <v>92</v>
      </c>
      <c r="B99" s="22" t="s">
        <v>23</v>
      </c>
      <c r="C99" s="22">
        <v>3127</v>
      </c>
      <c r="D99" s="22">
        <v>5331</v>
      </c>
      <c r="E99" s="22">
        <v>53</v>
      </c>
      <c r="F99" s="22">
        <v>10</v>
      </c>
      <c r="G99" s="67">
        <v>33010001206</v>
      </c>
      <c r="H99" s="23" t="s">
        <v>206</v>
      </c>
      <c r="I99" s="24" t="s">
        <v>205</v>
      </c>
      <c r="J99" s="22"/>
      <c r="K99" s="22"/>
      <c r="L99" s="68">
        <v>150</v>
      </c>
      <c r="M99" s="69">
        <v>2018</v>
      </c>
      <c r="N99" s="25">
        <v>0</v>
      </c>
      <c r="O99" s="71">
        <f t="shared" si="5"/>
        <v>150</v>
      </c>
      <c r="P99" s="25">
        <v>0</v>
      </c>
      <c r="Q99" s="25">
        <v>150</v>
      </c>
      <c r="R99" s="25">
        <v>0</v>
      </c>
      <c r="S99" s="26" t="s">
        <v>312</v>
      </c>
    </row>
    <row r="100" spans="1:19" s="72" customFormat="1" ht="78.75" x14ac:dyDescent="0.2">
      <c r="A100" s="22">
        <v>93</v>
      </c>
      <c r="B100" s="22" t="s">
        <v>23</v>
      </c>
      <c r="C100" s="22">
        <v>3127</v>
      </c>
      <c r="D100" s="22">
        <v>5331</v>
      </c>
      <c r="E100" s="22">
        <v>53</v>
      </c>
      <c r="F100" s="22">
        <v>10</v>
      </c>
      <c r="G100" s="67">
        <v>33010001206</v>
      </c>
      <c r="H100" s="23" t="s">
        <v>204</v>
      </c>
      <c r="I100" s="24" t="s">
        <v>203</v>
      </c>
      <c r="J100" s="22"/>
      <c r="K100" s="22"/>
      <c r="L100" s="68">
        <v>180</v>
      </c>
      <c r="M100" s="69">
        <v>2018</v>
      </c>
      <c r="N100" s="25">
        <v>0</v>
      </c>
      <c r="O100" s="71">
        <f t="shared" si="5"/>
        <v>180</v>
      </c>
      <c r="P100" s="25">
        <v>0</v>
      </c>
      <c r="Q100" s="25">
        <v>180</v>
      </c>
      <c r="R100" s="25">
        <v>0</v>
      </c>
      <c r="S100" s="26" t="s">
        <v>312</v>
      </c>
    </row>
    <row r="101" spans="1:19" s="72" customFormat="1" ht="67.5" customHeight="1" x14ac:dyDescent="0.2">
      <c r="A101" s="22">
        <v>94</v>
      </c>
      <c r="B101" s="22" t="s">
        <v>23</v>
      </c>
      <c r="C101" s="22">
        <v>3127</v>
      </c>
      <c r="D101" s="22">
        <v>6351</v>
      </c>
      <c r="E101" s="22">
        <v>63</v>
      </c>
      <c r="F101" s="22">
        <v>10</v>
      </c>
      <c r="G101" s="67">
        <v>66010001208</v>
      </c>
      <c r="H101" s="23" t="s">
        <v>202</v>
      </c>
      <c r="I101" s="24" t="s">
        <v>201</v>
      </c>
      <c r="J101" s="22"/>
      <c r="K101" s="22"/>
      <c r="L101" s="68">
        <v>200</v>
      </c>
      <c r="M101" s="69">
        <v>2018</v>
      </c>
      <c r="N101" s="25">
        <v>0</v>
      </c>
      <c r="O101" s="71">
        <f t="shared" si="5"/>
        <v>200</v>
      </c>
      <c r="P101" s="25">
        <v>0</v>
      </c>
      <c r="Q101" s="25">
        <v>200</v>
      </c>
      <c r="R101" s="25">
        <v>0</v>
      </c>
      <c r="S101" s="26" t="s">
        <v>312</v>
      </c>
    </row>
    <row r="102" spans="1:19" s="72" customFormat="1" ht="67.5" customHeight="1" x14ac:dyDescent="0.2">
      <c r="A102" s="22">
        <v>95</v>
      </c>
      <c r="B102" s="22" t="s">
        <v>33</v>
      </c>
      <c r="C102" s="22">
        <v>3127</v>
      </c>
      <c r="D102" s="22">
        <v>5331</v>
      </c>
      <c r="E102" s="22">
        <v>53</v>
      </c>
      <c r="F102" s="22">
        <v>10</v>
      </c>
      <c r="G102" s="67">
        <v>33010001223</v>
      </c>
      <c r="H102" s="23" t="s">
        <v>200</v>
      </c>
      <c r="I102" s="24" t="s">
        <v>199</v>
      </c>
      <c r="J102" s="22"/>
      <c r="K102" s="22"/>
      <c r="L102" s="68">
        <v>400</v>
      </c>
      <c r="M102" s="69">
        <v>2018</v>
      </c>
      <c r="N102" s="25">
        <v>0</v>
      </c>
      <c r="O102" s="71">
        <f t="shared" si="5"/>
        <v>400</v>
      </c>
      <c r="P102" s="25">
        <v>0</v>
      </c>
      <c r="Q102" s="25">
        <v>400</v>
      </c>
      <c r="R102" s="25">
        <v>0</v>
      </c>
      <c r="S102" s="26" t="s">
        <v>312</v>
      </c>
    </row>
    <row r="103" spans="1:19" s="72" customFormat="1" ht="67.5" customHeight="1" x14ac:dyDescent="0.2">
      <c r="A103" s="22">
        <v>96</v>
      </c>
      <c r="B103" s="22" t="s">
        <v>33</v>
      </c>
      <c r="C103" s="22">
        <v>3127</v>
      </c>
      <c r="D103" s="22">
        <v>6351</v>
      </c>
      <c r="E103" s="22">
        <v>63</v>
      </c>
      <c r="F103" s="22">
        <v>10</v>
      </c>
      <c r="G103" s="67">
        <v>66010001223</v>
      </c>
      <c r="H103" s="23" t="s">
        <v>197</v>
      </c>
      <c r="I103" s="24" t="s">
        <v>196</v>
      </c>
      <c r="J103" s="22"/>
      <c r="K103" s="22"/>
      <c r="L103" s="68">
        <v>100</v>
      </c>
      <c r="M103" s="69">
        <v>2018</v>
      </c>
      <c r="N103" s="25">
        <v>0</v>
      </c>
      <c r="O103" s="71">
        <f t="shared" si="5"/>
        <v>100</v>
      </c>
      <c r="P103" s="25">
        <v>0</v>
      </c>
      <c r="Q103" s="25">
        <v>100</v>
      </c>
      <c r="R103" s="25">
        <v>0</v>
      </c>
      <c r="S103" s="26" t="s">
        <v>312</v>
      </c>
    </row>
    <row r="104" spans="1:19" s="72" customFormat="1" ht="67.5" customHeight="1" x14ac:dyDescent="0.2">
      <c r="A104" s="22">
        <v>97</v>
      </c>
      <c r="B104" s="22" t="s">
        <v>27</v>
      </c>
      <c r="C104" s="22">
        <v>3127</v>
      </c>
      <c r="D104" s="22">
        <v>6351</v>
      </c>
      <c r="E104" s="22">
        <v>63</v>
      </c>
      <c r="F104" s="22">
        <v>10</v>
      </c>
      <c r="G104" s="67">
        <v>66010001226</v>
      </c>
      <c r="H104" s="23" t="s">
        <v>195</v>
      </c>
      <c r="I104" s="24" t="s">
        <v>194</v>
      </c>
      <c r="J104" s="22"/>
      <c r="K104" s="22"/>
      <c r="L104" s="68">
        <v>2200</v>
      </c>
      <c r="M104" s="69">
        <v>2018</v>
      </c>
      <c r="N104" s="25">
        <v>0</v>
      </c>
      <c r="O104" s="71">
        <f t="shared" si="5"/>
        <v>2200</v>
      </c>
      <c r="P104" s="25">
        <v>0</v>
      </c>
      <c r="Q104" s="25">
        <v>2200</v>
      </c>
      <c r="R104" s="25">
        <v>0</v>
      </c>
      <c r="S104" s="26" t="s">
        <v>312</v>
      </c>
    </row>
    <row r="105" spans="1:19" s="72" customFormat="1" ht="67.5" customHeight="1" x14ac:dyDescent="0.2">
      <c r="A105" s="22">
        <v>98</v>
      </c>
      <c r="B105" s="22" t="s">
        <v>27</v>
      </c>
      <c r="C105" s="22">
        <v>3133</v>
      </c>
      <c r="D105" s="22">
        <v>6351</v>
      </c>
      <c r="E105" s="22">
        <v>63</v>
      </c>
      <c r="F105" s="22">
        <v>10</v>
      </c>
      <c r="G105" s="67">
        <v>66010001407</v>
      </c>
      <c r="H105" s="23" t="s">
        <v>193</v>
      </c>
      <c r="I105" s="24" t="s">
        <v>192</v>
      </c>
      <c r="J105" s="22"/>
      <c r="K105" s="22"/>
      <c r="L105" s="68">
        <v>395</v>
      </c>
      <c r="M105" s="69">
        <v>2018</v>
      </c>
      <c r="N105" s="25">
        <v>0</v>
      </c>
      <c r="O105" s="71">
        <f t="shared" si="5"/>
        <v>395</v>
      </c>
      <c r="P105" s="25">
        <v>0</v>
      </c>
      <c r="Q105" s="25">
        <v>395</v>
      </c>
      <c r="R105" s="25">
        <v>0</v>
      </c>
      <c r="S105" s="26" t="s">
        <v>312</v>
      </c>
    </row>
    <row r="106" spans="1:19" s="72" customFormat="1" ht="67.5" customHeight="1" x14ac:dyDescent="0.2">
      <c r="A106" s="22">
        <v>99</v>
      </c>
      <c r="B106" s="22" t="s">
        <v>23</v>
      </c>
      <c r="C106" s="22">
        <v>3122</v>
      </c>
      <c r="D106" s="22">
        <v>6351</v>
      </c>
      <c r="E106" s="22">
        <v>63</v>
      </c>
      <c r="F106" s="22">
        <v>10</v>
      </c>
      <c r="G106" s="67">
        <v>66010001120</v>
      </c>
      <c r="H106" s="23" t="s">
        <v>191</v>
      </c>
      <c r="I106" s="24" t="s">
        <v>190</v>
      </c>
      <c r="J106" s="22"/>
      <c r="K106" s="22"/>
      <c r="L106" s="68">
        <v>500</v>
      </c>
      <c r="M106" s="69">
        <v>2018</v>
      </c>
      <c r="N106" s="25">
        <v>0</v>
      </c>
      <c r="O106" s="71">
        <f t="shared" si="5"/>
        <v>500</v>
      </c>
      <c r="P106" s="25">
        <v>0</v>
      </c>
      <c r="Q106" s="25">
        <v>500</v>
      </c>
      <c r="R106" s="25">
        <v>0</v>
      </c>
      <c r="S106" s="26" t="s">
        <v>312</v>
      </c>
    </row>
    <row r="107" spans="1:19" s="72" customFormat="1" ht="67.5" customHeight="1" x14ac:dyDescent="0.2">
      <c r="A107" s="22">
        <v>100</v>
      </c>
      <c r="B107" s="22" t="s">
        <v>25</v>
      </c>
      <c r="C107" s="22"/>
      <c r="D107" s="22">
        <v>6121</v>
      </c>
      <c r="E107" s="22">
        <v>61</v>
      </c>
      <c r="F107" s="22">
        <v>10</v>
      </c>
      <c r="G107" s="67" t="s">
        <v>60</v>
      </c>
      <c r="H107" s="23" t="s">
        <v>115</v>
      </c>
      <c r="I107" s="24" t="s">
        <v>110</v>
      </c>
      <c r="J107" s="22" t="s">
        <v>46</v>
      </c>
      <c r="K107" s="22" t="s">
        <v>18</v>
      </c>
      <c r="L107" s="68">
        <v>31500</v>
      </c>
      <c r="M107" s="69">
        <v>2018</v>
      </c>
      <c r="N107" s="70">
        <v>0</v>
      </c>
      <c r="O107" s="71">
        <f>SUM(P107:Q107)</f>
        <v>31500</v>
      </c>
      <c r="P107" s="50">
        <v>0</v>
      </c>
      <c r="Q107" s="50">
        <v>31500</v>
      </c>
      <c r="R107" s="50">
        <v>0</v>
      </c>
      <c r="S107" s="26" t="s">
        <v>363</v>
      </c>
    </row>
    <row r="108" spans="1:19" s="21" customFormat="1" ht="25.5" customHeight="1" x14ac:dyDescent="0.3">
      <c r="A108" s="65" t="s">
        <v>365</v>
      </c>
      <c r="B108" s="66"/>
      <c r="C108" s="66"/>
      <c r="D108" s="66"/>
      <c r="E108" s="66"/>
      <c r="F108" s="66"/>
      <c r="G108" s="66"/>
      <c r="H108" s="66"/>
      <c r="I108" s="66"/>
      <c r="J108" s="66"/>
      <c r="K108" s="66"/>
      <c r="L108" s="19">
        <f>SUM(L109)</f>
        <v>2362</v>
      </c>
      <c r="M108" s="19"/>
      <c r="N108" s="19">
        <f t="shared" ref="N108:R108" si="6">SUM(N109)</f>
        <v>0</v>
      </c>
      <c r="O108" s="19">
        <f t="shared" si="6"/>
        <v>2362</v>
      </c>
      <c r="P108" s="19">
        <f t="shared" si="6"/>
        <v>0</v>
      </c>
      <c r="Q108" s="19">
        <f t="shared" si="6"/>
        <v>2362</v>
      </c>
      <c r="R108" s="19">
        <f t="shared" si="6"/>
        <v>0</v>
      </c>
      <c r="S108" s="20"/>
    </row>
    <row r="109" spans="1:19" s="72" customFormat="1" ht="67.5" customHeight="1" x14ac:dyDescent="0.2">
      <c r="A109" s="22">
        <v>5</v>
      </c>
      <c r="B109" s="22" t="s">
        <v>23</v>
      </c>
      <c r="C109" s="22">
        <v>3315</v>
      </c>
      <c r="D109" s="22">
        <v>6351</v>
      </c>
      <c r="E109" s="22">
        <v>63</v>
      </c>
      <c r="F109" s="22">
        <v>13</v>
      </c>
      <c r="G109" s="78">
        <v>66013001608</v>
      </c>
      <c r="H109" s="23" t="s">
        <v>189</v>
      </c>
      <c r="I109" s="80" t="s">
        <v>188</v>
      </c>
      <c r="J109" s="22"/>
      <c r="K109" s="22"/>
      <c r="L109" s="68">
        <v>2362</v>
      </c>
      <c r="M109" s="79">
        <v>2018</v>
      </c>
      <c r="N109" s="46">
        <v>0</v>
      </c>
      <c r="O109" s="71">
        <f>P109+Q109</f>
        <v>2362</v>
      </c>
      <c r="P109" s="46">
        <v>0</v>
      </c>
      <c r="Q109" s="46">
        <v>2362</v>
      </c>
      <c r="R109" s="46">
        <v>0</v>
      </c>
      <c r="S109" s="26"/>
    </row>
    <row r="110" spans="1:19" s="21" customFormat="1" ht="25.5" customHeight="1" x14ac:dyDescent="0.3">
      <c r="A110" s="65" t="s">
        <v>359</v>
      </c>
      <c r="B110" s="66"/>
      <c r="C110" s="66"/>
      <c r="D110" s="66"/>
      <c r="E110" s="66"/>
      <c r="F110" s="66"/>
      <c r="G110" s="66"/>
      <c r="H110" s="66"/>
      <c r="I110" s="66"/>
      <c r="J110" s="66"/>
      <c r="K110" s="66"/>
      <c r="L110" s="19">
        <f>SUM(L111:L117)</f>
        <v>144800</v>
      </c>
      <c r="M110" s="19"/>
      <c r="N110" s="19">
        <f>SUM(N111:N117)</f>
        <v>0</v>
      </c>
      <c r="O110" s="19">
        <f>SUM(O111:O117)</f>
        <v>144800</v>
      </c>
      <c r="P110" s="19">
        <f>SUM(P111:P117)</f>
        <v>0</v>
      </c>
      <c r="Q110" s="19">
        <f>SUM(Q111:Q117)</f>
        <v>144800</v>
      </c>
      <c r="R110" s="19">
        <f>SUM(R111:R117)</f>
        <v>0</v>
      </c>
      <c r="S110" s="20"/>
    </row>
    <row r="111" spans="1:19" s="57" customFormat="1" ht="60" x14ac:dyDescent="0.2">
      <c r="A111" s="41">
        <v>1</v>
      </c>
      <c r="B111" s="41" t="s">
        <v>25</v>
      </c>
      <c r="C111" s="51"/>
      <c r="D111" s="51"/>
      <c r="E111" s="41"/>
      <c r="F111" s="41"/>
      <c r="G111" s="41">
        <v>63</v>
      </c>
      <c r="H111" s="52" t="s">
        <v>26</v>
      </c>
      <c r="I111" s="53" t="s">
        <v>24</v>
      </c>
      <c r="J111" s="41"/>
      <c r="K111" s="41"/>
      <c r="L111" s="50">
        <v>27500</v>
      </c>
      <c r="M111" s="54">
        <v>2018</v>
      </c>
      <c r="N111" s="25">
        <v>0</v>
      </c>
      <c r="O111" s="49">
        <v>27500</v>
      </c>
      <c r="P111" s="25">
        <v>0</v>
      </c>
      <c r="Q111" s="25">
        <v>27500</v>
      </c>
      <c r="R111" s="25">
        <v>0</v>
      </c>
      <c r="S111" s="56" t="s">
        <v>356</v>
      </c>
    </row>
    <row r="112" spans="1:19" s="57" customFormat="1" ht="90" x14ac:dyDescent="0.2">
      <c r="A112" s="41">
        <v>2</v>
      </c>
      <c r="B112" s="41" t="s">
        <v>27</v>
      </c>
      <c r="C112" s="51"/>
      <c r="D112" s="51"/>
      <c r="E112" s="41"/>
      <c r="F112" s="41"/>
      <c r="G112" s="41">
        <v>63</v>
      </c>
      <c r="H112" s="52" t="s">
        <v>28</v>
      </c>
      <c r="I112" s="53" t="s">
        <v>24</v>
      </c>
      <c r="J112" s="41"/>
      <c r="K112" s="41"/>
      <c r="L112" s="50">
        <v>38000</v>
      </c>
      <c r="M112" s="54">
        <v>2018</v>
      </c>
      <c r="N112" s="25">
        <v>0</v>
      </c>
      <c r="O112" s="49">
        <v>38000</v>
      </c>
      <c r="P112" s="25">
        <v>0</v>
      </c>
      <c r="Q112" s="25">
        <v>38000</v>
      </c>
      <c r="R112" s="25">
        <v>0</v>
      </c>
      <c r="S112" s="56" t="s">
        <v>357</v>
      </c>
    </row>
    <row r="113" spans="1:20" s="57" customFormat="1" ht="23.25" customHeight="1" x14ac:dyDescent="0.2">
      <c r="A113" s="41">
        <v>3</v>
      </c>
      <c r="B113" s="41" t="s">
        <v>23</v>
      </c>
      <c r="C113" s="51"/>
      <c r="D113" s="51"/>
      <c r="E113" s="41"/>
      <c r="F113" s="41"/>
      <c r="G113" s="41">
        <v>63</v>
      </c>
      <c r="H113" s="52" t="s">
        <v>35</v>
      </c>
      <c r="I113" s="53" t="s">
        <v>36</v>
      </c>
      <c r="J113" s="41"/>
      <c r="K113" s="41"/>
      <c r="L113" s="50">
        <v>25300</v>
      </c>
      <c r="M113" s="54">
        <v>2018</v>
      </c>
      <c r="N113" s="25">
        <v>0</v>
      </c>
      <c r="O113" s="49">
        <v>25300</v>
      </c>
      <c r="P113" s="25">
        <v>0</v>
      </c>
      <c r="Q113" s="25">
        <v>25300</v>
      </c>
      <c r="R113" s="25">
        <v>0</v>
      </c>
      <c r="S113" s="56" t="s">
        <v>19</v>
      </c>
    </row>
    <row r="114" spans="1:20" s="57" customFormat="1" ht="30" customHeight="1" x14ac:dyDescent="0.2">
      <c r="A114" s="41">
        <v>4</v>
      </c>
      <c r="B114" s="41" t="s">
        <v>27</v>
      </c>
      <c r="C114" s="51"/>
      <c r="D114" s="51"/>
      <c r="E114" s="41"/>
      <c r="F114" s="41"/>
      <c r="G114" s="41">
        <v>63</v>
      </c>
      <c r="H114" s="52" t="s">
        <v>38</v>
      </c>
      <c r="I114" s="53" t="s">
        <v>36</v>
      </c>
      <c r="J114" s="41"/>
      <c r="K114" s="41"/>
      <c r="L114" s="50">
        <v>7000</v>
      </c>
      <c r="M114" s="54">
        <v>2018</v>
      </c>
      <c r="N114" s="25">
        <v>0</v>
      </c>
      <c r="O114" s="49">
        <v>7000</v>
      </c>
      <c r="P114" s="25">
        <v>0</v>
      </c>
      <c r="Q114" s="25">
        <v>7000</v>
      </c>
      <c r="R114" s="25">
        <v>0</v>
      </c>
      <c r="S114" s="56" t="s">
        <v>19</v>
      </c>
    </row>
    <row r="115" spans="1:20" s="57" customFormat="1" ht="30" customHeight="1" x14ac:dyDescent="0.2">
      <c r="A115" s="58">
        <v>5</v>
      </c>
      <c r="B115" s="58" t="s">
        <v>23</v>
      </c>
      <c r="C115" s="59"/>
      <c r="D115" s="59"/>
      <c r="E115" s="58"/>
      <c r="F115" s="58"/>
      <c r="G115" s="41">
        <v>63</v>
      </c>
      <c r="H115" s="60" t="s">
        <v>39</v>
      </c>
      <c r="I115" s="61" t="s">
        <v>24</v>
      </c>
      <c r="J115" s="58"/>
      <c r="K115" s="58"/>
      <c r="L115" s="62">
        <v>12000</v>
      </c>
      <c r="M115" s="63">
        <v>2018</v>
      </c>
      <c r="N115" s="25">
        <v>0</v>
      </c>
      <c r="O115" s="64">
        <v>12000</v>
      </c>
      <c r="P115" s="25">
        <v>0</v>
      </c>
      <c r="Q115" s="25">
        <v>12000</v>
      </c>
      <c r="R115" s="25">
        <v>0</v>
      </c>
      <c r="S115" s="56" t="s">
        <v>19</v>
      </c>
    </row>
    <row r="116" spans="1:20" s="57" customFormat="1" ht="30" customHeight="1" x14ac:dyDescent="0.2">
      <c r="A116" s="41">
        <v>6</v>
      </c>
      <c r="B116" s="41" t="s">
        <v>23</v>
      </c>
      <c r="C116" s="51"/>
      <c r="D116" s="51"/>
      <c r="E116" s="41"/>
      <c r="F116" s="41"/>
      <c r="G116" s="41">
        <v>63</v>
      </c>
      <c r="H116" s="52" t="s">
        <v>40</v>
      </c>
      <c r="I116" s="53" t="s">
        <v>24</v>
      </c>
      <c r="J116" s="41"/>
      <c r="K116" s="41"/>
      <c r="L116" s="50">
        <v>20000</v>
      </c>
      <c r="M116" s="54">
        <v>2018</v>
      </c>
      <c r="N116" s="25">
        <v>0</v>
      </c>
      <c r="O116" s="49">
        <v>20000</v>
      </c>
      <c r="P116" s="25">
        <v>0</v>
      </c>
      <c r="Q116" s="25">
        <v>20000</v>
      </c>
      <c r="R116" s="25">
        <v>0</v>
      </c>
      <c r="S116" s="56" t="s">
        <v>19</v>
      </c>
    </row>
    <row r="117" spans="1:20" s="57" customFormat="1" ht="30" customHeight="1" x14ac:dyDescent="0.2">
      <c r="A117" s="58">
        <v>7</v>
      </c>
      <c r="B117" s="41" t="s">
        <v>33</v>
      </c>
      <c r="C117" s="51"/>
      <c r="D117" s="51"/>
      <c r="E117" s="41"/>
      <c r="F117" s="41"/>
      <c r="G117" s="41">
        <v>63</v>
      </c>
      <c r="H117" s="52" t="s">
        <v>41</v>
      </c>
      <c r="I117" s="53" t="s">
        <v>24</v>
      </c>
      <c r="J117" s="41"/>
      <c r="K117" s="41"/>
      <c r="L117" s="50">
        <v>15000</v>
      </c>
      <c r="M117" s="54">
        <v>2018</v>
      </c>
      <c r="N117" s="25">
        <v>0</v>
      </c>
      <c r="O117" s="49">
        <v>15000</v>
      </c>
      <c r="P117" s="25">
        <v>0</v>
      </c>
      <c r="Q117" s="25">
        <v>15000</v>
      </c>
      <c r="R117" s="25">
        <v>0</v>
      </c>
      <c r="S117" s="56" t="s">
        <v>19</v>
      </c>
    </row>
    <row r="118" spans="1:20" s="57" customFormat="1" ht="30" customHeight="1" x14ac:dyDescent="0.2">
      <c r="A118" s="41">
        <v>8</v>
      </c>
      <c r="B118" s="41" t="s">
        <v>27</v>
      </c>
      <c r="C118" s="51"/>
      <c r="D118" s="51"/>
      <c r="E118" s="41"/>
      <c r="F118" s="41"/>
      <c r="G118" s="41">
        <v>63</v>
      </c>
      <c r="H118" s="52" t="s">
        <v>29</v>
      </c>
      <c r="I118" s="53" t="s">
        <v>24</v>
      </c>
      <c r="J118" s="41"/>
      <c r="K118" s="41"/>
      <c r="L118" s="50">
        <v>13032</v>
      </c>
      <c r="M118" s="54">
        <v>2018</v>
      </c>
      <c r="N118" s="55"/>
      <c r="O118" s="49">
        <v>13032</v>
      </c>
      <c r="P118" s="55">
        <v>0</v>
      </c>
      <c r="Q118" s="50">
        <v>13032</v>
      </c>
      <c r="R118" s="50">
        <v>0</v>
      </c>
      <c r="S118" s="56" t="s">
        <v>30</v>
      </c>
    </row>
    <row r="119" spans="1:20" s="57" customFormat="1" ht="30" customHeight="1" x14ac:dyDescent="0.2">
      <c r="A119" s="41">
        <v>9</v>
      </c>
      <c r="B119" s="41" t="s">
        <v>27</v>
      </c>
      <c r="C119" s="51"/>
      <c r="D119" s="51"/>
      <c r="E119" s="41"/>
      <c r="F119" s="41"/>
      <c r="G119" s="41">
        <v>63</v>
      </c>
      <c r="H119" s="52" t="s">
        <v>31</v>
      </c>
      <c r="I119" s="53" t="s">
        <v>32</v>
      </c>
      <c r="J119" s="41"/>
      <c r="K119" s="41"/>
      <c r="L119" s="50">
        <v>19500</v>
      </c>
      <c r="M119" s="54">
        <v>2018</v>
      </c>
      <c r="N119" s="55"/>
      <c r="O119" s="49">
        <v>19500</v>
      </c>
      <c r="P119" s="55">
        <v>0</v>
      </c>
      <c r="Q119" s="50">
        <v>19500</v>
      </c>
      <c r="R119" s="50">
        <v>0</v>
      </c>
      <c r="S119" s="56"/>
    </row>
    <row r="120" spans="1:20" s="57" customFormat="1" ht="30" customHeight="1" x14ac:dyDescent="0.2">
      <c r="A120" s="41">
        <v>10</v>
      </c>
      <c r="B120" s="41" t="s">
        <v>33</v>
      </c>
      <c r="C120" s="51"/>
      <c r="D120" s="51"/>
      <c r="E120" s="41"/>
      <c r="F120" s="41"/>
      <c r="G120" s="41">
        <v>63</v>
      </c>
      <c r="H120" s="52" t="s">
        <v>34</v>
      </c>
      <c r="I120" s="53" t="s">
        <v>24</v>
      </c>
      <c r="J120" s="41"/>
      <c r="K120" s="41"/>
      <c r="L120" s="50">
        <v>11000</v>
      </c>
      <c r="M120" s="54">
        <v>2018</v>
      </c>
      <c r="N120" s="55"/>
      <c r="O120" s="49">
        <v>11000</v>
      </c>
      <c r="P120" s="55">
        <v>0</v>
      </c>
      <c r="Q120" s="50">
        <v>11000</v>
      </c>
      <c r="R120" s="50">
        <v>0</v>
      </c>
      <c r="S120" s="56"/>
    </row>
    <row r="121" spans="1:20" s="57" customFormat="1" ht="30" customHeight="1" x14ac:dyDescent="0.2">
      <c r="A121" s="42">
        <v>11</v>
      </c>
      <c r="B121" s="42"/>
      <c r="C121" s="43">
        <v>66012001600</v>
      </c>
      <c r="D121" s="43">
        <v>2212</v>
      </c>
      <c r="E121" s="42">
        <v>6351</v>
      </c>
      <c r="F121" s="42">
        <v>12</v>
      </c>
      <c r="G121" s="41">
        <v>63</v>
      </c>
      <c r="H121" s="44" t="s">
        <v>43</v>
      </c>
      <c r="I121" s="45" t="s">
        <v>44</v>
      </c>
      <c r="J121" s="42"/>
      <c r="K121" s="42"/>
      <c r="L121" s="46">
        <v>5000</v>
      </c>
      <c r="M121" s="47">
        <v>2018</v>
      </c>
      <c r="N121" s="48"/>
      <c r="O121" s="49">
        <v>5000</v>
      </c>
      <c r="P121" s="55">
        <v>0</v>
      </c>
      <c r="Q121" s="46">
        <v>5000</v>
      </c>
      <c r="R121" s="46">
        <f>L121-N121-O121</f>
        <v>0</v>
      </c>
      <c r="S121" s="56"/>
    </row>
    <row r="122" spans="1:20" ht="35.25" customHeight="1" x14ac:dyDescent="0.2">
      <c r="A122" s="73" t="s">
        <v>358</v>
      </c>
      <c r="B122" s="74"/>
      <c r="C122" s="74"/>
      <c r="D122" s="74"/>
      <c r="E122" s="74"/>
      <c r="F122" s="74"/>
      <c r="G122" s="74"/>
      <c r="H122" s="74"/>
      <c r="I122" s="74"/>
      <c r="J122" s="74"/>
      <c r="K122" s="74"/>
      <c r="L122" s="27">
        <f>L7+L110+L108</f>
        <v>379032</v>
      </c>
      <c r="M122" s="27"/>
      <c r="N122" s="27">
        <f t="shared" ref="N122:R122" si="7">N7+N110+N108</f>
        <v>0</v>
      </c>
      <c r="O122" s="27">
        <f t="shared" si="7"/>
        <v>276249</v>
      </c>
      <c r="P122" s="27">
        <f t="shared" si="7"/>
        <v>1188</v>
      </c>
      <c r="Q122" s="27">
        <f t="shared" si="7"/>
        <v>275061</v>
      </c>
      <c r="R122" s="27">
        <f t="shared" si="7"/>
        <v>102783</v>
      </c>
      <c r="S122" s="28"/>
      <c r="T122" s="81"/>
    </row>
    <row r="123" spans="1:20" s="6" customFormat="1" x14ac:dyDescent="0.2">
      <c r="A123" s="5"/>
      <c r="B123" s="5"/>
      <c r="C123" s="5"/>
      <c r="D123" s="5"/>
      <c r="E123" s="5"/>
      <c r="F123" s="5"/>
      <c r="G123" s="5"/>
      <c r="H123" s="29"/>
      <c r="I123" s="5"/>
      <c r="J123" s="30"/>
      <c r="K123" s="31"/>
      <c r="L123" s="32"/>
      <c r="M123" s="33"/>
      <c r="N123" s="33"/>
      <c r="S123" s="34"/>
      <c r="T123" s="10"/>
    </row>
    <row r="124" spans="1:20" s="6" customFormat="1" x14ac:dyDescent="0.2">
      <c r="A124" s="5"/>
      <c r="B124" s="5"/>
      <c r="C124" s="5"/>
      <c r="D124" s="5"/>
      <c r="E124" s="5"/>
      <c r="F124" s="5"/>
      <c r="G124" s="5"/>
      <c r="H124" s="5"/>
      <c r="I124" s="5"/>
      <c r="J124" s="35"/>
      <c r="K124" s="36"/>
      <c r="L124" s="37"/>
      <c r="S124" s="34"/>
      <c r="T124" s="10"/>
    </row>
    <row r="125" spans="1:20" s="6" customFormat="1" x14ac:dyDescent="0.2">
      <c r="A125" s="5"/>
      <c r="B125" s="5"/>
      <c r="C125" s="5"/>
      <c r="D125" s="5"/>
      <c r="E125" s="5"/>
      <c r="F125" s="5"/>
      <c r="G125" s="5"/>
      <c r="H125" s="5"/>
      <c r="I125" s="5"/>
      <c r="J125" s="35"/>
      <c r="K125" s="36"/>
      <c r="L125" s="37"/>
      <c r="S125" s="34"/>
      <c r="T125" s="10"/>
    </row>
    <row r="126" spans="1:20" s="6" customFormat="1" x14ac:dyDescent="0.2">
      <c r="A126" s="5"/>
      <c r="B126" s="5"/>
      <c r="C126" s="5"/>
      <c r="D126" s="5"/>
      <c r="E126" s="5"/>
      <c r="F126" s="5"/>
      <c r="G126" s="5"/>
      <c r="H126" s="5"/>
      <c r="I126" s="5"/>
      <c r="J126" s="10"/>
      <c r="K126" s="36"/>
      <c r="L126" s="37"/>
      <c r="S126" s="34"/>
      <c r="T126" s="10"/>
    </row>
    <row r="127" spans="1:20" s="6" customFormat="1" x14ac:dyDescent="0.2">
      <c r="A127" s="5"/>
      <c r="B127" s="5"/>
      <c r="C127" s="5"/>
      <c r="D127" s="5"/>
      <c r="E127" s="5"/>
      <c r="F127" s="5"/>
      <c r="G127" s="5"/>
      <c r="H127" s="5"/>
      <c r="I127" s="5"/>
      <c r="J127" s="10"/>
      <c r="K127" s="36"/>
      <c r="L127" s="37"/>
      <c r="S127" s="34"/>
      <c r="T127" s="10"/>
    </row>
    <row r="128" spans="1:20" s="6" customFormat="1" x14ac:dyDescent="0.2">
      <c r="A128" s="5"/>
      <c r="B128" s="5"/>
      <c r="C128" s="5"/>
      <c r="D128" s="5"/>
      <c r="E128" s="5"/>
      <c r="F128" s="5"/>
      <c r="G128" s="5"/>
      <c r="H128" s="5"/>
      <c r="I128" s="5"/>
      <c r="J128" s="10"/>
      <c r="K128" s="36"/>
      <c r="L128" s="37"/>
      <c r="S128" s="34"/>
      <c r="T128" s="10"/>
    </row>
    <row r="129" spans="1:20" s="6" customFormat="1" x14ac:dyDescent="0.2">
      <c r="A129" s="5"/>
      <c r="B129" s="5"/>
      <c r="C129" s="5"/>
      <c r="D129" s="5"/>
      <c r="E129" s="5"/>
      <c r="F129" s="5"/>
      <c r="G129" s="5"/>
      <c r="H129" s="5"/>
      <c r="I129" s="5"/>
      <c r="J129" s="10"/>
      <c r="K129" s="36"/>
      <c r="L129" s="37"/>
      <c r="S129" s="34"/>
      <c r="T129" s="10"/>
    </row>
    <row r="130" spans="1:20" s="6" customFormat="1" x14ac:dyDescent="0.2">
      <c r="A130" s="5"/>
      <c r="B130" s="5"/>
      <c r="C130" s="5"/>
      <c r="D130" s="5"/>
      <c r="E130" s="5"/>
      <c r="F130" s="5"/>
      <c r="G130" s="5"/>
      <c r="H130" s="5"/>
      <c r="I130" s="5"/>
      <c r="J130" s="10"/>
      <c r="K130" s="36"/>
      <c r="L130" s="37"/>
      <c r="S130" s="34"/>
      <c r="T130" s="10"/>
    </row>
    <row r="131" spans="1:20" s="6" customFormat="1" x14ac:dyDescent="0.2">
      <c r="A131" s="5"/>
      <c r="B131" s="5"/>
      <c r="C131" s="5"/>
      <c r="D131" s="5"/>
      <c r="E131" s="5"/>
      <c r="F131" s="5"/>
      <c r="G131" s="5"/>
      <c r="H131" s="5"/>
      <c r="I131" s="5"/>
      <c r="J131" s="10"/>
      <c r="K131" s="36"/>
      <c r="L131" s="37"/>
      <c r="S131" s="34"/>
      <c r="T131" s="10"/>
    </row>
    <row r="132" spans="1:20" s="6" customFormat="1" x14ac:dyDescent="0.2">
      <c r="A132" s="5"/>
      <c r="B132" s="5"/>
      <c r="C132" s="5"/>
      <c r="D132" s="5"/>
      <c r="E132" s="5"/>
      <c r="F132" s="5"/>
      <c r="G132" s="5"/>
      <c r="H132" s="5"/>
      <c r="I132" s="5"/>
      <c r="J132" s="10"/>
      <c r="K132" s="36"/>
      <c r="L132" s="37"/>
      <c r="S132" s="34"/>
      <c r="T132" s="10"/>
    </row>
    <row r="133" spans="1:20" s="6" customFormat="1" x14ac:dyDescent="0.2">
      <c r="A133" s="5"/>
      <c r="B133" s="5"/>
      <c r="C133" s="5"/>
      <c r="D133" s="5"/>
      <c r="E133" s="5"/>
      <c r="F133" s="5"/>
      <c r="G133" s="5"/>
      <c r="H133" s="5"/>
      <c r="I133" s="5"/>
      <c r="J133" s="10"/>
      <c r="K133" s="36"/>
      <c r="L133" s="37"/>
      <c r="S133" s="34"/>
      <c r="T133" s="10"/>
    </row>
    <row r="134" spans="1:20" s="6" customFormat="1" x14ac:dyDescent="0.2">
      <c r="A134" s="5"/>
      <c r="B134" s="5"/>
      <c r="C134" s="5"/>
      <c r="D134" s="5"/>
      <c r="E134" s="5"/>
      <c r="F134" s="5"/>
      <c r="G134" s="5"/>
      <c r="H134" s="5"/>
      <c r="I134" s="5"/>
      <c r="J134" s="10"/>
      <c r="K134" s="36"/>
      <c r="L134" s="37"/>
      <c r="S134" s="34"/>
      <c r="T134" s="10"/>
    </row>
    <row r="135" spans="1:20" s="6" customFormat="1" x14ac:dyDescent="0.2">
      <c r="A135" s="5"/>
      <c r="B135" s="5"/>
      <c r="C135" s="5"/>
      <c r="D135" s="5"/>
      <c r="E135" s="5"/>
      <c r="F135" s="5"/>
      <c r="G135" s="5"/>
      <c r="H135" s="5"/>
      <c r="I135" s="5"/>
      <c r="J135" s="10"/>
      <c r="K135" s="36"/>
      <c r="L135" s="37"/>
      <c r="S135" s="34"/>
      <c r="T135" s="10"/>
    </row>
    <row r="136" spans="1:20" s="6" customFormat="1" x14ac:dyDescent="0.2">
      <c r="A136" s="5"/>
      <c r="B136" s="5"/>
      <c r="C136" s="5"/>
      <c r="D136" s="5"/>
      <c r="E136" s="5"/>
      <c r="F136" s="5"/>
      <c r="G136" s="5"/>
      <c r="H136" s="5"/>
      <c r="I136" s="5"/>
      <c r="J136" s="10"/>
      <c r="K136" s="36"/>
      <c r="L136" s="37"/>
      <c r="S136" s="34"/>
      <c r="T136" s="10"/>
    </row>
    <row r="137" spans="1:20" s="6" customFormat="1" x14ac:dyDescent="0.2">
      <c r="A137" s="5"/>
      <c r="B137" s="5"/>
      <c r="C137" s="5"/>
      <c r="D137" s="5"/>
      <c r="E137" s="5"/>
      <c r="F137" s="5"/>
      <c r="G137" s="5"/>
      <c r="H137" s="5"/>
      <c r="I137" s="5"/>
      <c r="J137" s="10"/>
      <c r="K137" s="36"/>
      <c r="L137" s="37"/>
      <c r="S137" s="34"/>
      <c r="T137" s="10"/>
    </row>
    <row r="138" spans="1:20" s="6" customFormat="1" x14ac:dyDescent="0.2">
      <c r="A138" s="5"/>
      <c r="B138" s="5"/>
      <c r="C138" s="5"/>
      <c r="D138" s="5"/>
      <c r="E138" s="5"/>
      <c r="F138" s="5"/>
      <c r="G138" s="5"/>
      <c r="H138" s="5"/>
      <c r="I138" s="5"/>
      <c r="J138" s="10"/>
      <c r="K138" s="36"/>
      <c r="L138" s="37"/>
      <c r="S138" s="34"/>
      <c r="T138" s="10"/>
    </row>
    <row r="139" spans="1:20" s="6" customFormat="1" x14ac:dyDescent="0.2">
      <c r="A139" s="5"/>
      <c r="B139" s="5"/>
      <c r="C139" s="5"/>
      <c r="D139" s="5"/>
      <c r="E139" s="5"/>
      <c r="F139" s="5"/>
      <c r="G139" s="5"/>
      <c r="H139" s="5"/>
      <c r="I139" s="5"/>
      <c r="J139" s="10"/>
      <c r="K139" s="36"/>
      <c r="L139" s="37"/>
      <c r="S139" s="34"/>
      <c r="T139" s="10"/>
    </row>
    <row r="140" spans="1:20" s="6" customFormat="1" x14ac:dyDescent="0.2">
      <c r="A140" s="5"/>
      <c r="B140" s="5"/>
      <c r="C140" s="5"/>
      <c r="D140" s="5"/>
      <c r="E140" s="5"/>
      <c r="F140" s="5"/>
      <c r="G140" s="5"/>
      <c r="H140" s="5"/>
      <c r="I140" s="5"/>
      <c r="J140" s="10"/>
      <c r="K140" s="36"/>
      <c r="L140" s="37"/>
      <c r="S140" s="34"/>
      <c r="T140" s="10"/>
    </row>
    <row r="141" spans="1:20" s="6" customFormat="1" x14ac:dyDescent="0.2">
      <c r="A141" s="5"/>
      <c r="B141" s="5"/>
      <c r="C141" s="5"/>
      <c r="D141" s="5"/>
      <c r="E141" s="5"/>
      <c r="F141" s="5"/>
      <c r="G141" s="5"/>
      <c r="H141" s="5"/>
      <c r="I141" s="5"/>
      <c r="J141" s="10"/>
      <c r="K141" s="36"/>
      <c r="L141" s="37"/>
      <c r="S141" s="34"/>
      <c r="T141" s="10"/>
    </row>
    <row r="142" spans="1:20" s="6" customFormat="1" x14ac:dyDescent="0.2">
      <c r="A142" s="5"/>
      <c r="B142" s="5"/>
      <c r="C142" s="5"/>
      <c r="D142" s="5"/>
      <c r="E142" s="5"/>
      <c r="F142" s="5"/>
      <c r="G142" s="5"/>
      <c r="H142" s="5"/>
      <c r="I142" s="5"/>
      <c r="J142" s="10"/>
      <c r="K142" s="36"/>
      <c r="L142" s="37"/>
      <c r="S142" s="34"/>
      <c r="T142" s="10"/>
    </row>
    <row r="143" spans="1:20" s="6" customFormat="1" x14ac:dyDescent="0.2">
      <c r="A143" s="5"/>
      <c r="B143" s="5"/>
      <c r="C143" s="5"/>
      <c r="D143" s="5"/>
      <c r="E143" s="5"/>
      <c r="F143" s="5"/>
      <c r="G143" s="5"/>
      <c r="H143" s="5"/>
      <c r="I143" s="5"/>
      <c r="J143" s="10"/>
      <c r="K143" s="5"/>
      <c r="L143" s="37"/>
      <c r="S143" s="34"/>
      <c r="T143" s="10"/>
    </row>
    <row r="144" spans="1:20" s="6" customFormat="1" x14ac:dyDescent="0.2">
      <c r="A144" s="5"/>
      <c r="B144" s="5"/>
      <c r="C144" s="5"/>
      <c r="D144" s="5"/>
      <c r="E144" s="5"/>
      <c r="F144" s="5"/>
      <c r="G144" s="5"/>
      <c r="H144" s="5"/>
      <c r="I144" s="5"/>
      <c r="J144" s="10"/>
      <c r="K144" s="5"/>
      <c r="L144" s="37"/>
      <c r="S144" s="34"/>
      <c r="T144" s="10"/>
    </row>
    <row r="145" spans="1:20" s="6" customFormat="1" x14ac:dyDescent="0.2">
      <c r="A145" s="5"/>
      <c r="B145" s="5"/>
      <c r="C145" s="5"/>
      <c r="D145" s="5"/>
      <c r="E145" s="5"/>
      <c r="F145" s="5"/>
      <c r="G145" s="5"/>
      <c r="H145" s="5"/>
      <c r="I145" s="5"/>
      <c r="J145" s="10"/>
      <c r="K145" s="5"/>
      <c r="L145" s="37"/>
      <c r="S145" s="34"/>
      <c r="T145" s="10"/>
    </row>
    <row r="146" spans="1:20" s="6" customFormat="1" x14ac:dyDescent="0.2">
      <c r="A146" s="5"/>
      <c r="B146" s="5"/>
      <c r="C146" s="5"/>
      <c r="D146" s="5"/>
      <c r="E146" s="5"/>
      <c r="F146" s="5"/>
      <c r="G146" s="5"/>
      <c r="H146" s="5"/>
      <c r="I146" s="5"/>
      <c r="J146" s="10"/>
      <c r="K146" s="5"/>
      <c r="L146" s="37"/>
      <c r="S146" s="34"/>
      <c r="T146" s="10"/>
    </row>
    <row r="147" spans="1:20" s="6" customFormat="1" x14ac:dyDescent="0.2">
      <c r="A147" s="5"/>
      <c r="B147" s="5"/>
      <c r="C147" s="5"/>
      <c r="D147" s="5"/>
      <c r="E147" s="5"/>
      <c r="F147" s="5"/>
      <c r="G147" s="5"/>
      <c r="H147" s="5"/>
      <c r="I147" s="5"/>
      <c r="J147" s="10"/>
      <c r="K147" s="5"/>
      <c r="L147" s="37"/>
      <c r="S147" s="34"/>
      <c r="T147" s="10"/>
    </row>
    <row r="148" spans="1:20" s="6" customFormat="1" x14ac:dyDescent="0.2">
      <c r="A148" s="5"/>
      <c r="B148" s="5"/>
      <c r="C148" s="5"/>
      <c r="D148" s="5"/>
      <c r="E148" s="5"/>
      <c r="F148" s="5"/>
      <c r="G148" s="5"/>
      <c r="H148" s="5"/>
      <c r="I148" s="5"/>
      <c r="J148" s="10"/>
      <c r="K148" s="5"/>
      <c r="L148" s="37"/>
      <c r="S148" s="34"/>
      <c r="T148" s="10"/>
    </row>
    <row r="149" spans="1:20" s="6" customFormat="1" x14ac:dyDescent="0.2">
      <c r="A149" s="5"/>
      <c r="B149" s="5"/>
      <c r="C149" s="5"/>
      <c r="D149" s="5"/>
      <c r="E149" s="5"/>
      <c r="F149" s="5"/>
      <c r="G149" s="5"/>
      <c r="H149" s="5"/>
      <c r="I149" s="5"/>
      <c r="J149" s="10"/>
      <c r="K149" s="5"/>
      <c r="L149" s="37"/>
      <c r="S149" s="34"/>
      <c r="T149" s="10"/>
    </row>
    <row r="150" spans="1:20" s="6" customFormat="1" x14ac:dyDescent="0.2">
      <c r="A150" s="5"/>
      <c r="B150" s="5"/>
      <c r="C150" s="5"/>
      <c r="D150" s="5"/>
      <c r="E150" s="5"/>
      <c r="F150" s="5"/>
      <c r="G150" s="5"/>
      <c r="H150" s="5"/>
      <c r="I150" s="5"/>
      <c r="J150" s="10"/>
      <c r="K150" s="5"/>
      <c r="L150" s="37"/>
      <c r="S150" s="34"/>
      <c r="T150" s="10"/>
    </row>
    <row r="151" spans="1:20" s="6" customFormat="1" x14ac:dyDescent="0.2">
      <c r="A151" s="5"/>
      <c r="B151" s="5"/>
      <c r="C151" s="5"/>
      <c r="D151" s="5"/>
      <c r="E151" s="5"/>
      <c r="F151" s="5"/>
      <c r="G151" s="5"/>
      <c r="H151" s="5"/>
      <c r="I151" s="5"/>
      <c r="J151" s="10"/>
      <c r="K151" s="5"/>
      <c r="L151" s="37"/>
      <c r="S151" s="34"/>
      <c r="T151" s="10"/>
    </row>
    <row r="152" spans="1:20" s="6" customFormat="1" x14ac:dyDescent="0.2">
      <c r="A152" s="5"/>
      <c r="B152" s="5"/>
      <c r="C152" s="5"/>
      <c r="D152" s="5"/>
      <c r="E152" s="5"/>
      <c r="F152" s="5"/>
      <c r="G152" s="5"/>
      <c r="H152" s="5"/>
      <c r="I152" s="5"/>
      <c r="J152" s="10"/>
      <c r="K152" s="5"/>
      <c r="L152" s="37"/>
      <c r="S152" s="34"/>
      <c r="T152" s="10"/>
    </row>
    <row r="153" spans="1:20" s="6" customFormat="1" x14ac:dyDescent="0.2">
      <c r="A153" s="5"/>
      <c r="B153" s="5"/>
      <c r="C153" s="5"/>
      <c r="D153" s="5"/>
      <c r="E153" s="5"/>
      <c r="F153" s="5"/>
      <c r="G153" s="5"/>
      <c r="H153" s="5"/>
      <c r="I153" s="5"/>
      <c r="J153" s="10"/>
      <c r="K153" s="5"/>
      <c r="L153" s="37"/>
      <c r="S153" s="34"/>
      <c r="T153" s="10"/>
    </row>
    <row r="154" spans="1:20" s="6" customFormat="1" x14ac:dyDescent="0.2">
      <c r="A154" s="10"/>
      <c r="B154" s="10"/>
      <c r="C154" s="10"/>
      <c r="D154" s="10"/>
      <c r="E154" s="10"/>
      <c r="F154" s="10"/>
      <c r="G154" s="10"/>
      <c r="H154" s="10"/>
      <c r="I154" s="10"/>
      <c r="J154" s="10"/>
      <c r="K154" s="5"/>
      <c r="L154" s="37"/>
      <c r="S154" s="34"/>
      <c r="T154" s="10"/>
    </row>
    <row r="155" spans="1:20" s="6" customFormat="1" x14ac:dyDescent="0.2">
      <c r="A155" s="10"/>
      <c r="B155" s="10"/>
      <c r="C155" s="10"/>
      <c r="D155" s="10"/>
      <c r="E155" s="10"/>
      <c r="F155" s="10"/>
      <c r="G155" s="10"/>
      <c r="H155" s="10"/>
      <c r="I155" s="10"/>
      <c r="J155" s="10"/>
      <c r="K155" s="5"/>
      <c r="L155" s="37"/>
      <c r="S155" s="34"/>
      <c r="T155" s="10"/>
    </row>
    <row r="156" spans="1:20" s="6" customFormat="1" x14ac:dyDescent="0.2">
      <c r="A156" s="10"/>
      <c r="B156" s="10"/>
      <c r="C156" s="10"/>
      <c r="D156" s="10"/>
      <c r="E156" s="10"/>
      <c r="F156" s="10"/>
      <c r="G156" s="10"/>
      <c r="H156" s="10"/>
      <c r="I156" s="10"/>
      <c r="J156" s="10"/>
      <c r="K156" s="5"/>
      <c r="L156" s="37"/>
      <c r="S156" s="34"/>
      <c r="T156" s="10"/>
    </row>
    <row r="157" spans="1:20" s="6" customFormat="1" x14ac:dyDescent="0.2">
      <c r="A157" s="10"/>
      <c r="B157" s="10"/>
      <c r="C157" s="10"/>
      <c r="D157" s="10"/>
      <c r="E157" s="10"/>
      <c r="F157" s="10"/>
      <c r="G157" s="10"/>
      <c r="H157" s="10"/>
      <c r="I157" s="10"/>
      <c r="J157" s="10"/>
      <c r="K157" s="5"/>
      <c r="L157" s="37"/>
      <c r="S157" s="34"/>
      <c r="T157" s="10"/>
    </row>
    <row r="158" spans="1:20" s="6" customFormat="1" x14ac:dyDescent="0.2">
      <c r="A158" s="10"/>
      <c r="B158" s="10"/>
      <c r="C158" s="10"/>
      <c r="D158" s="10"/>
      <c r="E158" s="10"/>
      <c r="F158" s="10"/>
      <c r="G158" s="10"/>
      <c r="H158" s="10"/>
      <c r="I158" s="10"/>
      <c r="J158" s="10"/>
      <c r="K158" s="5"/>
      <c r="L158" s="37"/>
      <c r="S158" s="34"/>
      <c r="T158" s="10"/>
    </row>
    <row r="159" spans="1:20" s="6" customFormat="1" x14ac:dyDescent="0.2">
      <c r="A159" s="10"/>
      <c r="B159" s="10"/>
      <c r="C159" s="10"/>
      <c r="D159" s="10"/>
      <c r="E159" s="10"/>
      <c r="F159" s="10"/>
      <c r="G159" s="10"/>
      <c r="H159" s="10"/>
      <c r="I159" s="10"/>
      <c r="J159" s="10"/>
      <c r="K159" s="5"/>
      <c r="L159" s="37"/>
      <c r="S159" s="34"/>
      <c r="T159" s="10"/>
    </row>
    <row r="160" spans="1:20" s="6" customFormat="1" x14ac:dyDescent="0.2">
      <c r="A160" s="10"/>
      <c r="B160" s="10"/>
      <c r="C160" s="10"/>
      <c r="D160" s="10"/>
      <c r="E160" s="10"/>
      <c r="F160" s="10"/>
      <c r="G160" s="10"/>
      <c r="H160" s="10"/>
      <c r="I160" s="10"/>
      <c r="J160" s="10"/>
      <c r="K160" s="5"/>
      <c r="L160" s="37"/>
      <c r="S160" s="34"/>
      <c r="T160" s="10"/>
    </row>
    <row r="161" spans="1:20" s="6" customFormat="1" x14ac:dyDescent="0.2">
      <c r="A161" s="10"/>
      <c r="B161" s="10"/>
      <c r="C161" s="10"/>
      <c r="D161" s="10"/>
      <c r="E161" s="10"/>
      <c r="F161" s="10"/>
      <c r="G161" s="10"/>
      <c r="H161" s="10"/>
      <c r="I161" s="10"/>
      <c r="J161" s="10"/>
      <c r="K161" s="5"/>
      <c r="L161" s="37"/>
      <c r="S161" s="34"/>
      <c r="T161" s="10"/>
    </row>
    <row r="162" spans="1:20" s="6" customFormat="1" x14ac:dyDescent="0.2">
      <c r="A162" s="10"/>
      <c r="B162" s="10"/>
      <c r="C162" s="10"/>
      <c r="D162" s="10"/>
      <c r="E162" s="10"/>
      <c r="F162" s="10"/>
      <c r="G162" s="10"/>
      <c r="H162" s="10"/>
      <c r="I162" s="10"/>
      <c r="J162" s="10"/>
      <c r="K162" s="5"/>
      <c r="L162" s="37"/>
      <c r="S162" s="34"/>
      <c r="T162" s="10"/>
    </row>
    <row r="163" spans="1:20" s="6" customFormat="1" x14ac:dyDescent="0.2">
      <c r="A163" s="10"/>
      <c r="B163" s="10"/>
      <c r="C163" s="10"/>
      <c r="D163" s="10"/>
      <c r="E163" s="10"/>
      <c r="F163" s="10"/>
      <c r="G163" s="10"/>
      <c r="H163" s="10"/>
      <c r="I163" s="10"/>
      <c r="J163" s="10"/>
      <c r="K163" s="5"/>
      <c r="L163" s="37"/>
      <c r="S163" s="34"/>
      <c r="T163" s="10"/>
    </row>
    <row r="164" spans="1:20" s="6" customFormat="1" x14ac:dyDescent="0.2">
      <c r="A164" s="10"/>
      <c r="B164" s="10"/>
      <c r="C164" s="10"/>
      <c r="D164" s="10"/>
      <c r="E164" s="10"/>
      <c r="F164" s="10"/>
      <c r="G164" s="10"/>
      <c r="H164" s="10"/>
      <c r="I164" s="10"/>
      <c r="J164" s="10"/>
      <c r="K164" s="5"/>
      <c r="L164" s="37"/>
      <c r="S164" s="34"/>
      <c r="T164" s="10"/>
    </row>
    <row r="165" spans="1:20" s="6" customFormat="1" x14ac:dyDescent="0.2">
      <c r="A165" s="10"/>
      <c r="B165" s="10"/>
      <c r="C165" s="10"/>
      <c r="D165" s="10"/>
      <c r="E165" s="10"/>
      <c r="F165" s="10"/>
      <c r="G165" s="10"/>
      <c r="H165" s="10"/>
      <c r="I165" s="10"/>
      <c r="J165" s="10"/>
      <c r="K165" s="5"/>
      <c r="L165" s="37"/>
      <c r="S165" s="34"/>
      <c r="T165" s="10"/>
    </row>
    <row r="166" spans="1:20" s="6" customFormat="1" x14ac:dyDescent="0.2">
      <c r="A166" s="10"/>
      <c r="B166" s="10"/>
      <c r="C166" s="10"/>
      <c r="D166" s="10"/>
      <c r="E166" s="10"/>
      <c r="F166" s="10"/>
      <c r="G166" s="10"/>
      <c r="H166" s="10"/>
      <c r="I166" s="10"/>
      <c r="J166" s="10"/>
      <c r="K166" s="5"/>
      <c r="L166" s="37"/>
      <c r="S166" s="34"/>
      <c r="T166" s="10"/>
    </row>
    <row r="167" spans="1:20" s="6" customFormat="1" x14ac:dyDescent="0.2">
      <c r="A167" s="10"/>
      <c r="B167" s="10"/>
      <c r="C167" s="10"/>
      <c r="D167" s="10"/>
      <c r="E167" s="10"/>
      <c r="F167" s="10"/>
      <c r="G167" s="10"/>
      <c r="H167" s="10"/>
      <c r="I167" s="10"/>
      <c r="J167" s="10"/>
      <c r="K167" s="5"/>
      <c r="L167" s="37"/>
      <c r="S167" s="34"/>
      <c r="T167" s="10"/>
    </row>
    <row r="168" spans="1:20" s="6" customFormat="1" x14ac:dyDescent="0.2">
      <c r="A168" s="10"/>
      <c r="B168" s="10"/>
      <c r="C168" s="10"/>
      <c r="D168" s="10"/>
      <c r="E168" s="10"/>
      <c r="F168" s="10"/>
      <c r="G168" s="10"/>
      <c r="H168" s="10"/>
      <c r="I168" s="10"/>
      <c r="J168" s="10"/>
      <c r="K168" s="5"/>
      <c r="L168" s="37"/>
      <c r="S168" s="34"/>
      <c r="T168" s="10"/>
    </row>
    <row r="169" spans="1:20" s="6" customFormat="1" x14ac:dyDescent="0.2">
      <c r="A169" s="10"/>
      <c r="B169" s="10"/>
      <c r="C169" s="10"/>
      <c r="D169" s="10"/>
      <c r="E169" s="10"/>
      <c r="F169" s="10"/>
      <c r="G169" s="10"/>
      <c r="H169" s="10"/>
      <c r="I169" s="10"/>
      <c r="J169" s="10"/>
      <c r="K169" s="5"/>
      <c r="L169" s="37"/>
      <c r="S169" s="34"/>
      <c r="T169" s="10"/>
    </row>
    <row r="170" spans="1:20" s="6" customFormat="1" x14ac:dyDescent="0.2">
      <c r="A170" s="10"/>
      <c r="B170" s="10"/>
      <c r="C170" s="10"/>
      <c r="D170" s="10"/>
      <c r="E170" s="10"/>
      <c r="F170" s="10"/>
      <c r="G170" s="10"/>
      <c r="H170" s="10"/>
      <c r="I170" s="10"/>
      <c r="J170" s="10"/>
      <c r="K170" s="5"/>
      <c r="L170" s="37"/>
      <c r="S170" s="34"/>
      <c r="T170" s="10"/>
    </row>
    <row r="171" spans="1:20" s="6" customFormat="1" x14ac:dyDescent="0.2">
      <c r="A171" s="10"/>
      <c r="B171" s="10"/>
      <c r="C171" s="10"/>
      <c r="D171" s="10"/>
      <c r="E171" s="10"/>
      <c r="F171" s="10"/>
      <c r="G171" s="10"/>
      <c r="H171" s="10"/>
      <c r="I171" s="10"/>
      <c r="J171" s="10"/>
      <c r="K171" s="5"/>
      <c r="L171" s="37"/>
      <c r="S171" s="34"/>
      <c r="T171" s="10"/>
    </row>
    <row r="172" spans="1:20" s="6" customFormat="1" x14ac:dyDescent="0.2">
      <c r="A172" s="10"/>
      <c r="B172" s="10"/>
      <c r="C172" s="10"/>
      <c r="D172" s="10"/>
      <c r="E172" s="10"/>
      <c r="F172" s="10"/>
      <c r="G172" s="10"/>
      <c r="H172" s="10"/>
      <c r="I172" s="10"/>
      <c r="J172" s="10"/>
      <c r="K172" s="5"/>
      <c r="L172" s="37"/>
      <c r="S172" s="34"/>
      <c r="T172" s="10"/>
    </row>
    <row r="173" spans="1:20" s="6" customFormat="1" x14ac:dyDescent="0.2">
      <c r="A173" s="10"/>
      <c r="B173" s="10"/>
      <c r="C173" s="10"/>
      <c r="D173" s="10"/>
      <c r="E173" s="10"/>
      <c r="F173" s="10"/>
      <c r="G173" s="10"/>
      <c r="H173" s="10"/>
      <c r="I173" s="10"/>
      <c r="J173" s="10"/>
      <c r="K173" s="5"/>
      <c r="L173" s="37"/>
      <c r="S173" s="34"/>
      <c r="T173" s="10"/>
    </row>
    <row r="174" spans="1:20" s="6" customFormat="1" x14ac:dyDescent="0.2">
      <c r="A174" s="10"/>
      <c r="B174" s="10"/>
      <c r="C174" s="10"/>
      <c r="D174" s="10"/>
      <c r="E174" s="10"/>
      <c r="F174" s="10"/>
      <c r="G174" s="10"/>
      <c r="H174" s="10"/>
      <c r="I174" s="10"/>
      <c r="J174" s="10"/>
      <c r="K174" s="5"/>
      <c r="L174" s="37"/>
      <c r="S174" s="34"/>
      <c r="T174" s="10"/>
    </row>
    <row r="175" spans="1:20" s="6" customFormat="1" x14ac:dyDescent="0.2">
      <c r="A175" s="10"/>
      <c r="B175" s="10"/>
      <c r="C175" s="10"/>
      <c r="D175" s="10"/>
      <c r="E175" s="10"/>
      <c r="F175" s="10"/>
      <c r="G175" s="10"/>
      <c r="H175" s="10"/>
      <c r="I175" s="10"/>
      <c r="J175" s="10"/>
      <c r="K175" s="5"/>
      <c r="L175" s="37"/>
      <c r="S175" s="34"/>
      <c r="T175" s="10"/>
    </row>
    <row r="176" spans="1:20" s="6" customFormat="1" x14ac:dyDescent="0.2">
      <c r="A176" s="10"/>
      <c r="B176" s="10"/>
      <c r="C176" s="10"/>
      <c r="D176" s="10"/>
      <c r="E176" s="10"/>
      <c r="F176" s="10"/>
      <c r="G176" s="10"/>
      <c r="H176" s="10"/>
      <c r="I176" s="10"/>
      <c r="J176" s="10"/>
      <c r="K176" s="5"/>
      <c r="L176" s="37"/>
      <c r="S176" s="34"/>
      <c r="T176" s="10"/>
    </row>
    <row r="177" spans="1:20" s="6" customFormat="1" x14ac:dyDescent="0.2">
      <c r="A177" s="10"/>
      <c r="B177" s="10"/>
      <c r="C177" s="10"/>
      <c r="D177" s="10"/>
      <c r="E177" s="10"/>
      <c r="F177" s="10"/>
      <c r="G177" s="10"/>
      <c r="H177" s="10"/>
      <c r="I177" s="10"/>
      <c r="J177" s="10"/>
      <c r="K177" s="5"/>
      <c r="L177" s="37"/>
      <c r="S177" s="34"/>
      <c r="T177" s="10"/>
    </row>
    <row r="178" spans="1:20" s="6" customFormat="1" x14ac:dyDescent="0.2">
      <c r="A178" s="10"/>
      <c r="B178" s="10"/>
      <c r="C178" s="10"/>
      <c r="D178" s="10"/>
      <c r="E178" s="10"/>
      <c r="F178" s="10"/>
      <c r="G178" s="10"/>
      <c r="H178" s="10"/>
      <c r="I178" s="10"/>
      <c r="J178" s="10"/>
      <c r="K178" s="5"/>
      <c r="L178" s="37"/>
      <c r="S178" s="34"/>
      <c r="T178" s="10"/>
    </row>
    <row r="179" spans="1:20" s="6" customFormat="1" x14ac:dyDescent="0.2">
      <c r="A179" s="10"/>
      <c r="B179" s="10"/>
      <c r="C179" s="10"/>
      <c r="D179" s="10"/>
      <c r="E179" s="10"/>
      <c r="F179" s="10"/>
      <c r="G179" s="10"/>
      <c r="H179" s="10"/>
      <c r="I179" s="10"/>
      <c r="J179" s="10"/>
      <c r="K179" s="5"/>
      <c r="L179" s="37"/>
      <c r="S179" s="34"/>
      <c r="T179" s="10"/>
    </row>
    <row r="180" spans="1:20" s="6" customFormat="1" x14ac:dyDescent="0.2">
      <c r="A180" s="10"/>
      <c r="B180" s="10"/>
      <c r="C180" s="10"/>
      <c r="D180" s="10"/>
      <c r="E180" s="10"/>
      <c r="F180" s="10"/>
      <c r="G180" s="10"/>
      <c r="H180" s="10"/>
      <c r="I180" s="10"/>
      <c r="J180" s="10"/>
      <c r="K180" s="5"/>
      <c r="L180" s="37"/>
      <c r="S180" s="34"/>
      <c r="T180" s="10"/>
    </row>
    <row r="181" spans="1:20" s="6" customFormat="1" x14ac:dyDescent="0.2">
      <c r="A181" s="10"/>
      <c r="B181" s="10"/>
      <c r="C181" s="10"/>
      <c r="D181" s="10"/>
      <c r="E181" s="10"/>
      <c r="F181" s="10"/>
      <c r="G181" s="10"/>
      <c r="H181" s="10"/>
      <c r="I181" s="10"/>
      <c r="J181" s="10"/>
      <c r="K181" s="5"/>
      <c r="L181" s="37"/>
      <c r="S181" s="34"/>
      <c r="T181" s="10"/>
    </row>
    <row r="182" spans="1:20" s="6" customFormat="1" x14ac:dyDescent="0.2">
      <c r="A182" s="10"/>
      <c r="B182" s="10"/>
      <c r="C182" s="10"/>
      <c r="D182" s="10"/>
      <c r="E182" s="10"/>
      <c r="F182" s="10"/>
      <c r="G182" s="10"/>
      <c r="H182" s="10"/>
      <c r="I182" s="10"/>
      <c r="J182" s="10"/>
      <c r="K182" s="5"/>
      <c r="L182" s="37"/>
      <c r="S182" s="34"/>
      <c r="T182" s="10"/>
    </row>
    <row r="183" spans="1:20" s="6" customFormat="1" x14ac:dyDescent="0.2">
      <c r="A183" s="10"/>
      <c r="B183" s="10"/>
      <c r="C183" s="10"/>
      <c r="D183" s="10"/>
      <c r="E183" s="10"/>
      <c r="F183" s="10"/>
      <c r="G183" s="10"/>
      <c r="H183" s="10"/>
      <c r="I183" s="10"/>
      <c r="J183" s="10"/>
      <c r="K183" s="5"/>
      <c r="L183" s="37"/>
      <c r="S183" s="34"/>
      <c r="T183" s="10"/>
    </row>
    <row r="184" spans="1:20" s="6" customFormat="1" x14ac:dyDescent="0.2">
      <c r="A184" s="10"/>
      <c r="B184" s="10"/>
      <c r="C184" s="10"/>
      <c r="D184" s="10"/>
      <c r="E184" s="10"/>
      <c r="F184" s="10"/>
      <c r="G184" s="10"/>
      <c r="H184" s="10"/>
      <c r="I184" s="10"/>
      <c r="J184" s="10"/>
      <c r="K184" s="5"/>
      <c r="L184" s="37"/>
      <c r="S184" s="34"/>
      <c r="T184" s="10"/>
    </row>
    <row r="185" spans="1:20" s="6" customFormat="1" x14ac:dyDescent="0.2">
      <c r="A185" s="10"/>
      <c r="B185" s="10"/>
      <c r="C185" s="10"/>
      <c r="D185" s="10"/>
      <c r="E185" s="10"/>
      <c r="F185" s="10"/>
      <c r="G185" s="10"/>
      <c r="H185" s="10"/>
      <c r="I185" s="10"/>
      <c r="J185" s="10"/>
      <c r="K185" s="5"/>
      <c r="L185" s="37"/>
      <c r="S185" s="34"/>
      <c r="T185" s="10"/>
    </row>
    <row r="186" spans="1:20" s="6" customFormat="1" x14ac:dyDescent="0.2">
      <c r="A186" s="10"/>
      <c r="B186" s="10"/>
      <c r="C186" s="10"/>
      <c r="D186" s="10"/>
      <c r="E186" s="10"/>
      <c r="F186" s="10"/>
      <c r="G186" s="10"/>
      <c r="H186" s="10"/>
      <c r="I186" s="10"/>
      <c r="J186" s="10"/>
      <c r="K186" s="5"/>
      <c r="L186" s="37"/>
      <c r="S186" s="34"/>
      <c r="T186" s="10"/>
    </row>
    <row r="187" spans="1:20" s="6" customFormat="1" x14ac:dyDescent="0.2">
      <c r="A187" s="10"/>
      <c r="B187" s="10"/>
      <c r="C187" s="10"/>
      <c r="D187" s="10"/>
      <c r="E187" s="10"/>
      <c r="F187" s="10"/>
      <c r="G187" s="10"/>
      <c r="H187" s="10"/>
      <c r="I187" s="10"/>
      <c r="J187" s="10"/>
      <c r="K187" s="5"/>
      <c r="L187" s="37"/>
      <c r="S187" s="34"/>
      <c r="T187" s="10"/>
    </row>
    <row r="188" spans="1:20" s="6" customFormat="1" x14ac:dyDescent="0.2">
      <c r="A188" s="10"/>
      <c r="B188" s="10"/>
      <c r="C188" s="10"/>
      <c r="D188" s="10"/>
      <c r="E188" s="10"/>
      <c r="F188" s="10"/>
      <c r="G188" s="10"/>
      <c r="H188" s="10"/>
      <c r="I188" s="10"/>
      <c r="J188" s="10"/>
      <c r="K188" s="5"/>
      <c r="L188" s="37"/>
      <c r="S188" s="34"/>
      <c r="T188" s="10"/>
    </row>
    <row r="189" spans="1:20" s="6" customFormat="1" x14ac:dyDescent="0.2">
      <c r="A189" s="10"/>
      <c r="B189" s="10"/>
      <c r="C189" s="10"/>
      <c r="D189" s="10"/>
      <c r="E189" s="10"/>
      <c r="F189" s="10"/>
      <c r="G189" s="10"/>
      <c r="H189" s="10"/>
      <c r="I189" s="10"/>
      <c r="J189" s="10"/>
      <c r="K189" s="5"/>
      <c r="L189" s="37"/>
      <c r="S189" s="34"/>
      <c r="T189" s="10"/>
    </row>
    <row r="190" spans="1:20" s="6" customFormat="1" x14ac:dyDescent="0.2">
      <c r="A190" s="10"/>
      <c r="B190" s="10"/>
      <c r="C190" s="10"/>
      <c r="D190" s="10"/>
      <c r="E190" s="10"/>
      <c r="F190" s="10"/>
      <c r="G190" s="10"/>
      <c r="H190" s="10"/>
      <c r="I190" s="10"/>
      <c r="J190" s="10"/>
      <c r="K190" s="5"/>
      <c r="L190" s="37"/>
      <c r="S190" s="34"/>
      <c r="T190" s="10"/>
    </row>
    <row r="191" spans="1:20" s="6" customFormat="1" x14ac:dyDescent="0.2">
      <c r="A191" s="10"/>
      <c r="B191" s="10"/>
      <c r="C191" s="10"/>
      <c r="D191" s="10"/>
      <c r="E191" s="10"/>
      <c r="F191" s="10"/>
      <c r="G191" s="10"/>
      <c r="H191" s="10"/>
      <c r="I191" s="10"/>
      <c r="J191" s="10"/>
      <c r="K191" s="5"/>
      <c r="L191" s="37"/>
      <c r="S191" s="34"/>
      <c r="T191" s="10"/>
    </row>
    <row r="192" spans="1:20" s="6" customFormat="1" x14ac:dyDescent="0.2">
      <c r="A192" s="10"/>
      <c r="B192" s="10"/>
      <c r="C192" s="10"/>
      <c r="D192" s="10"/>
      <c r="E192" s="10"/>
      <c r="F192" s="10"/>
      <c r="G192" s="10"/>
      <c r="H192" s="10"/>
      <c r="I192" s="10"/>
      <c r="J192" s="10"/>
      <c r="K192" s="5"/>
      <c r="L192" s="37"/>
      <c r="S192" s="34"/>
      <c r="T192" s="10"/>
    </row>
    <row r="193" spans="1:20" s="6" customFormat="1" x14ac:dyDescent="0.2">
      <c r="A193" s="10"/>
      <c r="B193" s="10"/>
      <c r="C193" s="10"/>
      <c r="D193" s="10"/>
      <c r="E193" s="10"/>
      <c r="F193" s="10"/>
      <c r="G193" s="10"/>
      <c r="H193" s="10"/>
      <c r="I193" s="10"/>
      <c r="J193" s="10"/>
      <c r="K193" s="5"/>
      <c r="L193" s="37"/>
      <c r="S193" s="34"/>
      <c r="T193" s="10"/>
    </row>
    <row r="194" spans="1:20" s="6" customFormat="1" x14ac:dyDescent="0.2">
      <c r="A194" s="10"/>
      <c r="B194" s="10"/>
      <c r="C194" s="10"/>
      <c r="D194" s="10"/>
      <c r="E194" s="10"/>
      <c r="F194" s="10"/>
      <c r="G194" s="10"/>
      <c r="H194" s="10"/>
      <c r="I194" s="10"/>
      <c r="J194" s="10"/>
      <c r="K194" s="5"/>
      <c r="L194" s="37"/>
      <c r="S194" s="34"/>
      <c r="T194" s="10"/>
    </row>
    <row r="195" spans="1:20" s="6" customFormat="1" x14ac:dyDescent="0.2">
      <c r="A195" s="10"/>
      <c r="B195" s="10"/>
      <c r="C195" s="10"/>
      <c r="D195" s="10"/>
      <c r="E195" s="10"/>
      <c r="F195" s="10"/>
      <c r="G195" s="10"/>
      <c r="H195" s="10"/>
      <c r="I195" s="10"/>
      <c r="J195" s="10"/>
      <c r="K195" s="5"/>
      <c r="L195" s="37"/>
      <c r="S195" s="34"/>
      <c r="T195" s="10"/>
    </row>
    <row r="196" spans="1:20" s="6" customFormat="1" x14ac:dyDescent="0.2">
      <c r="A196" s="10"/>
      <c r="B196" s="10"/>
      <c r="C196" s="10"/>
      <c r="D196" s="10"/>
      <c r="E196" s="10"/>
      <c r="F196" s="10"/>
      <c r="G196" s="10"/>
      <c r="H196" s="10"/>
      <c r="I196" s="10"/>
      <c r="J196" s="10"/>
      <c r="K196" s="5"/>
      <c r="L196" s="37"/>
      <c r="S196" s="34"/>
      <c r="T196" s="10"/>
    </row>
    <row r="197" spans="1:20" s="6" customFormat="1" x14ac:dyDescent="0.2">
      <c r="A197" s="10"/>
      <c r="B197" s="10"/>
      <c r="C197" s="10"/>
      <c r="D197" s="10"/>
      <c r="E197" s="10"/>
      <c r="F197" s="10"/>
      <c r="G197" s="10"/>
      <c r="H197" s="10"/>
      <c r="I197" s="10"/>
      <c r="J197" s="10"/>
      <c r="K197" s="5"/>
      <c r="L197" s="37"/>
      <c r="S197" s="34"/>
      <c r="T197" s="10"/>
    </row>
    <row r="198" spans="1:20" s="6" customFormat="1" x14ac:dyDescent="0.2">
      <c r="A198" s="10"/>
      <c r="B198" s="10"/>
      <c r="C198" s="10"/>
      <c r="D198" s="10"/>
      <c r="E198" s="10"/>
      <c r="F198" s="10"/>
      <c r="G198" s="10"/>
      <c r="H198" s="10"/>
      <c r="I198" s="10"/>
      <c r="J198" s="10"/>
      <c r="K198" s="5"/>
      <c r="L198" s="37"/>
      <c r="S198" s="34"/>
      <c r="T198" s="10"/>
    </row>
    <row r="199" spans="1:20" s="6" customFormat="1" x14ac:dyDescent="0.2">
      <c r="A199" s="10"/>
      <c r="B199" s="10"/>
      <c r="C199" s="10"/>
      <c r="D199" s="10"/>
      <c r="E199" s="10"/>
      <c r="F199" s="10"/>
      <c r="G199" s="10"/>
      <c r="H199" s="10"/>
      <c r="I199" s="10"/>
      <c r="J199" s="10"/>
      <c r="K199" s="5"/>
      <c r="L199" s="37"/>
      <c r="S199" s="34"/>
      <c r="T199" s="10"/>
    </row>
    <row r="200" spans="1:20" s="6" customFormat="1" x14ac:dyDescent="0.2">
      <c r="A200" s="10"/>
      <c r="B200" s="10"/>
      <c r="C200" s="10"/>
      <c r="D200" s="10"/>
      <c r="E200" s="10"/>
      <c r="F200" s="10"/>
      <c r="G200" s="10"/>
      <c r="H200" s="10"/>
      <c r="I200" s="10"/>
      <c r="J200" s="10"/>
      <c r="K200" s="5"/>
      <c r="L200" s="37"/>
      <c r="S200" s="34"/>
      <c r="T200" s="10"/>
    </row>
    <row r="201" spans="1:20" s="6" customFormat="1" x14ac:dyDescent="0.2">
      <c r="A201" s="10"/>
      <c r="B201" s="10"/>
      <c r="C201" s="10"/>
      <c r="D201" s="10"/>
      <c r="E201" s="10"/>
      <c r="F201" s="10"/>
      <c r="G201" s="10"/>
      <c r="H201" s="10"/>
      <c r="I201" s="10"/>
      <c r="J201" s="10"/>
      <c r="K201" s="5"/>
      <c r="L201" s="37"/>
      <c r="S201" s="34"/>
      <c r="T201" s="10"/>
    </row>
    <row r="202" spans="1:20" s="6" customFormat="1" x14ac:dyDescent="0.2">
      <c r="A202" s="10"/>
      <c r="B202" s="10"/>
      <c r="C202" s="10"/>
      <c r="D202" s="10"/>
      <c r="E202" s="10"/>
      <c r="F202" s="10"/>
      <c r="G202" s="10"/>
      <c r="H202" s="10"/>
      <c r="I202" s="10"/>
      <c r="J202" s="10"/>
      <c r="K202" s="5"/>
      <c r="L202" s="37"/>
      <c r="S202" s="34"/>
      <c r="T202" s="10"/>
    </row>
    <row r="203" spans="1:20" s="6" customFormat="1" x14ac:dyDescent="0.2">
      <c r="A203" s="10"/>
      <c r="B203" s="10"/>
      <c r="C203" s="10"/>
      <c r="D203" s="10"/>
      <c r="E203" s="10"/>
      <c r="F203" s="10"/>
      <c r="G203" s="10"/>
      <c r="H203" s="10"/>
      <c r="I203" s="10"/>
      <c r="J203" s="10"/>
      <c r="K203" s="5"/>
      <c r="L203" s="37"/>
      <c r="S203" s="34"/>
      <c r="T203" s="10"/>
    </row>
    <row r="204" spans="1:20" s="6" customFormat="1" x14ac:dyDescent="0.2">
      <c r="A204" s="10"/>
      <c r="B204" s="10"/>
      <c r="C204" s="10"/>
      <c r="D204" s="10"/>
      <c r="E204" s="10"/>
      <c r="F204" s="10"/>
      <c r="G204" s="10"/>
      <c r="H204" s="10"/>
      <c r="I204" s="10"/>
      <c r="J204" s="10"/>
      <c r="K204" s="5"/>
      <c r="L204" s="37"/>
      <c r="S204" s="34"/>
      <c r="T204" s="10"/>
    </row>
    <row r="205" spans="1:20" s="6" customFormat="1" x14ac:dyDescent="0.2">
      <c r="A205" s="10"/>
      <c r="B205" s="10"/>
      <c r="C205" s="10"/>
      <c r="D205" s="10"/>
      <c r="E205" s="10"/>
      <c r="F205" s="10"/>
      <c r="G205" s="10"/>
      <c r="H205" s="10"/>
      <c r="I205" s="10"/>
      <c r="J205" s="10"/>
      <c r="K205" s="5"/>
      <c r="L205" s="37"/>
      <c r="S205" s="34"/>
      <c r="T205" s="10"/>
    </row>
  </sheetData>
  <mergeCells count="17">
    <mergeCell ref="G5:G6"/>
    <mergeCell ref="N5:N6"/>
    <mergeCell ref="O5:Q5"/>
    <mergeCell ref="R5:R6"/>
    <mergeCell ref="S5:S6"/>
    <mergeCell ref="H5:H6"/>
    <mergeCell ref="I5:I6"/>
    <mergeCell ref="J5:J6"/>
    <mergeCell ref="K5:K6"/>
    <mergeCell ref="L5:L6"/>
    <mergeCell ref="M5:M6"/>
    <mergeCell ref="A5:A6"/>
    <mergeCell ref="B5:B6"/>
    <mergeCell ref="C5:C6"/>
    <mergeCell ref="D5:D6"/>
    <mergeCell ref="F5:F6"/>
    <mergeCell ref="E5:E6"/>
  </mergeCells>
  <printOptions horizontalCentered="1"/>
  <pageMargins left="0.78740157480314965" right="0.78740157480314965" top="0.6692913385826772" bottom="0.86614173228346458" header="0.27559055118110237" footer="0.39370078740157483"/>
  <pageSetup paperSize="9" scale="48" firstPageNumber="161" fitToHeight="4" orientation="landscape" useFirstPageNumber="1" r:id="rId1"/>
  <headerFooter alignWithMargins="0">
    <oddFooter>&amp;LII. verze
x. - Rozpočet Olomouckého kraje 2018 - návrh rozpočtu
Příloha č. 5c) Nové opravy a investice hrazené z rozpočtu na rok 2018&amp;R&amp;"Arial,Kurzíva"&amp;12Strana &amp;P (celkem 170)</oddFooter>
  </headerFooter>
  <rowBreaks count="1" manualBreakCount="1">
    <brk id="109"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16</vt:i4>
      </vt:variant>
    </vt:vector>
  </HeadingPairs>
  <TitlesOfParts>
    <vt:vector size="24" baseType="lpstr">
      <vt:lpstr>Školství - ORJ 17</vt:lpstr>
      <vt:lpstr>Sociální - ORJ 17 </vt:lpstr>
      <vt:lpstr>Kultura - ORJ 17 </vt:lpstr>
      <vt:lpstr>Zdravotnictví - ORJ 17</vt:lpstr>
      <vt:lpstr>Doprava - ORJ 17 </vt:lpstr>
      <vt:lpstr>Doprava - SSOK </vt:lpstr>
      <vt:lpstr>Doprava - SSOK - SFDI</vt:lpstr>
      <vt:lpstr>nedoporučené k realizaci</vt:lpstr>
      <vt:lpstr>'Doprava - ORJ 17 '!Názvy_tisku</vt:lpstr>
      <vt:lpstr>'Doprava - SSOK '!Názvy_tisku</vt:lpstr>
      <vt:lpstr>'Doprava - SSOK - SFDI'!Názvy_tisku</vt:lpstr>
      <vt:lpstr>'Kultura - ORJ 17 '!Názvy_tisku</vt:lpstr>
      <vt:lpstr>'nedoporučené k realizaci'!Názvy_tisku</vt:lpstr>
      <vt:lpstr>'Sociální - ORJ 17 '!Názvy_tisku</vt:lpstr>
      <vt:lpstr>'Školství - ORJ 17'!Názvy_tisku</vt:lpstr>
      <vt:lpstr>'Zdravotnictví - ORJ 17'!Názvy_tisku</vt:lpstr>
      <vt:lpstr>'Doprava - ORJ 17 '!Oblast_tisku</vt:lpstr>
      <vt:lpstr>'Doprava - SSOK '!Oblast_tisku</vt:lpstr>
      <vt:lpstr>'Doprava - SSOK - SFDI'!Oblast_tisku</vt:lpstr>
      <vt:lpstr>'Kultura - ORJ 17 '!Oblast_tisku</vt:lpstr>
      <vt:lpstr>'nedoporučené k realizaci'!Oblast_tisku</vt:lpstr>
      <vt:lpstr>'Sociální - ORJ 17 '!Oblast_tisku</vt:lpstr>
      <vt:lpstr>'Školství - ORJ 17'!Oblast_tisku</vt:lpstr>
      <vt:lpstr>'Zdravotnictví - ORJ 17'!Oblast_tisku</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Kypusová Marta</dc:creator>
  <cp:lastModifiedBy>Schwarzová Eva</cp:lastModifiedBy>
  <cp:lastPrinted>2018-04-09T13:33:28Z</cp:lastPrinted>
  <dcterms:created xsi:type="dcterms:W3CDTF">2016-08-10T10:54:54Z</dcterms:created>
  <dcterms:modified xsi:type="dcterms:W3CDTF">2018-04-16T13:21:11Z</dcterms:modified>
</cp:coreProperties>
</file>