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úvěru'!$B$1:$S$21</definedName>
  </definedNames>
  <calcPr calcId="162913"/>
</workbook>
</file>

<file path=xl/calcChain.xml><?xml version="1.0" encoding="utf-8"?>
<calcChain xmlns="http://schemas.openxmlformats.org/spreadsheetml/2006/main">
  <c r="S20" i="6" l="1"/>
  <c r="R4" i="6" l="1"/>
  <c r="G20" i="6" l="1"/>
  <c r="F11" i="6" l="1"/>
  <c r="F4" i="6"/>
  <c r="F6" i="6" l="1"/>
  <c r="F5" i="6" l="1"/>
  <c r="F7" i="6"/>
  <c r="F8" i="6"/>
  <c r="F9" i="6"/>
  <c r="F10" i="6"/>
  <c r="F12" i="6"/>
  <c r="F13" i="6"/>
  <c r="F14" i="6"/>
  <c r="F15" i="6"/>
  <c r="F16" i="6"/>
  <c r="F17" i="6"/>
  <c r="F18" i="6"/>
  <c r="F19" i="6"/>
  <c r="F20" i="6" l="1"/>
  <c r="E20" i="6"/>
  <c r="I20" i="6" l="1"/>
  <c r="K20" i="6"/>
  <c r="L20" i="6"/>
  <c r="N20" i="6"/>
  <c r="O20" i="6"/>
  <c r="R20" i="6"/>
  <c r="H11" i="6"/>
  <c r="H20" i="6" s="1"/>
  <c r="S15" i="6"/>
  <c r="S16" i="6"/>
  <c r="S18" i="6"/>
  <c r="S19" i="6"/>
  <c r="S17" i="6"/>
  <c r="S4" i="6" l="1"/>
  <c r="S13" i="6" l="1"/>
  <c r="S14" i="6"/>
  <c r="S12" i="6" l="1"/>
  <c r="S9" i="6"/>
  <c r="S7" i="6"/>
  <c r="J11" i="6"/>
  <c r="J20" i="6" l="1"/>
  <c r="S11" i="6"/>
  <c r="M6" i="6"/>
  <c r="P6" i="6"/>
  <c r="P8" i="6"/>
  <c r="S8" i="6" s="1"/>
  <c r="Q6" i="6"/>
  <c r="Q5" i="6"/>
  <c r="M20" i="6" l="1"/>
  <c r="S6" i="6"/>
  <c r="P20" i="6"/>
  <c r="Q10" i="6"/>
  <c r="S10" i="6" s="1"/>
  <c r="S5" i="6" l="1"/>
  <c r="S21" i="6" s="1"/>
  <c r="Q2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Q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<sst xmlns="http://schemas.openxmlformats.org/spreadsheetml/2006/main" count="81" uniqueCount="61">
  <si>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</si>
  <si>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</si>
  <si>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</si>
  <si>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</si>
  <si>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</si>
  <si>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</si>
  <si>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</si>
  <si>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</si>
  <si>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</si>
  <si>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</si>
  <si>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</si>
  <si>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</si>
  <si>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</si>
  <si>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</si>
  <si>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</si>
  <si>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</si>
  <si>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</si>
  <si>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</si>
  <si>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</si>
  <si>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</si>
  <si>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</si>
  <si>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</si>
  <si>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</si>
  <si>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</si>
  <si>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</si>
  <si>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</si>
  <si>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</si>
  <si>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</si>
  <si>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</si>
  <si>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</si>
  <si>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</si>
  <si>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</si>
  <si>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</si>
  <si>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</si>
  <si>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</si>
  <si>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</si>
  <si>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</si>
  <si>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</si>
  <si>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</si>
  <si>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</si>
  <si>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Střední zdravotnická škola a Vyšší odborná škola zdravotnická Emanuela Pöttinga a Jazyková škola s právem státní jazykové zkoušky Olomouc - Pořízení nových zařízení a vybavení pro odbornou výuku včetně IT podpory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</si>
  <si>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</si>
  <si>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</si>
  <si>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</si>
  <si>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</si>
  <si>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</si>
  <si>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</si>
  <si>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</si>
  <si>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</si>
  <si>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</si>
  <si>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</si>
  <si>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</si>
  <si>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</si>
  <si>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</si>
  <si>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</si>
  <si>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</si>
  <si>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</si>
  <si>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Střední průmyslová škola Hranice - Modernizace vozového parku pro praktické vyučování a odborné praxe</t>
  </si>
  <si>
    <t>11. dílčí čerpání revolvingu KB (16.4.2018)</t>
  </si>
  <si>
    <t>10. dílčí čerpání revolvingu KB (26.3.2018) UR/38/73/2018</t>
  </si>
  <si>
    <t>6. dílčí čerpání revolvingu KB (22. 1. 2018) UR/33/48/2018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</si>
</sst>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0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4" fillId="0" borderId="31" xfId="0" applyNumberFormat="1" applyFont="1" applyFill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right" vertical="center"/>
    </xf>
    <xf numFmtId="4" fontId="19" fillId="0" borderId="34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22"/>
  <sheetViews>
    <sheetView tabSelected="1" zoomScaleNormal="100" zoomScaleSheetLayoutView="100" workbookViewId="0">
      <selection activeCell="D13" sqref="D1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17" width="16.28515625" hidden="1" customWidth="1"/>
    <col min="18" max="18" width="18.5703125" customWidth="1"/>
    <col min="19" max="19" width="19.7109375" customWidth="1"/>
  </cols>
  <sheetData>
    <row r="1" spans="2:19" ht="19.5" thickBot="1" x14ac:dyDescent="0.35">
      <c r="B1" s="80" t="s">
        <v>38</v>
      </c>
      <c r="C1" s="80"/>
      <c r="D1" s="80"/>
      <c r="E1" s="80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 t="s">
        <v>30</v>
      </c>
    </row>
    <row r="2" spans="2:19" ht="15.75" customHeight="1" thickTop="1" x14ac:dyDescent="0.25">
      <c r="B2" s="85" t="s">
        <v>5</v>
      </c>
      <c r="C2" s="83" t="s">
        <v>0</v>
      </c>
      <c r="D2" s="83" t="s">
        <v>1</v>
      </c>
      <c r="E2" s="87" t="s">
        <v>36</v>
      </c>
      <c r="F2" s="76" t="s">
        <v>28</v>
      </c>
      <c r="G2" s="76" t="s">
        <v>58</v>
      </c>
      <c r="H2" s="76" t="s">
        <v>59</v>
      </c>
      <c r="I2" s="76" t="s">
        <v>56</v>
      </c>
      <c r="J2" s="76" t="s">
        <v>48</v>
      </c>
      <c r="K2" s="76" t="s">
        <v>42</v>
      </c>
      <c r="L2" s="76" t="s">
        <v>60</v>
      </c>
      <c r="M2" s="76" t="s">
        <v>43</v>
      </c>
      <c r="N2" s="76" t="s">
        <v>44</v>
      </c>
      <c r="O2" s="76" t="s">
        <v>45</v>
      </c>
      <c r="P2" s="76" t="s">
        <v>46</v>
      </c>
      <c r="Q2" s="76" t="s">
        <v>47</v>
      </c>
      <c r="R2" s="76" t="s">
        <v>51</v>
      </c>
      <c r="S2" s="81" t="s">
        <v>27</v>
      </c>
    </row>
    <row r="3" spans="2:19" ht="48.75" customHeight="1" thickBot="1" x14ac:dyDescent="0.3">
      <c r="B3" s="86"/>
      <c r="C3" s="84"/>
      <c r="D3" s="84"/>
      <c r="E3" s="8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82"/>
    </row>
    <row r="4" spans="2:19" ht="16.5" thickTop="1" x14ac:dyDescent="0.25">
      <c r="B4" s="60">
        <v>50</v>
      </c>
      <c r="C4" s="61">
        <v>100915</v>
      </c>
      <c r="D4" s="62" t="s">
        <v>31</v>
      </c>
      <c r="E4" s="63">
        <v>100827566.23</v>
      </c>
      <c r="F4" s="63">
        <f>SUM(G4:Q4)</f>
        <v>84555493</v>
      </c>
      <c r="G4" s="63"/>
      <c r="H4" s="63"/>
      <c r="I4" s="63"/>
      <c r="J4" s="63"/>
      <c r="K4" s="63"/>
      <c r="L4" s="63"/>
      <c r="M4" s="63"/>
      <c r="N4" s="63"/>
      <c r="O4" s="63">
        <v>50732493</v>
      </c>
      <c r="P4" s="63"/>
      <c r="Q4" s="63">
        <v>33823000</v>
      </c>
      <c r="R4" s="63">
        <f>35722939.54+48832553.46</f>
        <v>84555493</v>
      </c>
      <c r="S4" s="64">
        <f>F4-R4</f>
        <v>0</v>
      </c>
    </row>
    <row r="5" spans="2:19" ht="15" customHeight="1" x14ac:dyDescent="0.25">
      <c r="B5" s="65">
        <v>52</v>
      </c>
      <c r="C5" s="66">
        <v>101080</v>
      </c>
      <c r="D5" s="67" t="s">
        <v>29</v>
      </c>
      <c r="E5" s="68">
        <v>43111962.899999999</v>
      </c>
      <c r="F5" s="68">
        <f t="shared" ref="F5:F19" si="0">SUM(G5:Q5)</f>
        <v>7393485.5999999996</v>
      </c>
      <c r="G5" s="68">
        <v>3202485.6</v>
      </c>
      <c r="H5" s="68"/>
      <c r="I5" s="68"/>
      <c r="J5" s="68"/>
      <c r="K5" s="68"/>
      <c r="L5" s="68"/>
      <c r="M5" s="68"/>
      <c r="N5" s="68"/>
      <c r="O5" s="68"/>
      <c r="P5" s="68"/>
      <c r="Q5" s="68">
        <f>15037000-7315000-431000-3100000</f>
        <v>4191000</v>
      </c>
      <c r="R5" s="68"/>
      <c r="S5" s="69">
        <f>F5-R5</f>
        <v>7393485.5999999996</v>
      </c>
    </row>
    <row r="6" spans="2:19" ht="15.75" x14ac:dyDescent="0.25">
      <c r="B6" s="65">
        <v>12</v>
      </c>
      <c r="C6" s="66">
        <v>1600</v>
      </c>
      <c r="D6" s="67" t="s">
        <v>32</v>
      </c>
      <c r="E6" s="68">
        <v>164072363.22</v>
      </c>
      <c r="F6" s="68">
        <f>SUM(G6:Q6)</f>
        <v>81578636.689999998</v>
      </c>
      <c r="G6" s="68">
        <v>483066.76</v>
      </c>
      <c r="H6" s="68"/>
      <c r="I6" s="68"/>
      <c r="J6" s="68">
        <v>13541731.43</v>
      </c>
      <c r="K6" s="68"/>
      <c r="L6" s="68">
        <v>12413444.029999999</v>
      </c>
      <c r="M6" s="68">
        <f>27436365.11-6090000-3100000</f>
        <v>18246365.109999999</v>
      </c>
      <c r="N6" s="68">
        <v>15658817.550000001</v>
      </c>
      <c r="O6" s="68">
        <v>8315262.8799999999</v>
      </c>
      <c r="P6" s="68">
        <f>3729948.93+6090000</f>
        <v>9819948.9299999997</v>
      </c>
      <c r="Q6" s="68">
        <f>3100000</f>
        <v>3100000</v>
      </c>
      <c r="R6" s="68"/>
      <c r="S6" s="69">
        <f>F6-R6</f>
        <v>81578636.689999998</v>
      </c>
    </row>
    <row r="7" spans="2:19" ht="15.75" x14ac:dyDescent="0.25">
      <c r="B7" s="65">
        <v>12</v>
      </c>
      <c r="C7" s="66">
        <v>1600</v>
      </c>
      <c r="D7" s="67" t="s">
        <v>33</v>
      </c>
      <c r="E7" s="68">
        <v>25919753.140000001</v>
      </c>
      <c r="F7" s="68">
        <f t="shared" si="0"/>
        <v>15072620.01</v>
      </c>
      <c r="G7" s="68"/>
      <c r="H7" s="68"/>
      <c r="I7" s="68"/>
      <c r="J7" s="68"/>
      <c r="K7" s="68">
        <v>3237175.44</v>
      </c>
      <c r="L7" s="68">
        <v>6991149.0999999996</v>
      </c>
      <c r="M7" s="68">
        <v>4356</v>
      </c>
      <c r="N7" s="68">
        <v>3816000.31</v>
      </c>
      <c r="O7" s="68">
        <v>806397.55</v>
      </c>
      <c r="P7" s="68">
        <v>217541.61</v>
      </c>
      <c r="Q7" s="68"/>
      <c r="R7" s="68"/>
      <c r="S7" s="69">
        <f t="shared" ref="S7:S14" si="1">F7-R7</f>
        <v>15072620.01</v>
      </c>
    </row>
    <row r="8" spans="2:19" ht="31.5" x14ac:dyDescent="0.25">
      <c r="B8" s="65">
        <v>52</v>
      </c>
      <c r="C8" s="66">
        <v>100768</v>
      </c>
      <c r="D8" s="67" t="s">
        <v>34</v>
      </c>
      <c r="E8" s="68">
        <v>56075578.880000003</v>
      </c>
      <c r="F8" s="68">
        <f t="shared" si="0"/>
        <v>1236000</v>
      </c>
      <c r="G8" s="68"/>
      <c r="H8" s="68"/>
      <c r="I8" s="68"/>
      <c r="J8" s="68"/>
      <c r="K8" s="68"/>
      <c r="L8" s="68"/>
      <c r="M8" s="68"/>
      <c r="N8" s="68"/>
      <c r="O8" s="68"/>
      <c r="P8" s="68">
        <f>7326000-6090000</f>
        <v>1236000</v>
      </c>
      <c r="Q8" s="68"/>
      <c r="R8" s="68"/>
      <c r="S8" s="69">
        <f t="shared" si="1"/>
        <v>1236000</v>
      </c>
    </row>
    <row r="9" spans="2:19" ht="22.5" customHeight="1" x14ac:dyDescent="0.25">
      <c r="B9" s="65">
        <v>52</v>
      </c>
      <c r="C9" s="66">
        <v>101011</v>
      </c>
      <c r="D9" s="67" t="s">
        <v>35</v>
      </c>
      <c r="E9" s="68">
        <v>106577847.90000001</v>
      </c>
      <c r="F9" s="68">
        <f t="shared" si="0"/>
        <v>37286801.939999998</v>
      </c>
      <c r="G9" s="68"/>
      <c r="H9" s="68"/>
      <c r="I9" s="68">
        <v>4410.46</v>
      </c>
      <c r="J9" s="68"/>
      <c r="K9" s="68"/>
      <c r="L9" s="68">
        <v>11162291.48</v>
      </c>
      <c r="M9" s="68"/>
      <c r="N9" s="68"/>
      <c r="O9" s="68"/>
      <c r="P9" s="68">
        <v>26120100</v>
      </c>
      <c r="Q9" s="68"/>
      <c r="R9" s="68"/>
      <c r="S9" s="69">
        <f t="shared" si="1"/>
        <v>37286801.939999998</v>
      </c>
    </row>
    <row r="10" spans="2:19" ht="22.5" customHeight="1" x14ac:dyDescent="0.25">
      <c r="B10" s="65">
        <v>50</v>
      </c>
      <c r="C10" s="66">
        <v>100913</v>
      </c>
      <c r="D10" s="67" t="s">
        <v>37</v>
      </c>
      <c r="E10" s="68">
        <v>186867763.41</v>
      </c>
      <c r="F10" s="68">
        <f t="shared" si="0"/>
        <v>7746000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>
        <f>7315000+431000</f>
        <v>7746000</v>
      </c>
      <c r="R10" s="68"/>
      <c r="S10" s="69">
        <f t="shared" si="1"/>
        <v>7746000</v>
      </c>
    </row>
    <row r="11" spans="2:19" ht="31.5" x14ac:dyDescent="0.25">
      <c r="B11" s="65">
        <v>52</v>
      </c>
      <c r="C11" s="66">
        <v>100876</v>
      </c>
      <c r="D11" s="67" t="s">
        <v>39</v>
      </c>
      <c r="E11" s="68">
        <v>14059857.4</v>
      </c>
      <c r="F11" s="68">
        <f>SUM(G11:Q11)</f>
        <v>3217956.4</v>
      </c>
      <c r="G11" s="68">
        <v>7744</v>
      </c>
      <c r="H11" s="68">
        <f>827852.4+7744</f>
        <v>835596.4</v>
      </c>
      <c r="I11" s="68"/>
      <c r="J11" s="68">
        <f>7744+2359128</f>
        <v>2366872</v>
      </c>
      <c r="K11" s="68">
        <v>7744</v>
      </c>
      <c r="L11" s="68"/>
      <c r="M11" s="68"/>
      <c r="N11" s="68"/>
      <c r="O11" s="68"/>
      <c r="P11" s="68"/>
      <c r="Q11" s="68"/>
      <c r="R11" s="68"/>
      <c r="S11" s="69">
        <f t="shared" si="1"/>
        <v>3217956.4</v>
      </c>
    </row>
    <row r="12" spans="2:19" ht="69" customHeight="1" x14ac:dyDescent="0.25">
      <c r="B12" s="70">
        <v>19</v>
      </c>
      <c r="C12" s="71">
        <v>1160</v>
      </c>
      <c r="D12" s="72" t="s">
        <v>40</v>
      </c>
      <c r="E12" s="73">
        <v>3033505.38</v>
      </c>
      <c r="F12" s="68">
        <f t="shared" si="0"/>
        <v>506100.6</v>
      </c>
      <c r="G12" s="73"/>
      <c r="H12" s="73"/>
      <c r="I12" s="73"/>
      <c r="J12" s="73">
        <v>506100.6</v>
      </c>
      <c r="K12" s="73"/>
      <c r="L12" s="73"/>
      <c r="M12" s="73"/>
      <c r="N12" s="73"/>
      <c r="O12" s="73"/>
      <c r="P12" s="73"/>
      <c r="Q12" s="73"/>
      <c r="R12" s="73"/>
      <c r="S12" s="74">
        <f t="shared" si="1"/>
        <v>506100.6</v>
      </c>
    </row>
    <row r="13" spans="2:19" ht="31.5" x14ac:dyDescent="0.25">
      <c r="B13" s="65">
        <v>52</v>
      </c>
      <c r="C13" s="66">
        <v>101131</v>
      </c>
      <c r="D13" s="67" t="s">
        <v>49</v>
      </c>
      <c r="E13" s="68">
        <v>6600154.5</v>
      </c>
      <c r="F13" s="68">
        <f t="shared" si="0"/>
        <v>11762.53</v>
      </c>
      <c r="G13" s="73"/>
      <c r="H13" s="73"/>
      <c r="I13" s="68">
        <v>11762.53</v>
      </c>
      <c r="J13" s="68"/>
      <c r="K13" s="68"/>
      <c r="L13" s="68"/>
      <c r="M13" s="68"/>
      <c r="N13" s="68"/>
      <c r="O13" s="68"/>
      <c r="P13" s="68"/>
      <c r="Q13" s="68"/>
      <c r="R13" s="68"/>
      <c r="S13" s="74">
        <f t="shared" si="1"/>
        <v>11762.53</v>
      </c>
    </row>
    <row r="14" spans="2:19" ht="31.5" customHeight="1" x14ac:dyDescent="0.25">
      <c r="B14" s="70">
        <v>52</v>
      </c>
      <c r="C14" s="71">
        <v>101256</v>
      </c>
      <c r="D14" s="72" t="s">
        <v>50</v>
      </c>
      <c r="E14" s="73">
        <v>655578</v>
      </c>
      <c r="F14" s="68">
        <f t="shared" si="0"/>
        <v>1204</v>
      </c>
      <c r="G14" s="73"/>
      <c r="H14" s="73"/>
      <c r="I14" s="73">
        <v>1204</v>
      </c>
      <c r="J14" s="73"/>
      <c r="K14" s="73"/>
      <c r="L14" s="73"/>
      <c r="M14" s="73"/>
      <c r="N14" s="73"/>
      <c r="O14" s="73"/>
      <c r="P14" s="73"/>
      <c r="Q14" s="73"/>
      <c r="R14" s="73"/>
      <c r="S14" s="74">
        <f t="shared" si="1"/>
        <v>1204</v>
      </c>
    </row>
    <row r="15" spans="2:19" ht="15.75" x14ac:dyDescent="0.25">
      <c r="B15" s="70">
        <v>52</v>
      </c>
      <c r="C15" s="71">
        <v>101019</v>
      </c>
      <c r="D15" s="72" t="s">
        <v>52</v>
      </c>
      <c r="E15" s="73">
        <v>4174276</v>
      </c>
      <c r="F15" s="68">
        <f t="shared" si="0"/>
        <v>14520</v>
      </c>
      <c r="G15" s="73"/>
      <c r="H15" s="73">
        <v>14520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>
        <f>F15-R15</f>
        <v>14520</v>
      </c>
    </row>
    <row r="16" spans="2:19" ht="31.5" x14ac:dyDescent="0.25">
      <c r="B16" s="65">
        <v>52</v>
      </c>
      <c r="C16" s="66">
        <v>101141</v>
      </c>
      <c r="D16" s="67" t="s">
        <v>53</v>
      </c>
      <c r="E16" s="68">
        <v>5837078.4000000004</v>
      </c>
      <c r="F16" s="68">
        <f t="shared" si="0"/>
        <v>11616</v>
      </c>
      <c r="G16" s="68"/>
      <c r="H16" s="68">
        <v>11616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74">
        <f t="shared" ref="S16:S19" si="2">F16-R16</f>
        <v>11616</v>
      </c>
    </row>
    <row r="17" spans="2:19" ht="31.5" x14ac:dyDescent="0.25">
      <c r="B17" s="65">
        <v>52</v>
      </c>
      <c r="C17" s="66">
        <v>101257</v>
      </c>
      <c r="D17" s="67" t="s">
        <v>55</v>
      </c>
      <c r="E17" s="68">
        <v>677938.8</v>
      </c>
      <c r="F17" s="68">
        <f t="shared" si="0"/>
        <v>3084.2</v>
      </c>
      <c r="G17" s="68"/>
      <c r="H17" s="68">
        <v>3084.2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74">
        <f t="shared" si="2"/>
        <v>3084.2</v>
      </c>
    </row>
    <row r="18" spans="2:19" ht="31.5" x14ac:dyDescent="0.25">
      <c r="B18" s="65">
        <v>52</v>
      </c>
      <c r="C18" s="66">
        <v>101088</v>
      </c>
      <c r="D18" s="67" t="s">
        <v>54</v>
      </c>
      <c r="E18" s="68">
        <v>1881943.2</v>
      </c>
      <c r="F18" s="68">
        <f t="shared" si="0"/>
        <v>9853.6</v>
      </c>
      <c r="G18" s="68"/>
      <c r="H18" s="68">
        <v>9853.6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74">
        <f t="shared" si="2"/>
        <v>9853.6</v>
      </c>
    </row>
    <row r="19" spans="2:19" ht="32.25" thickBot="1" x14ac:dyDescent="0.3">
      <c r="B19" s="65">
        <v>19</v>
      </c>
      <c r="C19" s="66">
        <v>1128</v>
      </c>
      <c r="D19" s="67" t="s">
        <v>57</v>
      </c>
      <c r="E19" s="68">
        <v>2367129.3199999998</v>
      </c>
      <c r="F19" s="75">
        <f t="shared" si="0"/>
        <v>19602</v>
      </c>
      <c r="G19" s="68"/>
      <c r="H19" s="68">
        <v>19602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74">
        <f t="shared" si="2"/>
        <v>19602</v>
      </c>
    </row>
    <row r="20" spans="2:19" ht="20.100000000000001" customHeight="1" thickTop="1" thickBot="1" x14ac:dyDescent="0.3">
      <c r="B20" s="55"/>
      <c r="C20" s="56"/>
      <c r="D20" s="56"/>
      <c r="E20" s="57">
        <f t="shared" ref="E20:R20" si="3">SUM(E4:E19)</f>
        <v>722740296.67999995</v>
      </c>
      <c r="F20" s="57">
        <f t="shared" si="3"/>
        <v>238664736.56999996</v>
      </c>
      <c r="G20" s="57">
        <f>SUM(G4:G19)</f>
        <v>3693296.3600000003</v>
      </c>
      <c r="H20" s="57">
        <f t="shared" si="3"/>
        <v>894272.2</v>
      </c>
      <c r="I20" s="57">
        <f t="shared" si="3"/>
        <v>17376.990000000002</v>
      </c>
      <c r="J20" s="57">
        <f t="shared" si="3"/>
        <v>16414704.029999999</v>
      </c>
      <c r="K20" s="57">
        <f t="shared" si="3"/>
        <v>3244919.44</v>
      </c>
      <c r="L20" s="57">
        <f t="shared" si="3"/>
        <v>30566884.609999999</v>
      </c>
      <c r="M20" s="57">
        <f t="shared" si="3"/>
        <v>18250721.109999999</v>
      </c>
      <c r="N20" s="57">
        <f t="shared" si="3"/>
        <v>19474817.859999999</v>
      </c>
      <c r="O20" s="57">
        <f t="shared" si="3"/>
        <v>59854153.43</v>
      </c>
      <c r="P20" s="57">
        <f t="shared" si="3"/>
        <v>37393590.539999999</v>
      </c>
      <c r="Q20" s="57">
        <f t="shared" si="3"/>
        <v>48860000</v>
      </c>
      <c r="R20" s="57">
        <f t="shared" si="3"/>
        <v>84555493</v>
      </c>
      <c r="S20" s="58">
        <f>SUM(S4:S19)</f>
        <v>154109243.56999999</v>
      </c>
    </row>
    <row r="21" spans="2:19" ht="24.75" customHeight="1" thickTop="1" thickBot="1" x14ac:dyDescent="0.3">
      <c r="B21" s="78" t="s">
        <v>41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59">
        <f>600000000-S20</f>
        <v>445890756.43000001</v>
      </c>
    </row>
    <row r="22" spans="2:19" ht="15.75" thickTop="1" x14ac:dyDescent="0.25"/>
  </sheetData>
  <mergeCells count="20">
    <mergeCell ref="B21:R21"/>
    <mergeCell ref="B1:E1"/>
    <mergeCell ref="R2:R3"/>
    <mergeCell ref="S2:S3"/>
    <mergeCell ref="F2:F3"/>
    <mergeCell ref="C2:C3"/>
    <mergeCell ref="D2:D3"/>
    <mergeCell ref="B2:B3"/>
    <mergeCell ref="E2:E3"/>
    <mergeCell ref="N2:N3"/>
    <mergeCell ref="O2:O3"/>
    <mergeCell ref="P2:P3"/>
    <mergeCell ref="Q2:Q3"/>
    <mergeCell ref="M2:M3"/>
    <mergeCell ref="L2:L3"/>
    <mergeCell ref="I2:I3"/>
    <mergeCell ref="K2:K3"/>
    <mergeCell ref="J2:J3"/>
    <mergeCell ref="H2:H3"/>
    <mergeCell ref="G2:G3"/>
  </mergeCells>
  <pageMargins left="0.70866141732283472" right="0.70866141732283472" top="0.39370078740157483" bottom="0.39370078740157483" header="0.31496062992125984" footer="0.31496062992125984"/>
  <pageSetup paperSize="9" scale="86" firstPageNumber="2" fitToHeight="0" orientation="landscape" useFirstPageNumber="1" r:id="rId1"/>
  <headerFooter>
    <oddFooter>&amp;LZastupitelstvo Olomouckého kraje 23. 04. 2018                                                                   
6.5. - Rozpočet Olomouckého kraje 2018 - splátka revolvingového úvěru KB
Příloha č. 1 - přehled revolvingového úvěru&amp;RStrana &amp;P (celkem 2)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6" t="s">
        <v>25</v>
      </c>
      <c r="B1" s="106"/>
      <c r="C1" s="106"/>
      <c r="D1" s="106"/>
      <c r="E1" s="106"/>
      <c r="F1" s="106"/>
      <c r="G1" s="10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89" t="s">
        <v>0</v>
      </c>
      <c r="B4" s="91" t="s">
        <v>5</v>
      </c>
      <c r="C4" s="91" t="s">
        <v>6</v>
      </c>
      <c r="D4" s="93" t="s">
        <v>10</v>
      </c>
      <c r="E4" s="93" t="s">
        <v>1</v>
      </c>
      <c r="F4" s="101" t="s">
        <v>4</v>
      </c>
      <c r="G4" s="93" t="s">
        <v>7</v>
      </c>
      <c r="H4" s="97" t="s">
        <v>3</v>
      </c>
      <c r="I4" s="93" t="s">
        <v>9</v>
      </c>
      <c r="J4" s="93" t="s">
        <v>12</v>
      </c>
      <c r="K4" s="93" t="s">
        <v>8</v>
      </c>
      <c r="L4" s="99" t="s">
        <v>13</v>
      </c>
      <c r="M4" s="95" t="s">
        <v>14</v>
      </c>
    </row>
    <row r="5" spans="1:13" ht="39" customHeight="1" thickBot="1" x14ac:dyDescent="0.25">
      <c r="A5" s="90"/>
      <c r="B5" s="92"/>
      <c r="C5" s="92"/>
      <c r="D5" s="94"/>
      <c r="E5" s="94"/>
      <c r="F5" s="102"/>
      <c r="G5" s="94"/>
      <c r="H5" s="98"/>
      <c r="I5" s="94"/>
      <c r="J5" s="94"/>
      <c r="K5" s="94"/>
      <c r="L5" s="100"/>
      <c r="M5" s="9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3" t="s">
        <v>2</v>
      </c>
      <c r="B11" s="104"/>
      <c r="C11" s="104"/>
      <c r="D11" s="104"/>
      <c r="E11" s="10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89" t="s">
        <v>0</v>
      </c>
      <c r="B13" s="91" t="s">
        <v>5</v>
      </c>
      <c r="C13" s="91" t="s">
        <v>6</v>
      </c>
      <c r="D13" s="93" t="s">
        <v>10</v>
      </c>
      <c r="E13" s="93" t="s">
        <v>1</v>
      </c>
      <c r="F13" s="101" t="s">
        <v>4</v>
      </c>
      <c r="G13" s="93" t="s">
        <v>7</v>
      </c>
      <c r="H13" s="97" t="s">
        <v>3</v>
      </c>
      <c r="I13" s="93" t="s">
        <v>9</v>
      </c>
      <c r="J13" s="93" t="s">
        <v>12</v>
      </c>
      <c r="K13" s="93" t="s">
        <v>8</v>
      </c>
      <c r="L13" s="99" t="s">
        <v>13</v>
      </c>
      <c r="M13" s="95" t="s">
        <v>14</v>
      </c>
    </row>
    <row r="14" spans="1:13" ht="39" customHeight="1" thickBot="1" x14ac:dyDescent="0.25">
      <c r="A14" s="90"/>
      <c r="B14" s="92"/>
      <c r="C14" s="92"/>
      <c r="D14" s="94"/>
      <c r="E14" s="94"/>
      <c r="F14" s="102"/>
      <c r="G14" s="94"/>
      <c r="H14" s="98"/>
      <c r="I14" s="94"/>
      <c r="J14" s="94"/>
      <c r="K14" s="94"/>
      <c r="L14" s="100"/>
      <c r="M14" s="9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3" t="s">
        <v>26</v>
      </c>
      <c r="B19" s="104"/>
      <c r="C19" s="104"/>
      <c r="D19" s="104"/>
      <c r="E19" s="10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3" t="s">
        <v>2</v>
      </c>
      <c r="B21" s="104"/>
      <c r="C21" s="104"/>
      <c r="D21" s="104"/>
      <c r="E21" s="10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5"/>
      <c r="L22" s="10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2018-03-06T06:03:35Z</cp:lastPrinted>
  <dcterms:created xsi:type="dcterms:W3CDTF">2013-11-04T07:24:03Z</dcterms:created>
  <dcterms:modified xsi:type="dcterms:W3CDTF">2018-04-17T04:40:53Z</dcterms:modified>
</cp:coreProperties>
</file>