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SMLOUVA O ÚVĚRU (100 mil. Kč)\3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úvěru'!$B$1:$Q$9</definedName>
  </definedNames>
  <calcPr calcId="162913"/>
</workbook>
</file>

<file path=xl/calcChain.xml><?xml version="1.0" encoding="utf-8"?>
<calcChain xmlns="http://schemas.openxmlformats.org/spreadsheetml/2006/main">
  <c r="H9" i="6" l="1"/>
  <c r="O5" i="6"/>
  <c r="O6" i="6"/>
  <c r="O7" i="6"/>
  <c r="O8" i="6"/>
  <c r="O4" i="6"/>
  <c r="N5" i="6"/>
  <c r="N6" i="6"/>
  <c r="N7" i="6"/>
  <c r="N8" i="6"/>
  <c r="N4" i="6"/>
  <c r="Q5" i="6" l="1"/>
  <c r="Q6" i="6"/>
  <c r="Q7" i="6"/>
  <c r="Q8" i="6"/>
  <c r="P5" i="6"/>
  <c r="P6" i="6"/>
  <c r="P7" i="6"/>
  <c r="P8" i="6"/>
  <c r="Q4" i="6"/>
  <c r="P4" i="6"/>
  <c r="N9" i="6"/>
  <c r="L9" i="6"/>
  <c r="J9" i="6"/>
  <c r="P9" i="6" l="1"/>
  <c r="G5" i="6"/>
  <c r="G6" i="6"/>
  <c r="G7" i="6"/>
  <c r="G8" i="6"/>
  <c r="G4" i="6"/>
  <c r="G9" i="6" s="1"/>
  <c r="F9" i="6" l="1"/>
  <c r="E9" i="6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<sst xmlns="http://schemas.openxmlformats.org/spreadsheetml/2006/main" count="76" uniqueCount="42">
  <si>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</si>
  <si>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</si>
  <si>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</si>
  <si>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</si>
  <si>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</si>
  <si>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</si>
  <si>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</si>
  <si>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</si>
  <si>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</si>
  <si>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</si>
  <si>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</si>
  <si>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</si>
  <si>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</si>
  <si>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</si>
  <si>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</si>
  <si>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</si>
  <si>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</si>
  <si>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</si>
  <si>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</si>
  <si>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</si>
  <si>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</si>
  <si>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</si>
  <si>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</si>
  <si>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</si>
  <si>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</si>
  <si>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</si>
  <si>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</si>
  <si>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</si>
  <si>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II/433 Prostějov - Mořice</t>
  </si>
  <si>
    <t>Přehled čerpání uvěru</t>
  </si>
  <si>
    <t>II/447 Strukov - Šternberk</t>
  </si>
  <si>
    <t>Schválený rozpočet OK 2018</t>
  </si>
  <si>
    <t>Uznatelné náklady</t>
  </si>
  <si>
    <t>Neuznatelné náklady</t>
  </si>
  <si>
    <t>II/449 Křiž. II/366 - MÚK Unčovice</t>
  </si>
  <si>
    <t>II/441 Křiž. R35 - hr. Kraje Moravskoslezkého</t>
  </si>
  <si>
    <t>II/444 Medlov - průtah</t>
  </si>
  <si>
    <t>Čerpání úvěru KB celkem</t>
  </si>
  <si>
    <t>2. dílčí čerpání úvěru KB</t>
  </si>
  <si>
    <t>1. dílčí čerpání úvěru KB</t>
  </si>
  <si>
    <t>Zůstatek úvěru KB k čerpání celkem</t>
  </si>
  <si>
    <t>3. dílčí čerpání úvěru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</si>
</sst>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20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4" fillId="0" borderId="31" xfId="0" applyNumberFormat="1" applyFont="1" applyFill="1" applyBorder="1" applyAlignment="1">
      <alignment horizontal="right" vertical="center"/>
    </xf>
    <xf numFmtId="4" fontId="5" fillId="0" borderId="24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16" fillId="3" borderId="3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7" fillId="0" borderId="0" xfId="0" applyNumberFormat="1" applyFont="1"/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0" fillId="0" borderId="3" xfId="0" applyBorder="1"/>
    <xf numFmtId="4" fontId="0" fillId="0" borderId="23" xfId="0" applyNumberFormat="1" applyBorder="1"/>
    <xf numFmtId="4" fontId="0" fillId="0" borderId="45" xfId="0" applyNumberFormat="1" applyBorder="1"/>
    <xf numFmtId="4" fontId="0" fillId="0" borderId="3" xfId="0" applyNumberFormat="1" applyBorder="1"/>
    <xf numFmtId="4" fontId="0" fillId="0" borderId="46" xfId="0" applyNumberFormat="1" applyBorder="1"/>
    <xf numFmtId="4" fontId="0" fillId="0" borderId="24" xfId="0" applyNumberFormat="1" applyBorder="1"/>
    <xf numFmtId="4" fontId="0" fillId="0" borderId="47" xfId="0" applyNumberFormat="1" applyBorder="1"/>
    <xf numFmtId="0" fontId="2" fillId="0" borderId="0" xfId="0" applyFont="1" applyBorder="1" applyAlignment="1">
      <alignment horizontal="left"/>
    </xf>
    <xf numFmtId="0" fontId="1" fillId="3" borderId="3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4" fontId="4" fillId="0" borderId="37" xfId="0" applyNumberFormat="1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4" fontId="4" fillId="0" borderId="42" xfId="0" applyNumberFormat="1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1"/>
  <sheetViews>
    <sheetView tabSelected="1" zoomScaleNormal="100" zoomScaleSheetLayoutView="100" workbookViewId="0">
      <selection activeCell="B1" sqref="B1:E1"/>
    </sheetView>
  </sheetViews>
  <sheetFormatPr defaultRowHeight="15" x14ac:dyDescent="0.25"/>
  <cols>
    <col min="1" max="1" width="1.5703125" customWidth="1"/>
    <col min="2" max="2" width="6.7109375" customWidth="1"/>
    <col min="3" max="3" width="13.5703125" customWidth="1"/>
    <col min="4" max="4" width="53.5703125" customWidth="1"/>
    <col min="5" max="5" width="20.7109375" customWidth="1"/>
    <col min="6" max="7" width="20.28515625" customWidth="1"/>
    <col min="8" max="9" width="14" hidden="1" customWidth="1"/>
    <col min="10" max="10" width="15.42578125" hidden="1" customWidth="1"/>
    <col min="11" max="11" width="14.140625" hidden="1" customWidth="1"/>
    <col min="12" max="12" width="15.85546875" hidden="1" customWidth="1"/>
    <col min="13" max="13" width="16.28515625" hidden="1" customWidth="1"/>
    <col min="14" max="14" width="16.28515625" customWidth="1"/>
    <col min="15" max="16" width="16.42578125" customWidth="1"/>
    <col min="17" max="17" width="15.5703125" customWidth="1"/>
  </cols>
  <sheetData>
    <row r="1" spans="2:17" ht="19.5" thickBot="1" x14ac:dyDescent="0.35">
      <c r="B1" s="92" t="s">
        <v>29</v>
      </c>
      <c r="C1" s="92"/>
      <c r="D1" s="92"/>
      <c r="E1" s="92"/>
      <c r="F1" s="70"/>
      <c r="G1" s="70"/>
      <c r="H1" s="84"/>
      <c r="I1" s="84"/>
      <c r="J1" s="73"/>
      <c r="K1" s="72"/>
      <c r="L1" s="73"/>
      <c r="M1" s="54"/>
      <c r="N1" s="54"/>
      <c r="Q1" s="1" t="s">
        <v>27</v>
      </c>
    </row>
    <row r="2" spans="2:17" ht="33.75" customHeight="1" thickTop="1" x14ac:dyDescent="0.25">
      <c r="B2" s="95" t="s">
        <v>5</v>
      </c>
      <c r="C2" s="93" t="s">
        <v>0</v>
      </c>
      <c r="D2" s="93" t="s">
        <v>1</v>
      </c>
      <c r="E2" s="89" t="s">
        <v>31</v>
      </c>
      <c r="F2" s="90"/>
      <c r="G2" s="91"/>
      <c r="H2" s="85" t="s">
        <v>41</v>
      </c>
      <c r="I2" s="86"/>
      <c r="J2" s="85" t="s">
        <v>38</v>
      </c>
      <c r="K2" s="86"/>
      <c r="L2" s="85" t="s">
        <v>39</v>
      </c>
      <c r="M2" s="86"/>
      <c r="N2" s="97" t="s">
        <v>37</v>
      </c>
      <c r="O2" s="100"/>
      <c r="P2" s="97" t="s">
        <v>40</v>
      </c>
      <c r="Q2" s="98"/>
    </row>
    <row r="3" spans="2:17" ht="30.75" customHeight="1" thickBot="1" x14ac:dyDescent="0.3">
      <c r="B3" s="96"/>
      <c r="C3" s="94"/>
      <c r="D3" s="94"/>
      <c r="E3" s="71" t="s">
        <v>32</v>
      </c>
      <c r="F3" s="71" t="s">
        <v>33</v>
      </c>
      <c r="G3" s="71" t="s">
        <v>2</v>
      </c>
      <c r="H3" s="71" t="s">
        <v>32</v>
      </c>
      <c r="I3" s="71" t="s">
        <v>33</v>
      </c>
      <c r="J3" s="71" t="s">
        <v>32</v>
      </c>
      <c r="K3" s="71" t="s">
        <v>33</v>
      </c>
      <c r="L3" s="71" t="s">
        <v>32</v>
      </c>
      <c r="M3" s="71" t="s">
        <v>33</v>
      </c>
      <c r="N3" s="75" t="s">
        <v>32</v>
      </c>
      <c r="O3" s="75" t="s">
        <v>33</v>
      </c>
      <c r="P3" s="75" t="s">
        <v>32</v>
      </c>
      <c r="Q3" s="76" t="s">
        <v>33</v>
      </c>
    </row>
    <row r="4" spans="2:17" ht="22.5" customHeight="1" thickTop="1" x14ac:dyDescent="0.25">
      <c r="B4" s="59">
        <v>50</v>
      </c>
      <c r="C4" s="57">
        <v>100913</v>
      </c>
      <c r="D4" s="58" t="s">
        <v>28</v>
      </c>
      <c r="E4" s="63">
        <v>17790000</v>
      </c>
      <c r="F4" s="63">
        <v>14015000</v>
      </c>
      <c r="G4" s="63">
        <f>E4+F4</f>
        <v>31805000</v>
      </c>
      <c r="H4" s="63"/>
      <c r="I4" s="63"/>
      <c r="J4" s="63"/>
      <c r="K4" s="63"/>
      <c r="L4" s="63"/>
      <c r="M4" s="63">
        <v>532.4</v>
      </c>
      <c r="N4" s="63">
        <f>L4+J4+H4</f>
        <v>0</v>
      </c>
      <c r="O4" s="63">
        <f>M4+K4+I4</f>
        <v>532.4</v>
      </c>
      <c r="P4" s="78">
        <f>E4-N4</f>
        <v>17790000</v>
      </c>
      <c r="Q4" s="79">
        <f>F4-O4</f>
        <v>14014467.6</v>
      </c>
    </row>
    <row r="5" spans="2:17" ht="22.5" customHeight="1" x14ac:dyDescent="0.25">
      <c r="B5" s="60">
        <v>50</v>
      </c>
      <c r="C5" s="55">
        <v>100919</v>
      </c>
      <c r="D5" s="56" t="s">
        <v>30</v>
      </c>
      <c r="E5" s="64">
        <v>9893000</v>
      </c>
      <c r="F5" s="64">
        <v>21837000</v>
      </c>
      <c r="G5" s="64">
        <f t="shared" ref="G5:G8" si="0">E5+F5</f>
        <v>31730000</v>
      </c>
      <c r="H5" s="64"/>
      <c r="I5" s="64"/>
      <c r="J5" s="64"/>
      <c r="K5" s="64"/>
      <c r="L5" s="64"/>
      <c r="M5" s="64"/>
      <c r="N5" s="64">
        <f t="shared" ref="N5:N8" si="1">L5+J5+H5</f>
        <v>0</v>
      </c>
      <c r="O5" s="64">
        <f t="shared" ref="O5:O8" si="2">M5+K5+I5</f>
        <v>0</v>
      </c>
      <c r="P5" s="80">
        <f t="shared" ref="P5:P8" si="3">E5-N5</f>
        <v>9893000</v>
      </c>
      <c r="Q5" s="81">
        <f t="shared" ref="Q5:Q8" si="4">F5-O5</f>
        <v>21837000</v>
      </c>
    </row>
    <row r="6" spans="2:17" ht="22.5" customHeight="1" x14ac:dyDescent="0.25">
      <c r="B6" s="60">
        <v>12</v>
      </c>
      <c r="C6" s="55" t="s">
        <v>20</v>
      </c>
      <c r="D6" s="56" t="s">
        <v>34</v>
      </c>
      <c r="E6" s="64">
        <v>9200000</v>
      </c>
      <c r="F6" s="64">
        <v>1800000</v>
      </c>
      <c r="G6" s="64">
        <f t="shared" si="0"/>
        <v>11000000</v>
      </c>
      <c r="H6" s="64">
        <v>53674.1</v>
      </c>
      <c r="I6" s="64"/>
      <c r="J6" s="64">
        <v>1504636.83</v>
      </c>
      <c r="K6" s="64">
        <v>65144.34</v>
      </c>
      <c r="L6" s="64"/>
      <c r="M6" s="77"/>
      <c r="N6" s="64">
        <f t="shared" si="1"/>
        <v>1558310.9300000002</v>
      </c>
      <c r="O6" s="64">
        <f t="shared" si="2"/>
        <v>65144.34</v>
      </c>
      <c r="P6" s="80">
        <f t="shared" si="3"/>
        <v>7641689.0700000003</v>
      </c>
      <c r="Q6" s="81">
        <f t="shared" si="4"/>
        <v>1734855.66</v>
      </c>
    </row>
    <row r="7" spans="2:17" ht="22.5" customHeight="1" x14ac:dyDescent="0.25">
      <c r="B7" s="60">
        <v>12</v>
      </c>
      <c r="C7" s="55" t="s">
        <v>20</v>
      </c>
      <c r="D7" s="56" t="s">
        <v>35</v>
      </c>
      <c r="E7" s="64">
        <v>16646000</v>
      </c>
      <c r="F7" s="64">
        <v>3254000</v>
      </c>
      <c r="G7" s="64">
        <f t="shared" si="0"/>
        <v>19900000</v>
      </c>
      <c r="H7" s="64"/>
      <c r="I7" s="64"/>
      <c r="J7" s="64"/>
      <c r="K7" s="64"/>
      <c r="L7" s="64"/>
      <c r="M7" s="64"/>
      <c r="N7" s="64">
        <f t="shared" si="1"/>
        <v>0</v>
      </c>
      <c r="O7" s="64">
        <f t="shared" si="2"/>
        <v>0</v>
      </c>
      <c r="P7" s="80">
        <f t="shared" si="3"/>
        <v>16646000</v>
      </c>
      <c r="Q7" s="81">
        <f t="shared" si="4"/>
        <v>3254000</v>
      </c>
    </row>
    <row r="8" spans="2:17" ht="22.5" customHeight="1" thickBot="1" x14ac:dyDescent="0.3">
      <c r="B8" s="67">
        <v>12</v>
      </c>
      <c r="C8" s="68" t="s">
        <v>20</v>
      </c>
      <c r="D8" s="69" t="s">
        <v>36</v>
      </c>
      <c r="E8" s="66">
        <v>4654000</v>
      </c>
      <c r="F8" s="66">
        <v>911000</v>
      </c>
      <c r="G8" s="66">
        <f t="shared" si="0"/>
        <v>5565000</v>
      </c>
      <c r="H8" s="66"/>
      <c r="I8" s="66"/>
      <c r="J8" s="66"/>
      <c r="K8" s="66"/>
      <c r="L8" s="66"/>
      <c r="M8" s="66"/>
      <c r="N8" s="66">
        <f t="shared" si="1"/>
        <v>0</v>
      </c>
      <c r="O8" s="66">
        <f t="shared" si="2"/>
        <v>0</v>
      </c>
      <c r="P8" s="82">
        <f t="shared" si="3"/>
        <v>4654000</v>
      </c>
      <c r="Q8" s="83">
        <f t="shared" si="4"/>
        <v>911000</v>
      </c>
    </row>
    <row r="9" spans="2:17" ht="20.100000000000001" customHeight="1" thickTop="1" thickBot="1" x14ac:dyDescent="0.3">
      <c r="B9" s="61"/>
      <c r="C9" s="62"/>
      <c r="D9" s="62"/>
      <c r="E9" s="65">
        <f t="shared" ref="E9:G9" si="5">SUM(E4:E8)</f>
        <v>58183000</v>
      </c>
      <c r="F9" s="65">
        <f t="shared" si="5"/>
        <v>41817000</v>
      </c>
      <c r="G9" s="65">
        <f t="shared" si="5"/>
        <v>100000000</v>
      </c>
      <c r="H9" s="87">
        <f>SUM(H4:I8)</f>
        <v>53674.1</v>
      </c>
      <c r="I9" s="88"/>
      <c r="J9" s="87">
        <f>SUM(J4:K8)</f>
        <v>1569781.1700000002</v>
      </c>
      <c r="K9" s="88"/>
      <c r="L9" s="87">
        <f>SUM(L4:M8)</f>
        <v>532.4</v>
      </c>
      <c r="M9" s="88"/>
      <c r="N9" s="87">
        <f>SUM(N4:O8)</f>
        <v>1623987.6700000002</v>
      </c>
      <c r="O9" s="101"/>
      <c r="P9" s="87">
        <f>SUM(P4:Q8)</f>
        <v>98376012.329999998</v>
      </c>
      <c r="Q9" s="99"/>
    </row>
    <row r="10" spans="2:17" ht="15.75" thickTop="1" x14ac:dyDescent="0.25"/>
    <row r="11" spans="2:17" x14ac:dyDescent="0.25">
      <c r="O11" s="74"/>
    </row>
  </sheetData>
  <mergeCells count="15">
    <mergeCell ref="P2:Q2"/>
    <mergeCell ref="P9:Q9"/>
    <mergeCell ref="N2:O2"/>
    <mergeCell ref="J2:K2"/>
    <mergeCell ref="L2:M2"/>
    <mergeCell ref="J9:K9"/>
    <mergeCell ref="L9:M9"/>
    <mergeCell ref="N9:O9"/>
    <mergeCell ref="H2:I2"/>
    <mergeCell ref="H9:I9"/>
    <mergeCell ref="E2:G2"/>
    <mergeCell ref="B1:E1"/>
    <mergeCell ref="C2:C3"/>
    <mergeCell ref="D2:D3"/>
    <mergeCell ref="B2:B3"/>
  </mergeCells>
  <pageMargins left="0.70866141732283472" right="0.70866141732283472" top="0.39370078740157483" bottom="0.39370078740157483" header="0.31496062992125984" footer="0.31496062992125984"/>
  <pageSetup paperSize="9" scale="65" firstPageNumber="4" fitToHeight="0" orientation="landscape" useFirstPageNumber="1" r:id="rId1"/>
  <headerFooter>
    <oddFooter>&amp;LZastupitelstvo Olomouckého kraje 23. 04. 2018                                                                   
6.4.1. - Rozpočet Olomouckého kraje 2018 - čerpání úvěru KB - DODATEK
Příloha č. 2 - přehled čerpání úvěru&amp;RStrana &amp;P (celkem 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19" t="s">
        <v>25</v>
      </c>
      <c r="B1" s="119"/>
      <c r="C1" s="119"/>
      <c r="D1" s="119"/>
      <c r="E1" s="119"/>
      <c r="F1" s="119"/>
      <c r="G1" s="119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02" t="s">
        <v>0</v>
      </c>
      <c r="B4" s="104" t="s">
        <v>5</v>
      </c>
      <c r="C4" s="104" t="s">
        <v>6</v>
      </c>
      <c r="D4" s="106" t="s">
        <v>10</v>
      </c>
      <c r="E4" s="106" t="s">
        <v>1</v>
      </c>
      <c r="F4" s="114" t="s">
        <v>4</v>
      </c>
      <c r="G4" s="106" t="s">
        <v>7</v>
      </c>
      <c r="H4" s="110" t="s">
        <v>3</v>
      </c>
      <c r="I4" s="106" t="s">
        <v>9</v>
      </c>
      <c r="J4" s="106" t="s">
        <v>12</v>
      </c>
      <c r="K4" s="106" t="s">
        <v>8</v>
      </c>
      <c r="L4" s="112" t="s">
        <v>13</v>
      </c>
      <c r="M4" s="108" t="s">
        <v>14</v>
      </c>
    </row>
    <row r="5" spans="1:13" ht="39" customHeight="1" thickBot="1" x14ac:dyDescent="0.25">
      <c r="A5" s="103"/>
      <c r="B5" s="105"/>
      <c r="C5" s="105"/>
      <c r="D5" s="107"/>
      <c r="E5" s="107"/>
      <c r="F5" s="115"/>
      <c r="G5" s="107"/>
      <c r="H5" s="111"/>
      <c r="I5" s="107"/>
      <c r="J5" s="107"/>
      <c r="K5" s="107"/>
      <c r="L5" s="113"/>
      <c r="M5" s="109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16" t="s">
        <v>2</v>
      </c>
      <c r="B11" s="117"/>
      <c r="C11" s="117"/>
      <c r="D11" s="117"/>
      <c r="E11" s="117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02" t="s">
        <v>0</v>
      </c>
      <c r="B13" s="104" t="s">
        <v>5</v>
      </c>
      <c r="C13" s="104" t="s">
        <v>6</v>
      </c>
      <c r="D13" s="106" t="s">
        <v>10</v>
      </c>
      <c r="E13" s="106" t="s">
        <v>1</v>
      </c>
      <c r="F13" s="114" t="s">
        <v>4</v>
      </c>
      <c r="G13" s="106" t="s">
        <v>7</v>
      </c>
      <c r="H13" s="110" t="s">
        <v>3</v>
      </c>
      <c r="I13" s="106" t="s">
        <v>9</v>
      </c>
      <c r="J13" s="106" t="s">
        <v>12</v>
      </c>
      <c r="K13" s="106" t="s">
        <v>8</v>
      </c>
      <c r="L13" s="112" t="s">
        <v>13</v>
      </c>
      <c r="M13" s="108" t="s">
        <v>14</v>
      </c>
    </row>
    <row r="14" spans="1:13" ht="39" customHeight="1" thickBot="1" x14ac:dyDescent="0.25">
      <c r="A14" s="103"/>
      <c r="B14" s="105"/>
      <c r="C14" s="105"/>
      <c r="D14" s="107"/>
      <c r="E14" s="107"/>
      <c r="F14" s="115"/>
      <c r="G14" s="107"/>
      <c r="H14" s="111"/>
      <c r="I14" s="107"/>
      <c r="J14" s="107"/>
      <c r="K14" s="107"/>
      <c r="L14" s="113"/>
      <c r="M14" s="109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16" t="s">
        <v>26</v>
      </c>
      <c r="B19" s="117"/>
      <c r="C19" s="117"/>
      <c r="D19" s="117"/>
      <c r="E19" s="117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16" t="s">
        <v>2</v>
      </c>
      <c r="B21" s="117"/>
      <c r="C21" s="117"/>
      <c r="D21" s="117"/>
      <c r="E21" s="117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18"/>
      <c r="L22" s="118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2018-02-13T06:13:01Z</cp:lastPrinted>
  <dcterms:created xsi:type="dcterms:W3CDTF">2013-11-04T07:24:03Z</dcterms:created>
  <dcterms:modified xsi:type="dcterms:W3CDTF">2018-04-16T07:01:53Z</dcterms:modified>
</cp:coreProperties>
</file>