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3.4.2018\"/>
    </mc:Choice>
  </mc:AlternateContent>
  <bookViews>
    <workbookView xWindow="120" yWindow="720" windowWidth="24915" windowHeight="11220" activeTab="1"/>
  </bookViews>
  <sheets>
    <sheet name="Požadavky" sheetId="14" r:id="rId1"/>
    <sheet name="dotační programy" sheetId="3" r:id="rId2"/>
    <sheet name="08" sheetId="8" state="hidden" r:id="rId3"/>
    <sheet name="09" sheetId="7" state="hidden" r:id="rId4"/>
    <sheet name="10" sheetId="6" state="hidden" r:id="rId5"/>
    <sheet name="11" sheetId="5" state="hidden" r:id="rId6"/>
    <sheet name="12" sheetId="4" state="hidden" r:id="rId7"/>
    <sheet name="13" sheetId="11" state="hidden" r:id="rId8"/>
    <sheet name="14" sheetId="1" state="hidden" r:id="rId9"/>
    <sheet name="18" sheetId="9" state="hidden" r:id="rId10"/>
    <sheet name="07 - ID" sheetId="2" state="hidden" r:id="rId11"/>
  </sheets>
  <externalReferences>
    <externalReference r:id="rId12"/>
    <externalReference r:id="rId13"/>
    <externalReference r:id="rId14"/>
  </externalReferences>
  <definedNames>
    <definedName name="_xlnm.Print_Titles" localSheetId="1">'dotační programy'!$2:$3</definedName>
    <definedName name="_xlnm.Print_Area" localSheetId="10">'07 - ID'!$A$1:$H$46</definedName>
    <definedName name="_xlnm.Print_Area" localSheetId="2">'08'!$A$1:$H$38</definedName>
    <definedName name="_xlnm.Print_Area" localSheetId="3">'09'!$A$1:$H$43</definedName>
    <definedName name="_xlnm.Print_Area" localSheetId="4">'10'!$A$1:$H$42</definedName>
    <definedName name="_xlnm.Print_Area" localSheetId="5">'11'!$A$1:$H$45</definedName>
    <definedName name="_xlnm.Print_Area" localSheetId="6">'12'!$A$1:$H$29</definedName>
    <definedName name="_xlnm.Print_Area" localSheetId="7">'13'!$A$1:$H$88</definedName>
    <definedName name="_xlnm.Print_Area" localSheetId="8">'14'!$A$1:$H$52</definedName>
    <definedName name="_xlnm.Print_Area" localSheetId="9">'18'!$A$1:$H$60</definedName>
    <definedName name="_xlnm.Print_Area" localSheetId="1">'dotační programy'!$A$1:$F$93</definedName>
    <definedName name="_xlnm.Print_Area" localSheetId="0">Požadavky!$A$1:$D$35</definedName>
  </definedNames>
  <calcPr calcId="162913"/>
</workbook>
</file>

<file path=xl/calcChain.xml><?xml version="1.0" encoding="utf-8"?>
<calcChain xmlns="http://schemas.openxmlformats.org/spreadsheetml/2006/main">
  <c r="D24" i="14" l="1"/>
  <c r="D28" i="14"/>
  <c r="F90" i="3"/>
  <c r="D8" i="14" l="1"/>
  <c r="D12" i="14"/>
  <c r="F58" i="3" l="1"/>
  <c r="F11" i="3"/>
  <c r="F4" i="3" s="1"/>
  <c r="F62" i="3" l="1"/>
  <c r="F57" i="3"/>
  <c r="F56" i="3"/>
  <c r="F51" i="3"/>
  <c r="F50" i="3"/>
  <c r="F49" i="3"/>
  <c r="F48" i="3"/>
  <c r="F47" i="3"/>
  <c r="F44" i="3"/>
  <c r="F43" i="3"/>
  <c r="F54" i="3" l="1"/>
  <c r="F42" i="3"/>
  <c r="F41" i="3" s="1"/>
  <c r="F45" i="3"/>
  <c r="F34" i="3"/>
  <c r="F33" i="3"/>
  <c r="F32" i="3" l="1"/>
  <c r="F75" i="3"/>
  <c r="F85" i="3"/>
  <c r="F22" i="3" l="1"/>
  <c r="F21" i="3"/>
  <c r="F20" i="3" s="1"/>
  <c r="F15" i="3" s="1"/>
  <c r="F88" i="3" l="1"/>
  <c r="F73" i="3"/>
  <c r="F72" i="3"/>
  <c r="F71" i="3"/>
  <c r="F68" i="3"/>
  <c r="F67" i="3"/>
  <c r="F66" i="3"/>
  <c r="F65" i="3"/>
  <c r="F38" i="3"/>
  <c r="F31" i="3"/>
  <c r="F30" i="3"/>
  <c r="F29" i="3"/>
  <c r="F28" i="3"/>
  <c r="F27" i="3"/>
  <c r="F26" i="3" l="1"/>
  <c r="F74" i="3"/>
  <c r="F70" i="3"/>
  <c r="F64" i="3"/>
  <c r="G15" i="2"/>
  <c r="F63" i="3" l="1"/>
  <c r="E90" i="3"/>
  <c r="E85" i="3"/>
  <c r="E84" i="3"/>
  <c r="E83" i="3"/>
  <c r="E81" i="3"/>
  <c r="E80" i="3"/>
  <c r="E79" i="3"/>
  <c r="E78" i="3"/>
  <c r="E77" i="3"/>
  <c r="E76" i="3"/>
  <c r="E73" i="3"/>
  <c r="E72" i="3"/>
  <c r="E71" i="3"/>
  <c r="E68" i="3"/>
  <c r="E67" i="3"/>
  <c r="E66" i="3"/>
  <c r="E65" i="3"/>
  <c r="E62" i="3"/>
  <c r="E57" i="3"/>
  <c r="E56" i="3"/>
  <c r="E55" i="3"/>
  <c r="E52" i="3"/>
  <c r="E51" i="3"/>
  <c r="E50" i="3"/>
  <c r="E49" i="3"/>
  <c r="E48" i="3"/>
  <c r="E47" i="3"/>
  <c r="E46" i="3"/>
  <c r="E44" i="3"/>
  <c r="E43" i="3"/>
  <c r="E40" i="3"/>
  <c r="E39" i="3"/>
  <c r="E37" i="3"/>
  <c r="E36" i="3"/>
  <c r="E35" i="3"/>
  <c r="E34" i="3"/>
  <c r="E33" i="3"/>
  <c r="E30" i="3"/>
  <c r="E29" i="3"/>
  <c r="E28" i="3"/>
  <c r="E27" i="3"/>
  <c r="E25" i="3"/>
  <c r="E24" i="3"/>
  <c r="E22" i="3"/>
  <c r="E21" i="3"/>
  <c r="E19" i="3"/>
  <c r="E18" i="3"/>
  <c r="E16" i="3"/>
  <c r="E14" i="3"/>
  <c r="E13" i="3"/>
  <c r="E12" i="3"/>
  <c r="E10" i="3"/>
  <c r="E9" i="3"/>
  <c r="E7" i="3"/>
  <c r="E6" i="3"/>
  <c r="F86" i="3" l="1"/>
  <c r="E8" i="3"/>
  <c r="E20" i="3"/>
  <c r="E11" i="3"/>
  <c r="H8" i="9"/>
  <c r="F92" i="3" l="1"/>
  <c r="D26" i="14"/>
  <c r="H14" i="9"/>
  <c r="G48" i="1"/>
  <c r="G40" i="1"/>
  <c r="G36" i="1"/>
  <c r="I30" i="1" s="1"/>
  <c r="G24" i="1"/>
  <c r="H11" i="4"/>
  <c r="E28" i="14" l="1"/>
  <c r="D32" i="14"/>
  <c r="D34" i="14" s="1"/>
  <c r="E34" i="14"/>
  <c r="E38" i="3"/>
  <c r="H10" i="5"/>
  <c r="H10" i="7"/>
  <c r="H9" i="7"/>
  <c r="D12" i="7"/>
  <c r="G12" i="7"/>
  <c r="H8" i="8"/>
  <c r="H11" i="8"/>
  <c r="H10" i="8"/>
  <c r="H9" i="8"/>
  <c r="G14" i="5" l="1"/>
  <c r="G10" i="5"/>
  <c r="G9" i="5"/>
  <c r="G30" i="8" l="1"/>
  <c r="G35" i="8"/>
  <c r="H12" i="5" l="1"/>
  <c r="G18" i="8" l="1"/>
  <c r="G8" i="8" s="1"/>
  <c r="H82" i="2" l="1"/>
  <c r="E45" i="3"/>
  <c r="E75" i="3"/>
  <c r="E58" i="3"/>
  <c r="E42" i="3"/>
  <c r="E26" i="3"/>
  <c r="E17" i="3" l="1"/>
  <c r="E54" i="3"/>
  <c r="E41" i="3" s="1"/>
  <c r="E32" i="3"/>
  <c r="E64" i="3"/>
  <c r="E23" i="3"/>
  <c r="E70" i="3"/>
  <c r="E5" i="3"/>
  <c r="E74" i="3"/>
  <c r="E63" i="3" l="1"/>
  <c r="E31" i="3"/>
  <c r="E4" i="3"/>
  <c r="E15" i="3"/>
  <c r="E86" i="3" l="1"/>
  <c r="E11" i="2" l="1"/>
  <c r="F11" i="2"/>
  <c r="G33" i="2" l="1"/>
  <c r="G10" i="2"/>
  <c r="E89" i="3" l="1"/>
  <c r="E88" i="3" l="1"/>
  <c r="E92" i="3" s="1"/>
  <c r="G9" i="2"/>
  <c r="G11" i="2" l="1"/>
  <c r="H11" i="2" s="1"/>
  <c r="H9" i="2"/>
  <c r="F10" i="11"/>
  <c r="F19" i="11" s="1"/>
  <c r="E10" i="11"/>
  <c r="E19" i="11" s="1"/>
  <c r="D10" i="11"/>
  <c r="D19" i="11" s="1"/>
  <c r="E13" i="6"/>
  <c r="F13" i="6"/>
  <c r="D13" i="6"/>
  <c r="F11" i="8"/>
  <c r="E11" i="8"/>
  <c r="D11" i="8"/>
  <c r="F12" i="7"/>
  <c r="F14" i="5"/>
  <c r="E14" i="5"/>
  <c r="G24" i="5"/>
  <c r="E13" i="4" l="1"/>
  <c r="F13" i="4"/>
  <c r="D13" i="4"/>
  <c r="E13" i="1"/>
  <c r="F13" i="1"/>
  <c r="D13" i="1"/>
  <c r="G17" i="1"/>
  <c r="E14" i="9"/>
  <c r="F14" i="9"/>
  <c r="D14" i="9"/>
  <c r="G18" i="9" l="1"/>
  <c r="G25" i="9" l="1"/>
  <c r="G8" i="9" s="1"/>
  <c r="G85" i="11" l="1"/>
  <c r="G18" i="11" s="1"/>
  <c r="G79" i="11"/>
  <c r="G17" i="11" s="1"/>
  <c r="H17" i="11" s="1"/>
  <c r="G70" i="11"/>
  <c r="G16" i="11" s="1"/>
  <c r="H16" i="11" s="1"/>
  <c r="G65" i="11"/>
  <c r="G62" i="11"/>
  <c r="G15" i="11" s="1"/>
  <c r="G57" i="11"/>
  <c r="G51" i="11"/>
  <c r="G13" i="11" s="1"/>
  <c r="H13" i="11" s="1"/>
  <c r="G46" i="11"/>
  <c r="G12" i="11" s="1"/>
  <c r="H12" i="11" s="1"/>
  <c r="G39" i="11"/>
  <c r="G11" i="11" s="1"/>
  <c r="H11" i="11" s="1"/>
  <c r="G36" i="11"/>
  <c r="G10" i="11" s="1"/>
  <c r="H10" i="11" s="1"/>
  <c r="G31" i="11"/>
  <c r="G26" i="11"/>
  <c r="G9" i="11" s="1"/>
  <c r="G22" i="11"/>
  <c r="G75" i="11"/>
  <c r="G14" i="11" l="1"/>
  <c r="G50" i="9"/>
  <c r="G12" i="9" s="1"/>
  <c r="H12" i="9" s="1"/>
  <c r="G57" i="9"/>
  <c r="G13" i="9" s="1"/>
  <c r="H13" i="9" s="1"/>
  <c r="G47" i="9"/>
  <c r="G11" i="9" s="1"/>
  <c r="H11" i="9" s="1"/>
  <c r="G42" i="9"/>
  <c r="G38" i="9"/>
  <c r="G10" i="9" s="1"/>
  <c r="G19" i="11" l="1"/>
  <c r="H19" i="11" s="1"/>
  <c r="H10" i="9"/>
  <c r="G21" i="7"/>
  <c r="G31" i="5" l="1"/>
  <c r="G32" i="1" l="1"/>
  <c r="G24" i="4" l="1"/>
  <c r="G10" i="1" l="1"/>
  <c r="H10" i="1" s="1"/>
  <c r="G28" i="2" l="1"/>
  <c r="G27" i="2" s="1"/>
  <c r="G25" i="6" l="1"/>
  <c r="G10" i="6" s="1"/>
  <c r="H10" i="6" s="1"/>
  <c r="G40" i="6"/>
  <c r="G12" i="6" s="1"/>
  <c r="G33" i="6"/>
  <c r="G11" i="6" s="1"/>
  <c r="G18" i="6"/>
  <c r="G9" i="6" s="1"/>
  <c r="G13" i="6" l="1"/>
  <c r="H13" i="6"/>
  <c r="H12" i="6"/>
  <c r="H9" i="6"/>
  <c r="H11" i="6" l="1"/>
  <c r="G10" i="8" l="1"/>
  <c r="G22" i="8"/>
  <c r="G26" i="8"/>
  <c r="G9" i="8" s="1"/>
  <c r="G14" i="8"/>
  <c r="G38" i="7" l="1"/>
  <c r="E12" i="7"/>
  <c r="G11" i="8" l="1"/>
  <c r="G42" i="7"/>
  <c r="G11" i="7" s="1"/>
  <c r="H11" i="7" s="1"/>
  <c r="G29" i="7"/>
  <c r="G34" i="7" l="1"/>
  <c r="G10" i="7" s="1"/>
  <c r="G25" i="7"/>
  <c r="G17" i="7"/>
  <c r="G8" i="7" s="1"/>
  <c r="G31" i="9"/>
  <c r="G9" i="9" s="1"/>
  <c r="G14" i="9" l="1"/>
  <c r="H9" i="9"/>
  <c r="H8" i="7"/>
  <c r="G9" i="7"/>
  <c r="H12" i="7" l="1"/>
  <c r="D14" i="5" l="1"/>
  <c r="G12" i="5"/>
  <c r="G28" i="5"/>
  <c r="G11" i="5" s="1"/>
  <c r="H9" i="5"/>
  <c r="G18" i="5"/>
  <c r="G37" i="5"/>
  <c r="G13" i="5" s="1"/>
  <c r="G19" i="4"/>
  <c r="D11" i="2"/>
  <c r="G11" i="4" l="1"/>
  <c r="H13" i="5"/>
  <c r="H14" i="5"/>
  <c r="G12" i="1"/>
  <c r="H12" i="1" s="1"/>
  <c r="H11" i="5"/>
  <c r="G9" i="1"/>
  <c r="H9" i="1" l="1"/>
  <c r="G13" i="4"/>
  <c r="H13" i="4" s="1"/>
  <c r="G11" i="1"/>
  <c r="H11" i="1" s="1"/>
  <c r="G13" i="1" l="1"/>
  <c r="H13" i="1"/>
</calcChain>
</file>

<file path=xl/sharedStrings.xml><?xml version="1.0" encoding="utf-8"?>
<sst xmlns="http://schemas.openxmlformats.org/spreadsheetml/2006/main" count="595" uniqueCount="279">
  <si>
    <t>Odbor zdravotnictví</t>
  </si>
  <si>
    <t>ORJ - 14</t>
  </si>
  <si>
    <t xml:space="preserve">Správce: </t>
  </si>
  <si>
    <t>Ing. Bohuslav Kolář, MBA</t>
  </si>
  <si>
    <t>vedoucí odboru</t>
  </si>
  <si>
    <t>v tis.Kč</t>
  </si>
  <si>
    <t>§</t>
  </si>
  <si>
    <t>seskupení položek</t>
  </si>
  <si>
    <t>Název seskupení položek</t>
  </si>
  <si>
    <t>%</t>
  </si>
  <si>
    <t xml:space="preserve">Neinvestiční transfery soukromoprávním subjektům </t>
  </si>
  <si>
    <t xml:space="preserve">Neinvestiční transfery veřejnoprávním subjektům a mezi peněžními fondy téhož subjektu </t>
  </si>
  <si>
    <t>Celkem</t>
  </si>
  <si>
    <t>Komentář:</t>
  </si>
  <si>
    <t xml:space="preserve">§ 3541, seskupení pol. 52 - Neinvestiční transfery soukromoprávním subjektům </t>
  </si>
  <si>
    <t xml:space="preserve">Neinvestiční transfery obecně prospěšným společnostem </t>
  </si>
  <si>
    <t xml:space="preserve">Neinvestiční transfery spolkům </t>
  </si>
  <si>
    <t xml:space="preserve">§ 3543, seskupení pol. 52 - Neinvestiční transfery soukromoprávním subjektům </t>
  </si>
  <si>
    <t xml:space="preserve">§ 3592, seskupení pol. 52 - Neinvestiční transfery soukromoprávním subjektům </t>
  </si>
  <si>
    <t xml:space="preserve">Neinvestiční transfery nefinančním podnikatelským subjektům - fyzickým osobám </t>
  </si>
  <si>
    <t xml:space="preserve">Neinvestiční transfery nefinančním podnikatelským subjektům - právnickým osobám </t>
  </si>
  <si>
    <t xml:space="preserve">Dotační program: </t>
  </si>
  <si>
    <t xml:space="preserve">Dotační tituly: </t>
  </si>
  <si>
    <t>Kontaktní a poradenské služby</t>
  </si>
  <si>
    <t xml:space="preserve">Ostatní neinvestiční transfery neziskovým a podobným organizacím </t>
  </si>
  <si>
    <t xml:space="preserve">Neinvestiční transfery církvím a náboženským společnostem </t>
  </si>
  <si>
    <t xml:space="preserve">Neinvestiční transfery vysokým školám </t>
  </si>
  <si>
    <t>Ostatní neinvestiční výdaje</t>
  </si>
  <si>
    <t>Nespecifikované rezervy</t>
  </si>
  <si>
    <t xml:space="preserve">Odbor zdravotnictví </t>
  </si>
  <si>
    <t>ORJ</t>
  </si>
  <si>
    <t>UZ</t>
  </si>
  <si>
    <t xml:space="preserve">Odbor dopravy a silničního hospodářství </t>
  </si>
  <si>
    <t>ORJ - 12</t>
  </si>
  <si>
    <t>Ing. Ladislav Růžička</t>
  </si>
  <si>
    <t>Investiční transfery</t>
  </si>
  <si>
    <t xml:space="preserve">Investiční transfery obcím </t>
  </si>
  <si>
    <t>§ 2219, seskupení pol. 63 - Investiční transfery</t>
  </si>
  <si>
    <t xml:space="preserve">Odbor sociálních věcí </t>
  </si>
  <si>
    <t>ORJ - 11</t>
  </si>
  <si>
    <t>Mgr. Irena Sonntagová</t>
  </si>
  <si>
    <t xml:space="preserve">§ 4339, seskupení pol. 52 - Neinvestiční transfery soukromoprávním subjektům </t>
  </si>
  <si>
    <t xml:space="preserve">Ostatní neinvestiční transfery neziskovým a podobných organizacím </t>
  </si>
  <si>
    <t xml:space="preserve">§ 4349, seskupení pol. 52 - Neinvestiční transfery soukromoprávním subjektům </t>
  </si>
  <si>
    <t xml:space="preserve">§ 4399, seskupení pol. 52 - Neinvestiční transfery soukromoprávním subjektům </t>
  </si>
  <si>
    <t>Podpora prevence kriminality</t>
  </si>
  <si>
    <t>Podpora integrace romských komunit</t>
  </si>
  <si>
    <t>Podpora prorodinných aktivit</t>
  </si>
  <si>
    <t xml:space="preserve">Podpora aktivit směřujících k sociálnímu začleňování </t>
  </si>
  <si>
    <t>Program finanční podpory poskytování sociálních služeb v Olomuckém kraji - Podprogram č. 2 (UZ 530)</t>
  </si>
  <si>
    <t>Program finanční podpory poskytování sociálních služeb v Olomuckém kraji - Podprogram č. 2</t>
  </si>
  <si>
    <t>§ 5273, seskupení pol. 59 - Ostatní neinvestiční výdaje</t>
  </si>
  <si>
    <t xml:space="preserve">§ 5512, seskupení pol. 52 - Neinvestiční transfery soukromoprávním subjektům </t>
  </si>
  <si>
    <t xml:space="preserve">§ 5512, seskupení pol. 53 - Neinvestiční transfery veřejnoprávním subjektům a mezi peněžními fondy téhož subjektu </t>
  </si>
  <si>
    <t xml:space="preserve">Neinvestiční transfery obcím </t>
  </si>
  <si>
    <t>ORJ - 18</t>
  </si>
  <si>
    <t xml:space="preserve">§ 2143, seskupení pol. 52 - Neinvestiční transfery soukromoprávním subjektům </t>
  </si>
  <si>
    <t xml:space="preserve">§ 2143, seskupení pol. 53 - Neinvestiční transfery veřejnoprávním subjektům a mezi peněžními fondy téhož subjektu </t>
  </si>
  <si>
    <t>Nadregionální akce cestovního ruchu</t>
  </si>
  <si>
    <t xml:space="preserve">Podpora rozvoje zahraničních vztahů Olomouckého kraje </t>
  </si>
  <si>
    <t xml:space="preserve">Podpora zkvalitnění služeb turistických informačních center v Olomouckém kraji </t>
  </si>
  <si>
    <t>Podpora cestovního ruchu v turistických regionech Jeseníky a Střední Morava</t>
  </si>
  <si>
    <t>Podpora kinematografie v turistických regionech Jeseníky a Střední Morava</t>
  </si>
  <si>
    <t xml:space="preserve">Odbor životního prostředí a zemědělství </t>
  </si>
  <si>
    <t>ORJ - 09</t>
  </si>
  <si>
    <t>Ing. Josef Veselský</t>
  </si>
  <si>
    <t xml:space="preserve">Neinvestiční transfery obyvatelstvu </t>
  </si>
  <si>
    <t xml:space="preserve">§ 1037, seskupení pol. 52 - Neinvestiční transfery soukromoprávním subjektům </t>
  </si>
  <si>
    <t xml:space="preserve">§ 1099, seskupení pol. 54 - Neinvestiční transfery obyvatelstvu </t>
  </si>
  <si>
    <t xml:space="preserve">Účelové neinvestiční transfery fyzickým osobám </t>
  </si>
  <si>
    <t xml:space="preserve">§ 2310, seskupení pol. 53 - Neinvestiční transfery veřejnoprávním subjektům a mezi peněžními fondy téhož subjektu </t>
  </si>
  <si>
    <t xml:space="preserve">§ 3429, seskupení pol. 52 - Neinvestiční transfery soukromoprávním subjektům </t>
  </si>
  <si>
    <t>Řešení mimořádné situace na infrastruktuře vodovodů a kanalizací</t>
  </si>
  <si>
    <t>Řešení mimořádné situace na vodních dílech a realizace opatření k předcházení a odstraňování následků povodní</t>
  </si>
  <si>
    <t xml:space="preserve">Podpora činnosti záchranných stanic pro handicapované živočichy </t>
  </si>
  <si>
    <t>Odbor strategického rozvoje kraje</t>
  </si>
  <si>
    <t>ORJ - 08</t>
  </si>
  <si>
    <t xml:space="preserve">Ing. Radek Dosoudil </t>
  </si>
  <si>
    <t xml:space="preserve">§ 2125, seskupení pol. 52 - Neinvestiční transfery soukromoprávním subjektům </t>
  </si>
  <si>
    <t xml:space="preserve">§ 2141, seskupení pol. 52 - Neinvestiční transfery soukromoprávním subjektům </t>
  </si>
  <si>
    <t xml:space="preserve">§ 3639, seskupení pol. 53 - Neinvestiční transfery veřejnoprávním subjektům a mezi peněžními fondy téhož subjektu </t>
  </si>
  <si>
    <t>Podpora soutěží propagujících podnikatele</t>
  </si>
  <si>
    <t>Podpora poradenství pro podnikatele</t>
  </si>
  <si>
    <t xml:space="preserve">Podpora regionálního značení </t>
  </si>
  <si>
    <t>Podpora farmářských trhů</t>
  </si>
  <si>
    <t xml:space="preserve">§ 3319, seskupení pol. 52 - Neinvestiční transfery soukromoprávním subjektům </t>
  </si>
  <si>
    <t>Obnova kulturních památek</t>
  </si>
  <si>
    <t>Obnova staveb drobné architektury místního významu</t>
  </si>
  <si>
    <t>Podpora zpracování územně plánovací dokumentace</t>
  </si>
  <si>
    <t>odbor strategického rozvoje kraje</t>
  </si>
  <si>
    <t>ORJ - 10</t>
  </si>
  <si>
    <t>Mgr. Miroslav Gajdůšek, MBA</t>
  </si>
  <si>
    <t>Neinvestiční transfery obyvatelstvu</t>
  </si>
  <si>
    <t xml:space="preserve">§ 3299, seskupení pol. 52 - Neinvestiční transfery soukromoprávním subjektům </t>
  </si>
  <si>
    <t xml:space="preserve">Neinvestiční příspěvky zřízeným příspěvkovým organizacím </t>
  </si>
  <si>
    <t>§ 3299, seskupení pol. 54 - Neinvestiční transfery obyvatelstvu</t>
  </si>
  <si>
    <t xml:space="preserve">§ 3419, seskupení pol. 52 - Neinvestiční transfery soukromoprávním subjektům </t>
  </si>
  <si>
    <t xml:space="preserve">§ 3792, seskupení pol. 53 - Neinvestiční transfery veřejnoprávním subjektům a mezi peněžními fondy téhož subjektu </t>
  </si>
  <si>
    <t xml:space="preserve">Víceletá podpora významných kulturních akcí </t>
  </si>
  <si>
    <t>Program podpory kultury v Olomouckém kraji</t>
  </si>
  <si>
    <t xml:space="preserve">§ 3312, seskupení pol. 53 - Neinvestiční transfery veřejnoprávním subjektům a mezi peněžními fondy téhož subjektu </t>
  </si>
  <si>
    <t xml:space="preserve">Podpora celoroční sportovní činnosti </t>
  </si>
  <si>
    <t>Dotace na získání ternérské licence</t>
  </si>
  <si>
    <t xml:space="preserve">§ 3419, seskupení pol. 54 - Neinvestiční transfery obyvatelstvu </t>
  </si>
  <si>
    <t xml:space="preserve">Jedná se o kofinancování nově vzniklého dotačního titulu MŠMT na podporu práce s dětmi a mládeží, zejména zabezpečení pravidelné činnosti NNO v územní působnosti Olomouckého kraje 
</t>
  </si>
  <si>
    <t xml:space="preserve">Odbor </t>
  </si>
  <si>
    <t>odbor ekonomický</t>
  </si>
  <si>
    <t xml:space="preserve">§ 6409, seskupení pol. 52 - Neinvestiční transfery soukromoprávním subjektům </t>
  </si>
  <si>
    <t xml:space="preserve">Dotace celkem </t>
  </si>
  <si>
    <t xml:space="preserve">§ 3599, seskupení pol. 52 - Neinvestiční transfery soukromoprávním subjektům </t>
  </si>
  <si>
    <t>odbor tajemníka hejtmana</t>
  </si>
  <si>
    <t xml:space="preserve">odbor životního prostředí a zemědělství </t>
  </si>
  <si>
    <t xml:space="preserve">odbor dopravy a silničního hospodářství </t>
  </si>
  <si>
    <t xml:space="preserve">odbor sociálních věcí </t>
  </si>
  <si>
    <t xml:space="preserve">Podpora sportovních akcí </t>
  </si>
  <si>
    <t>Schválený rozpočet 2017</t>
  </si>
  <si>
    <t>Očekávaná skutečnost k 31. 12. 2017</t>
  </si>
  <si>
    <t>Návrh rozpočtu 2018</t>
  </si>
  <si>
    <t>Obnova nemovitostí, které nejsou kulturní památkou, nacházejících se na území památkových rezervací a památkových zón</t>
  </si>
  <si>
    <t xml:space="preserve">Podpora budování a obnovy infrastruktury obce </t>
  </si>
  <si>
    <t>Podpora přípravy projektové dokumentace</t>
  </si>
  <si>
    <t>Podpora začínajících včelařů</t>
  </si>
  <si>
    <t>Podpora stávajících včelařů</t>
  </si>
  <si>
    <t xml:space="preserve">Podpora akcí zaměřených na oblast životního prostředí a zemědělství a podpora činnosti zájmových spolků a organizací, předmětem jejichž činnosti je oblast životního prostředí a zemědělství </t>
  </si>
  <si>
    <t xml:space="preserve">Podpora reprezentantů ČR z Olomouckého kraje </t>
  </si>
  <si>
    <t xml:space="preserve">Podpora přípravy dětí a mládeže ve vrcholových sportovních klubech </t>
  </si>
  <si>
    <t>Specifická selektivní a indikovaná prevence</t>
  </si>
  <si>
    <t>Podpora zdravotně-preventivních aktivit pro specifické skupiny obyvatel</t>
  </si>
  <si>
    <t xml:space="preserve">Individuální návratné finančních výpomoci </t>
  </si>
  <si>
    <t>Neinvestiční transfery obcím</t>
  </si>
  <si>
    <t>Kontaktní a poradenské služby (UZ 575)</t>
  </si>
  <si>
    <t>Specifická selektivní a indikovaná prevence (579)</t>
  </si>
  <si>
    <t>Podpora zdravotně-preventivních aktivit pro specifické skupiny obyvatel (UZ 569)</t>
  </si>
  <si>
    <t>Podpora prevence kriminality (UZ 525)</t>
  </si>
  <si>
    <t>Podpora integrace romských komunit (UZ 526)</t>
  </si>
  <si>
    <t>Podpora prorodinných aktivit (UZ 527)</t>
  </si>
  <si>
    <t>Podpora aktivit směřujících k sociálnímu začleňování  (UZ 528)</t>
  </si>
  <si>
    <t>Podpora začínajících včelařů (UZ 455)</t>
  </si>
  <si>
    <t>Podpora stávajících včelařů (UZ 456)</t>
  </si>
  <si>
    <t>Řešení mimořádné situace na infrastruktuře vodovodů a kanalizací (UZ460)</t>
  </si>
  <si>
    <t>Řešení mimořádné situace na vodních dílech a realizace opatření k předcházení a odstraňování následků povodní (UZ 461)</t>
  </si>
  <si>
    <t>Podpora akcí zaměřených na oblast životního prostředí a zemědělství a podpora činnosti zájmových spolků a organizací, předmětem jejichž činnosti je oblast životního prostředí a zemědělství  (UZ 469)</t>
  </si>
  <si>
    <t>Odbor sportu, kultury a památkové péče</t>
  </si>
  <si>
    <t>Podpora soutěží propagujících podnikatele (UZ 435)</t>
  </si>
  <si>
    <t>Podpora poradenství pro podnikatele (UZ 436)</t>
  </si>
  <si>
    <t>Podpora regionálního značení (UZ 430)</t>
  </si>
  <si>
    <t>Podpora farmářských trhů (UZ 431)</t>
  </si>
  <si>
    <t>Podpora zpracování územně plánovací dokumentace (UZ 441)</t>
  </si>
  <si>
    <t>Podpora budování a obnovy infrastruktury obce (UZ 443)</t>
  </si>
  <si>
    <t>Podpora přípravy projektové dokumentace (UZ 444)</t>
  </si>
  <si>
    <t>Rezerva Olomouckého kraje pro případ řešení krizové situace nebo mimořádné události  (UZ 420)</t>
  </si>
  <si>
    <t>Dotace na pořízení, rekonstrukci, opravu požární techniky a nákup věcného vybavení JSDH obcí Olomouckého kraje (UZ 415)</t>
  </si>
  <si>
    <t>§ 5512, seskupení pol. 63 - Investiční transfery</t>
  </si>
  <si>
    <t>Odbor školství a mládeže</t>
  </si>
  <si>
    <t>ORJ - 13</t>
  </si>
  <si>
    <t>Podpora celoroční sportovní činnosti (UZ 595)</t>
  </si>
  <si>
    <t>Podpora sportovních akcí (UZ 501)</t>
  </si>
  <si>
    <t>Dotace na získání ternérské licence (UZ 502)</t>
  </si>
  <si>
    <t>Podpora reprezentantů ČR z Olomouckého kraje (UZ 503)</t>
  </si>
  <si>
    <t>§ 3419, seskupení pol. 63 - Investiční transfery</t>
  </si>
  <si>
    <t>Obnova kulturních památek (UZ 550)</t>
  </si>
  <si>
    <t>Obnova staveb drobné architektury místního významu (UZ 551)</t>
  </si>
  <si>
    <t>Program podpory kultury v Olomouckém kraji (UZ 555)</t>
  </si>
  <si>
    <t>Víceletá podpora významných kulturních akcí  (UZ 556)</t>
  </si>
  <si>
    <t>Odbor kancelář hejtmana</t>
  </si>
  <si>
    <t>Podpora kinematografie v turistických regionech Jeseníky a Střední Morava (UZ 584)</t>
  </si>
  <si>
    <t>Nadregionální akce cestovního ruchu (UZ 580)</t>
  </si>
  <si>
    <t xml:space="preserve">Podpora rozvoje zahraničních vztahů Olomouckého kraje (UZ 581) </t>
  </si>
  <si>
    <t>Podpora zkvalitnění služeb turistických informačních center v Olomouckém kraji (UZ 582)</t>
  </si>
  <si>
    <t>Podpora cestovního ruchu v turistických regionech Jeseníky a Střední Morava (UZ 583)</t>
  </si>
  <si>
    <t>Upravený rozpočet k      30. 9. 2017</t>
  </si>
  <si>
    <t>Terénní programy (UZ 576)</t>
  </si>
  <si>
    <t>Ambulantní léčba  (UZ 577)</t>
  </si>
  <si>
    <t>Doléčovací programy (UZ 578)</t>
  </si>
  <si>
    <t xml:space="preserve">Terénní programy </t>
  </si>
  <si>
    <t>Ambulantní léčba</t>
  </si>
  <si>
    <t>Doléčovací programy</t>
  </si>
  <si>
    <t>odbor školství a mládeže</t>
  </si>
  <si>
    <t>odbor sportu, kultury a památkové péče</t>
  </si>
  <si>
    <t xml:space="preserve">odbor zdravotnictví </t>
  </si>
  <si>
    <t>§ 6409, seskupení pol. 56 - Neivnestiční půjčené prostředky</t>
  </si>
  <si>
    <t xml:space="preserve">Ostatní neinvestiční půjčené prostředky neziskovým a podobným organizacím </t>
  </si>
  <si>
    <t>Neivnestiční půjčené prostředky</t>
  </si>
  <si>
    <t>RNDr. Bc. Iveta Tichá</t>
  </si>
  <si>
    <t>Ing. Luděk Niče</t>
  </si>
  <si>
    <t>6=5/4</t>
  </si>
  <si>
    <t>Individuální návratná finanční výpomoc (UZ 410)</t>
  </si>
  <si>
    <t>Dotace na podporu lesních ekosystémů 2018-2020 (UZ 450)</t>
  </si>
  <si>
    <t>Podpora činnosti záchranných stanic pro handicapované živočichy
(UZ 467)</t>
  </si>
  <si>
    <t>Dotace na podporu lesních ekosystémů 2018-2020</t>
  </si>
  <si>
    <t>Obnova nemovitostí, které nejsou kulturní památkou, nacházejících se na území památkových rezervací a památkových zón (UZ 552)</t>
  </si>
  <si>
    <t>Podpora zdravotně-preventivních aktivit pro všechny skupiny obyvatel (UZ 566)</t>
  </si>
  <si>
    <t>Podpora zdravotně-preventivních aktivit  pro všechny skupiny obyvatel</t>
  </si>
  <si>
    <t>Dotace pro JSDH obcí Olomouckého kraje na nákup dopravních aut a zařízení  (UZ 416)</t>
  </si>
  <si>
    <t xml:space="preserve">Dotace pro JSDH obcí Olomouckého kraje na nákup dopravních aut a zařízení </t>
  </si>
  <si>
    <t xml:space="preserve">Mgr. Olga Fidrová </t>
  </si>
  <si>
    <t>ORJ - 07</t>
  </si>
  <si>
    <t xml:space="preserve">Individuální dotace - odbor ekonomický </t>
  </si>
  <si>
    <t>Individuální dotace  (UZ 401)</t>
  </si>
  <si>
    <t>Program obnovy venkova Olomouckého kraje 2018</t>
  </si>
  <si>
    <t>Program na podporu místních produktů 2018</t>
  </si>
  <si>
    <t>Program na podporu podnikání 2018</t>
  </si>
  <si>
    <t xml:space="preserve">Program na podporu podnikání 2018 </t>
  </si>
  <si>
    <t>Dotace obcím na území Olomouckého kraje na řešení mimořádných událostí v oblasti vodohospodářské infrastruktury  2018</t>
  </si>
  <si>
    <t>Program na podporu včelařů na území Olomouckého kraje 2018</t>
  </si>
  <si>
    <t>Program na podporu aktivit v oblasti životního prostředí a zemědělství 2018</t>
  </si>
  <si>
    <t>Dotace obcím na území Olomouckého kraje na řešení mimořádných událostí v oblasti vodohospodářské infrastruktury 2018</t>
  </si>
  <si>
    <t>Studijní stipendium Olomouckého kraje na studium v zahraniční v roce 2018</t>
  </si>
  <si>
    <t>Studijní stipendium Olomouckého kraje na studium v zahraniční  v roce  2018 (UZ 495)</t>
  </si>
  <si>
    <t>Program na podporu vzdělávání na vysokých školách v Olomouckém kraji v roce 2018  (UZ480)</t>
  </si>
  <si>
    <t>Program na podporu vzdělávání na vysokých školách v Olomouckém kraji v roce 2018</t>
  </si>
  <si>
    <t>Program na podporu environmentálního vzdělávání, výchovy a osvěty v Olomouckém kraji v roce 2018</t>
  </si>
  <si>
    <t>Program na podporu environmentálního vzdělávání, výchovy a osvěty v Olomouckém kraji v roce 2018 (UZ 510)</t>
  </si>
  <si>
    <t>Program podpory práce s dětmi a mládeží pro nestátní neziskové organizace v Olomouckém kraji v roce 2018 (UZ 520)</t>
  </si>
  <si>
    <t>Program podpory práce s dětmi a mládeží pro nestátní neziskové organizace v Olomouckém kraji v roce 2018</t>
  </si>
  <si>
    <t>Dotační program pro sociální oblast 2018</t>
  </si>
  <si>
    <t>Podpora výstavby a oprav cyklostezek 2018 (UZ 535)</t>
  </si>
  <si>
    <t>Podopora opatření pro zvýšení bezpečnosti provozu a budování přechodů pro chodce 2018 (UZ 590)</t>
  </si>
  <si>
    <t>Podpora výstavby a oprav cyklostezek 2018</t>
  </si>
  <si>
    <t>Podpora opatření pro zvýšení bezpečnosti provozu a budování přechodů pro chodce 2018</t>
  </si>
  <si>
    <t>Program památkové péče v Olomouckém kraji  2018</t>
  </si>
  <si>
    <t>Program památkové péče v Olomouckém kraji 2018</t>
  </si>
  <si>
    <t>Program podpory kultury v Olomouckém kraji 2018</t>
  </si>
  <si>
    <t>Program na podporu stálých profesionálních sborů v Olomouckém kraji v roce 2018 (UZ 610)</t>
  </si>
  <si>
    <t>Program na podporu stálých profesionálních sborů v Olomouckém kraji v roce 2018</t>
  </si>
  <si>
    <t>Program na podporu sportovní činnosti v Olomouckém kraji v roce 2018</t>
  </si>
  <si>
    <t>Podpora přípravy dětí a mládeže ve vrcholových sportovních klubech 
(UZ 596)</t>
  </si>
  <si>
    <t>Program na podporu sportu v Olomouckém kraji v roce 2018</t>
  </si>
  <si>
    <t>Program na podporu volnočasových a tělovýchovných aktivit v Olomouckém kraji v roce 2018</t>
  </si>
  <si>
    <t>Program na podporu volnočasových a tělovýchovných aktivit v Olomouckém kraji v roce 2018 (UZ 505)</t>
  </si>
  <si>
    <t>Program na podporu sportovní činnosti dětí a mládeže v Olomouckém kraji v roce 2018 (UZ 515)</t>
  </si>
  <si>
    <t>Program na podporu sportovní činnosti dětí a mládeže v Olomouckém kraji v roce 2018</t>
  </si>
  <si>
    <t>Program na podporu handicapovaných sportovců v Olomouckém kraji v roce 2018</t>
  </si>
  <si>
    <t>Program na podporu handicapovaných sportovců v Olomouckém kraji v roce 2018 (UZ 600)</t>
  </si>
  <si>
    <t>Program na podporu výstavby a rekonstrukci sportovních zařízení v obcích v Olomouckém kraji v roce 2018 (U 605)</t>
  </si>
  <si>
    <t>Program na podporu výstavby a rekonstrukcí sportovních zařízení v obcích v Olomouckém kraji v roce 2018</t>
  </si>
  <si>
    <t>§ 2212, seskupení pol. 63 - Investiční transfery</t>
  </si>
  <si>
    <t>Program na podporu zdraví a zdravého životního stylu v roce 2018</t>
  </si>
  <si>
    <t>Program pro oblast protidrogové prevence v roce 2018</t>
  </si>
  <si>
    <t>Program pro vzdělávání ve zdravotnictví v roce 2018</t>
  </si>
  <si>
    <t>Program pro vzdělávání ve zdravotnictví v roce 2018 (UZ 570)</t>
  </si>
  <si>
    <t>Program na podporu cestovního ruchu a zahraničních vztahů 2018</t>
  </si>
  <si>
    <t>Program na podporu JSDH 2018</t>
  </si>
  <si>
    <t>Dotace na činnosti, akce a projekty hasičů, spolků a pobočných spolků hasičů Olomouckého kraje 2018 (UZ 425)</t>
  </si>
  <si>
    <t xml:space="preserve">Rezerva Olomouckého kraje pro případ řešení krizové situace nebo mimořádné události </t>
  </si>
  <si>
    <t>Dotace na činnosti, akce a projekty hasičů, spolků a pobočných spolků hasičů Olomouckého kraje 2018</t>
  </si>
  <si>
    <t>Odbor ekonomický</t>
  </si>
  <si>
    <t xml:space="preserve">Schválený rozpočet 2018 </t>
  </si>
  <si>
    <t>v tis. Kč</t>
  </si>
  <si>
    <t>Individuální dotace (přísliby 20 mil. Kč)</t>
  </si>
  <si>
    <t>OPŘPO</t>
  </si>
  <si>
    <t>KIDSOK</t>
  </si>
  <si>
    <t>Hotelová škola Vincenze Priessnitze a Obchodní akademie Jeseník</t>
  </si>
  <si>
    <t xml:space="preserve">Střední odborná škola, Šumperk, Zemědělská 3 "Sporák do školní jídelny" </t>
  </si>
  <si>
    <t>Střední průmyslová škola Hranice  "Výměna odlučovače tuků"</t>
  </si>
  <si>
    <t>Zpracování filmového dokumentu o přírodě Olomouckého kraje</t>
  </si>
  <si>
    <t>Návrh na navýšení v roce 2018</t>
  </si>
  <si>
    <t>Odbor</t>
  </si>
  <si>
    <t>Návrh na použití:</t>
  </si>
  <si>
    <t>Návrh</t>
  </si>
  <si>
    <t>OKŘ</t>
  </si>
  <si>
    <t xml:space="preserve">Odbor kancelář ředitele celkem </t>
  </si>
  <si>
    <t>OŽPZ</t>
  </si>
  <si>
    <t xml:space="preserve">Odbor životního prostředě a zemědělství  celkem </t>
  </si>
  <si>
    <t xml:space="preserve">Odbor podpory řízení příspěvkových organizací celkem </t>
  </si>
  <si>
    <t>OE</t>
  </si>
  <si>
    <t xml:space="preserve">Odbor ekonomický celkem </t>
  </si>
  <si>
    <t>Celkem  požadavky</t>
  </si>
  <si>
    <t>Program na podporu investičních projektů v oblasti kultury v Olomouckého kraji v roce 2018</t>
  </si>
  <si>
    <t>Program  na podporu investičních akcí v oblasti sportu - provoz a údržba sportovních a tělovýchovných zařízení v Olomouckém kraji v roce 2018</t>
  </si>
  <si>
    <t xml:space="preserve">2. Dotační programy / tituly z rozpočtu Olomouckého kraje </t>
  </si>
  <si>
    <t>1. Zapojení části zůstatku na bakovních účtech Olomouckého kraje k 31.12.2017</t>
  </si>
  <si>
    <t xml:space="preserve">Financování konzultačních a poradenských služeb v rámci GDPR u Krajského úřadu Olomouckého kraje a příspěvkových organizací </t>
  </si>
  <si>
    <t>Dokrytí dotačních programů / titulů  - viz Příloha č. 2</t>
  </si>
  <si>
    <t>Navýšení individuálních dotací  a návratných finančních výpomoci - viz. Příloha č. 2</t>
  </si>
  <si>
    <t xml:space="preserve">Rezerva na navýšení kofinancování projektů spolufinancovaných z fondů EU </t>
  </si>
  <si>
    <t xml:space="preserve">Projekt "Společná příprava na česko-polský trh práce" v rámci Programu Interreg V-A Česká republika - Polsko 2014 - 2020, prioritní osa č. 3 Vzdělávání a kvalifikace. </t>
  </si>
  <si>
    <t xml:space="preserve">Dohrazení prokazatelné ztráty dle Memoranda, navýšení cen trakční energie a paliva a navýšení mzdových prostředků vlakových čet. Dále propagace v souvislosti se změnami a úpravou jízdních řádů od roku 2018 byl zřízen nový web dopravaok.cz a zlepšena funkce Facebooku IDSOK </t>
  </si>
  <si>
    <t>Dotace na pořízení, rekonstrukci, opravu požární techniky a nákup věcného vybavení JSDH obcí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</si>
</sst>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\&quot;tis.Kč&quot;"/>
    <numFmt numFmtId="165" formatCode="#,##0.00\ &quot;Kč&quot;"/>
    <numFmt numFmtId="166" formatCode="#,##0.000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6"/>
      <color theme="4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2"/>
      <color rgb="FF7030A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37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7" fillId="2" borderId="2" xfId="0" applyNumberFormat="1" applyFont="1" applyFill="1" applyBorder="1"/>
    <xf numFmtId="4" fontId="7" fillId="2" borderId="3" xfId="0" applyNumberFormat="1" applyFont="1" applyFill="1" applyBorder="1"/>
    <xf numFmtId="0" fontId="7" fillId="0" borderId="0" xfId="0" applyFont="1"/>
    <xf numFmtId="0" fontId="7" fillId="2" borderId="1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164" fontId="6" fillId="0" borderId="0" xfId="0" applyNumberFormat="1" applyFont="1"/>
    <xf numFmtId="0" fontId="7" fillId="0" borderId="0" xfId="0" applyFont="1" applyAlignment="1">
      <alignment horizontal="left"/>
    </xf>
    <xf numFmtId="3" fontId="6" fillId="3" borderId="5" xfId="0" applyNumberFormat="1" applyFont="1" applyFill="1" applyBorder="1"/>
    <xf numFmtId="0" fontId="3" fillId="0" borderId="0" xfId="0" applyFont="1" applyBorder="1"/>
    <xf numFmtId="0" fontId="13" fillId="0" borderId="0" xfId="1" applyFont="1" applyFill="1"/>
    <xf numFmtId="3" fontId="14" fillId="3" borderId="0" xfId="1" applyNumberFormat="1" applyFont="1" applyFill="1"/>
    <xf numFmtId="0" fontId="14" fillId="3" borderId="0" xfId="1" applyFont="1" applyFill="1"/>
    <xf numFmtId="3" fontId="6" fillId="3" borderId="5" xfId="0" applyNumberFormat="1" applyFont="1" applyFill="1" applyBorder="1" applyProtection="1">
      <protection locked="0"/>
    </xf>
    <xf numFmtId="0" fontId="3" fillId="3" borderId="0" xfId="0" applyFont="1" applyFill="1"/>
    <xf numFmtId="0" fontId="0" fillId="3" borderId="0" xfId="0" applyFill="1" applyAlignment="1">
      <alignment horizontal="justify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3" fontId="3" fillId="3" borderId="0" xfId="0" applyNumberFormat="1" applyFont="1" applyFill="1" applyBorder="1"/>
    <xf numFmtId="164" fontId="6" fillId="3" borderId="0" xfId="0" applyNumberFormat="1" applyFont="1" applyFill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" fontId="3" fillId="3" borderId="6" xfId="0" applyNumberFormat="1" applyFont="1" applyFill="1" applyBorder="1"/>
    <xf numFmtId="0" fontId="0" fillId="0" borderId="0" xfId="0" applyAlignment="1">
      <alignment horizontal="justify" wrapText="1"/>
    </xf>
    <xf numFmtId="0" fontId="15" fillId="0" borderId="0" xfId="0" applyFont="1"/>
    <xf numFmtId="3" fontId="14" fillId="2" borderId="2" xfId="0" applyNumberFormat="1" applyFont="1" applyFill="1" applyBorder="1"/>
    <xf numFmtId="0" fontId="6" fillId="0" borderId="0" xfId="0" applyFont="1"/>
    <xf numFmtId="0" fontId="13" fillId="2" borderId="3" xfId="0" applyFont="1" applyFill="1" applyBorder="1" applyAlignment="1">
      <alignment horizontal="center" vertical="center"/>
    </xf>
    <xf numFmtId="4" fontId="14" fillId="2" borderId="3" xfId="0" applyNumberFormat="1" applyFont="1" applyFill="1" applyBorder="1"/>
    <xf numFmtId="164" fontId="7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3" fillId="3" borderId="0" xfId="0" applyFont="1" applyFill="1" applyAlignment="1">
      <alignment horizontal="left"/>
    </xf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/>
    <xf numFmtId="0" fontId="9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justify"/>
    </xf>
    <xf numFmtId="0" fontId="3" fillId="3" borderId="0" xfId="0" applyFont="1" applyFill="1" applyAlignment="1">
      <alignment horizontal="justify" vertical="justify" wrapText="1"/>
    </xf>
    <xf numFmtId="0" fontId="3" fillId="3" borderId="0" xfId="0" applyFont="1" applyFill="1" applyAlignment="1">
      <alignment horizontal="center"/>
    </xf>
    <xf numFmtId="0" fontId="8" fillId="3" borderId="0" xfId="0" applyFont="1" applyFill="1"/>
    <xf numFmtId="3" fontId="3" fillId="3" borderId="0" xfId="0" applyNumberFormat="1" applyFont="1" applyFill="1"/>
    <xf numFmtId="0" fontId="6" fillId="3" borderId="0" xfId="0" applyFont="1" applyFill="1" applyBorder="1"/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0" fontId="8" fillId="3" borderId="0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3" fillId="3" borderId="12" xfId="0" applyFont="1" applyFill="1" applyBorder="1"/>
    <xf numFmtId="0" fontId="0" fillId="3" borderId="0" xfId="0" applyFill="1" applyAlignment="1">
      <alignment wrapText="1"/>
    </xf>
    <xf numFmtId="0" fontId="7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justify" wrapText="1"/>
    </xf>
    <xf numFmtId="0" fontId="6" fillId="3" borderId="0" xfId="0" applyFont="1" applyFill="1"/>
    <xf numFmtId="0" fontId="13" fillId="3" borderId="0" xfId="0" applyFont="1" applyFill="1"/>
    <xf numFmtId="4" fontId="6" fillId="3" borderId="6" xfId="0" applyNumberFormat="1" applyFont="1" applyFill="1" applyBorder="1"/>
    <xf numFmtId="0" fontId="3" fillId="3" borderId="25" xfId="0" applyFont="1" applyFill="1" applyBorder="1"/>
    <xf numFmtId="0" fontId="16" fillId="3" borderId="0" xfId="0" applyFont="1" applyFill="1" applyBorder="1" applyAlignment="1">
      <alignment horizontal="left"/>
    </xf>
    <xf numFmtId="0" fontId="3" fillId="3" borderId="0" xfId="0" applyFont="1" applyFill="1" applyAlignment="1">
      <alignment horizontal="justify"/>
    </xf>
    <xf numFmtId="164" fontId="11" fillId="3" borderId="0" xfId="0" applyNumberFormat="1" applyFont="1" applyFill="1" applyBorder="1" applyAlignment="1">
      <alignment horizontal="left"/>
    </xf>
    <xf numFmtId="164" fontId="12" fillId="3" borderId="0" xfId="0" applyNumberFormat="1" applyFont="1" applyFill="1" applyBorder="1" applyAlignment="1">
      <alignment horizontal="left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13" fillId="3" borderId="0" xfId="0" applyFont="1" applyFill="1" applyBorder="1" applyAlignment="1">
      <alignment wrapText="1"/>
    </xf>
    <xf numFmtId="3" fontId="13" fillId="3" borderId="5" xfId="0" applyNumberFormat="1" applyFont="1" applyFill="1" applyBorder="1"/>
    <xf numFmtId="0" fontId="13" fillId="3" borderId="23" xfId="0" applyFont="1" applyFill="1" applyBorder="1" applyAlignment="1">
      <alignment wrapText="1"/>
    </xf>
    <xf numFmtId="3" fontId="13" fillId="3" borderId="17" xfId="0" applyNumberFormat="1" applyFont="1" applyFill="1" applyBorder="1"/>
    <xf numFmtId="3" fontId="16" fillId="3" borderId="24" xfId="0" applyNumberFormat="1" applyFont="1" applyFill="1" applyBorder="1"/>
    <xf numFmtId="0" fontId="6" fillId="3" borderId="12" xfId="0" applyFont="1" applyFill="1" applyBorder="1"/>
    <xf numFmtId="3" fontId="16" fillId="3" borderId="16" xfId="0" applyNumberFormat="1" applyFont="1" applyFill="1" applyBorder="1"/>
    <xf numFmtId="0" fontId="6" fillId="3" borderId="5" xfId="0" applyFont="1" applyFill="1" applyBorder="1"/>
    <xf numFmtId="3" fontId="16" fillId="3" borderId="27" xfId="0" applyNumberFormat="1" applyFont="1" applyFill="1" applyBorder="1"/>
    <xf numFmtId="0" fontId="13" fillId="3" borderId="5" xfId="0" applyFont="1" applyFill="1" applyBorder="1" applyAlignment="1">
      <alignment wrapText="1"/>
    </xf>
    <xf numFmtId="3" fontId="16" fillId="3" borderId="5" xfId="0" applyNumberFormat="1" applyFont="1" applyFill="1" applyBorder="1"/>
    <xf numFmtId="3" fontId="16" fillId="3" borderId="13" xfId="0" applyNumberFormat="1" applyFont="1" applyFill="1" applyBorder="1"/>
    <xf numFmtId="0" fontId="16" fillId="3" borderId="32" xfId="0" applyFont="1" applyFill="1" applyBorder="1" applyAlignment="1">
      <alignment wrapText="1"/>
    </xf>
    <xf numFmtId="3" fontId="16" fillId="3" borderId="20" xfId="0" applyNumberFormat="1" applyFont="1" applyFill="1" applyBorder="1"/>
    <xf numFmtId="0" fontId="13" fillId="3" borderId="0" xfId="0" applyFont="1" applyFill="1" applyBorder="1"/>
    <xf numFmtId="0" fontId="13" fillId="3" borderId="5" xfId="0" applyFont="1" applyFill="1" applyBorder="1"/>
    <xf numFmtId="0" fontId="3" fillId="3" borderId="0" xfId="0" applyFont="1" applyFill="1" applyAlignment="1">
      <alignment horizontal="left"/>
    </xf>
    <xf numFmtId="3" fontId="6" fillId="3" borderId="0" xfId="0" applyNumberFormat="1" applyFont="1" applyFill="1"/>
    <xf numFmtId="3" fontId="13" fillId="2" borderId="2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/>
    <xf numFmtId="0" fontId="16" fillId="0" borderId="0" xfId="0" applyFont="1"/>
    <xf numFmtId="0" fontId="16" fillId="3" borderId="22" xfId="0" applyFont="1" applyFill="1" applyBorder="1" applyAlignment="1">
      <alignment horizontal="left"/>
    </xf>
    <xf numFmtId="0" fontId="13" fillId="3" borderId="16" xfId="0" applyFont="1" applyFill="1" applyBorder="1" applyAlignment="1">
      <alignment horizontal="left"/>
    </xf>
    <xf numFmtId="0" fontId="6" fillId="3" borderId="16" xfId="0" applyFont="1" applyFill="1" applyBorder="1"/>
    <xf numFmtId="0" fontId="13" fillId="0" borderId="0" xfId="0" applyFont="1"/>
    <xf numFmtId="0" fontId="13" fillId="3" borderId="17" xfId="0" applyFont="1" applyFill="1" applyBorder="1" applyAlignment="1">
      <alignment wrapText="1"/>
    </xf>
    <xf numFmtId="0" fontId="16" fillId="3" borderId="24" xfId="0" applyFont="1" applyFill="1" applyBorder="1" applyAlignment="1">
      <alignment wrapText="1"/>
    </xf>
    <xf numFmtId="0" fontId="13" fillId="3" borderId="24" xfId="0" applyFont="1" applyFill="1" applyBorder="1"/>
    <xf numFmtId="0" fontId="16" fillId="3" borderId="24" xfId="0" applyFont="1" applyFill="1" applyBorder="1"/>
    <xf numFmtId="0" fontId="6" fillId="0" borderId="0" xfId="0" applyFont="1" applyBorder="1"/>
    <xf numFmtId="0" fontId="16" fillId="3" borderId="16" xfId="0" applyFont="1" applyFill="1" applyBorder="1" applyAlignment="1">
      <alignment horizontal="left"/>
    </xf>
    <xf numFmtId="0" fontId="6" fillId="3" borderId="21" xfId="0" applyFont="1" applyFill="1" applyBorder="1"/>
    <xf numFmtId="0" fontId="16" fillId="3" borderId="13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right"/>
    </xf>
    <xf numFmtId="0" fontId="6" fillId="3" borderId="13" xfId="0" applyFont="1" applyFill="1" applyBorder="1"/>
    <xf numFmtId="0" fontId="16" fillId="3" borderId="27" xfId="0" applyFont="1" applyFill="1" applyBorder="1" applyAlignment="1">
      <alignment wrapText="1"/>
    </xf>
    <xf numFmtId="0" fontId="13" fillId="3" borderId="27" xfId="0" applyFont="1" applyFill="1" applyBorder="1"/>
    <xf numFmtId="0" fontId="16" fillId="3" borderId="27" xfId="0" applyFont="1" applyFill="1" applyBorder="1"/>
    <xf numFmtId="0" fontId="16" fillId="3" borderId="22" xfId="0" applyFont="1" applyFill="1" applyBorder="1" applyAlignment="1">
      <alignment horizontal="left" wrapText="1"/>
    </xf>
    <xf numFmtId="0" fontId="16" fillId="3" borderId="30" xfId="0" applyFont="1" applyFill="1" applyBorder="1" applyAlignment="1">
      <alignment horizontal="left" wrapText="1"/>
    </xf>
    <xf numFmtId="0" fontId="13" fillId="3" borderId="27" xfId="0" applyFont="1" applyFill="1" applyBorder="1" applyAlignment="1">
      <alignment horizontal="right"/>
    </xf>
    <xf numFmtId="0" fontId="6" fillId="3" borderId="27" xfId="0" applyFont="1" applyFill="1" applyBorder="1"/>
    <xf numFmtId="0" fontId="13" fillId="3" borderId="5" xfId="0" applyFont="1" applyFill="1" applyBorder="1" applyAlignment="1">
      <alignment horizontal="left"/>
    </xf>
    <xf numFmtId="0" fontId="16" fillId="3" borderId="31" xfId="0" applyFont="1" applyFill="1" applyBorder="1" applyAlignment="1">
      <alignment horizontal="left" wrapText="1"/>
    </xf>
    <xf numFmtId="0" fontId="16" fillId="3" borderId="20" xfId="0" applyFont="1" applyFill="1" applyBorder="1" applyAlignment="1">
      <alignment wrapText="1"/>
    </xf>
    <xf numFmtId="0" fontId="13" fillId="3" borderId="20" xfId="0" applyFont="1" applyFill="1" applyBorder="1"/>
    <xf numFmtId="0" fontId="16" fillId="3" borderId="20" xfId="0" applyFont="1" applyFill="1" applyBorder="1"/>
    <xf numFmtId="0" fontId="13" fillId="3" borderId="16" xfId="0" applyFont="1" applyFill="1" applyBorder="1"/>
    <xf numFmtId="0" fontId="16" fillId="3" borderId="5" xfId="0" applyFont="1" applyFill="1" applyBorder="1" applyAlignment="1">
      <alignment horizontal="left" wrapText="1"/>
    </xf>
    <xf numFmtId="0" fontId="14" fillId="0" borderId="0" xfId="0" applyFont="1"/>
    <xf numFmtId="3" fontId="6" fillId="0" borderId="0" xfId="0" applyNumberFormat="1" applyFont="1"/>
    <xf numFmtId="0" fontId="22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3" fontId="13" fillId="3" borderId="0" xfId="0" applyNumberFormat="1" applyFont="1" applyFill="1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0" fontId="6" fillId="3" borderId="25" xfId="0" applyFont="1" applyFill="1" applyBorder="1"/>
    <xf numFmtId="0" fontId="23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4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/>
    <xf numFmtId="3" fontId="6" fillId="2" borderId="10" xfId="0" applyNumberFormat="1" applyFont="1" applyFill="1" applyBorder="1"/>
    <xf numFmtId="0" fontId="14" fillId="3" borderId="0" xfId="0" applyFont="1" applyFill="1" applyAlignment="1">
      <alignment horizontal="left"/>
    </xf>
    <xf numFmtId="0" fontId="6" fillId="3" borderId="0" xfId="0" applyFont="1" applyFill="1" applyBorder="1" applyAlignment="1">
      <alignment horizontal="center"/>
    </xf>
    <xf numFmtId="3" fontId="6" fillId="3" borderId="0" xfId="0" applyNumberFormat="1" applyFont="1" applyFill="1" applyBorder="1"/>
    <xf numFmtId="0" fontId="24" fillId="3" borderId="0" xfId="0" applyFont="1" applyFill="1" applyAlignment="1">
      <alignment horizontal="justify" wrapText="1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Alignment="1">
      <alignment wrapText="1"/>
    </xf>
    <xf numFmtId="0" fontId="26" fillId="0" borderId="0" xfId="0" applyFont="1" applyBorder="1"/>
    <xf numFmtId="0" fontId="15" fillId="0" borderId="0" xfId="0" applyFont="1" applyBorder="1"/>
    <xf numFmtId="0" fontId="25" fillId="0" borderId="0" xfId="0" applyFont="1"/>
    <xf numFmtId="0" fontId="16" fillId="3" borderId="5" xfId="0" applyFont="1" applyFill="1" applyBorder="1" applyAlignment="1">
      <alignment horizontal="left"/>
    </xf>
    <xf numFmtId="0" fontId="16" fillId="3" borderId="13" xfId="0" applyFont="1" applyFill="1" applyBorder="1" applyAlignment="1">
      <alignment wrapText="1"/>
    </xf>
    <xf numFmtId="0" fontId="13" fillId="3" borderId="13" xfId="0" applyFont="1" applyFill="1" applyBorder="1"/>
    <xf numFmtId="0" fontId="16" fillId="3" borderId="13" xfId="0" applyFont="1" applyFill="1" applyBorder="1"/>
    <xf numFmtId="0" fontId="3" fillId="3" borderId="0" xfId="0" applyFont="1" applyFill="1" applyAlignment="1">
      <alignment horizontal="left"/>
    </xf>
    <xf numFmtId="0" fontId="8" fillId="3" borderId="0" xfId="0" applyFont="1" applyFill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164" fontId="7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3" fillId="3" borderId="0" xfId="0" applyFont="1" applyFill="1" applyAlignment="1">
      <alignment horizontal="justify" wrapText="1"/>
    </xf>
    <xf numFmtId="0" fontId="6" fillId="3" borderId="0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wrapText="1"/>
    </xf>
    <xf numFmtId="0" fontId="3" fillId="3" borderId="0" xfId="0" applyFont="1" applyFill="1" applyAlignment="1">
      <alignment horizontal="justify" vertical="justify" wrapText="1"/>
    </xf>
    <xf numFmtId="0" fontId="0" fillId="2" borderId="10" xfId="0" applyFill="1" applyBorder="1" applyAlignment="1">
      <alignment wrapText="1"/>
    </xf>
    <xf numFmtId="0" fontId="7" fillId="3" borderId="0" xfId="0" applyFont="1" applyFill="1" applyBorder="1" applyAlignment="1">
      <alignment horizontal="left" wrapText="1"/>
    </xf>
    <xf numFmtId="164" fontId="3" fillId="0" borderId="0" xfId="0" applyNumberFormat="1" applyFont="1"/>
    <xf numFmtId="164" fontId="7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0" fillId="2" borderId="10" xfId="0" applyFill="1" applyBorder="1" applyAlignment="1">
      <alignment wrapText="1"/>
    </xf>
    <xf numFmtId="0" fontId="16" fillId="3" borderId="0" xfId="0" applyFont="1" applyFill="1" applyBorder="1" applyAlignment="1">
      <alignment horizontal="left" wrapText="1"/>
    </xf>
    <xf numFmtId="0" fontId="0" fillId="2" borderId="10" xfId="0" applyFill="1" applyBorder="1" applyAlignment="1">
      <alignment wrapText="1"/>
    </xf>
    <xf numFmtId="0" fontId="24" fillId="2" borderId="10" xfId="0" applyFont="1" applyFill="1" applyBorder="1" applyAlignment="1">
      <alignment wrapText="1"/>
    </xf>
    <xf numFmtId="0" fontId="3" fillId="3" borderId="0" xfId="0" applyFont="1" applyFill="1" applyAlignment="1">
      <alignment horizontal="left"/>
    </xf>
    <xf numFmtId="3" fontId="8" fillId="3" borderId="0" xfId="0" applyNumberFormat="1" applyFont="1" applyFill="1" applyBorder="1" applyAlignment="1">
      <alignment horizontal="left"/>
    </xf>
    <xf numFmtId="0" fontId="16" fillId="3" borderId="16" xfId="0" applyFont="1" applyFill="1" applyBorder="1" applyAlignment="1">
      <alignment wrapText="1"/>
    </xf>
    <xf numFmtId="0" fontId="16" fillId="3" borderId="16" xfId="0" applyFont="1" applyFill="1" applyBorder="1"/>
    <xf numFmtId="0" fontId="13" fillId="3" borderId="24" xfId="0" applyFont="1" applyFill="1" applyBorder="1" applyAlignment="1">
      <alignment wrapText="1"/>
    </xf>
    <xf numFmtId="3" fontId="13" fillId="3" borderId="24" xfId="0" applyNumberFormat="1" applyFont="1" applyFill="1" applyBorder="1"/>
    <xf numFmtId="0" fontId="3" fillId="3" borderId="37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35" xfId="0" applyFont="1" applyFill="1" applyBorder="1"/>
    <xf numFmtId="3" fontId="6" fillId="3" borderId="35" xfId="0" applyNumberFormat="1" applyFont="1" applyFill="1" applyBorder="1"/>
    <xf numFmtId="4" fontId="6" fillId="3" borderId="38" xfId="0" applyNumberFormat="1" applyFont="1" applyFill="1" applyBorder="1"/>
    <xf numFmtId="0" fontId="16" fillId="3" borderId="0" xfId="0" applyFont="1" applyFill="1" applyBorder="1" applyAlignment="1">
      <alignment wrapText="1"/>
    </xf>
    <xf numFmtId="0" fontId="20" fillId="3" borderId="5" xfId="0" applyFont="1" applyFill="1" applyBorder="1"/>
    <xf numFmtId="0" fontId="13" fillId="0" borderId="0" xfId="0" applyFont="1" applyBorder="1"/>
    <xf numFmtId="0" fontId="13" fillId="3" borderId="23" xfId="0" applyFont="1" applyFill="1" applyBorder="1"/>
    <xf numFmtId="0" fontId="16" fillId="3" borderId="32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wrapText="1"/>
    </xf>
    <xf numFmtId="0" fontId="13" fillId="3" borderId="12" xfId="0" applyFont="1" applyFill="1" applyBorder="1"/>
    <xf numFmtId="0" fontId="13" fillId="3" borderId="28" xfId="0" applyFont="1" applyFill="1" applyBorder="1"/>
    <xf numFmtId="0" fontId="16" fillId="3" borderId="23" xfId="0" applyFont="1" applyFill="1" applyBorder="1" applyAlignment="1">
      <alignment horizontal="left" wrapText="1"/>
    </xf>
    <xf numFmtId="0" fontId="13" fillId="3" borderId="17" xfId="0" applyFont="1" applyFill="1" applyBorder="1" applyAlignment="1">
      <alignment horizontal="right"/>
    </xf>
    <xf numFmtId="0" fontId="6" fillId="3" borderId="17" xfId="0" applyFont="1" applyFill="1" applyBorder="1"/>
    <xf numFmtId="3" fontId="16" fillId="3" borderId="17" xfId="0" applyNumberFormat="1" applyFont="1" applyFill="1" applyBorder="1"/>
    <xf numFmtId="164" fontId="4" fillId="0" borderId="0" xfId="0" applyNumberFormat="1" applyFont="1"/>
    <xf numFmtId="164" fontId="7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0" fillId="3" borderId="0" xfId="0" applyFill="1" applyAlignment="1">
      <alignment wrapText="1"/>
    </xf>
    <xf numFmtId="0" fontId="8" fillId="3" borderId="0" xfId="0" applyFont="1" applyFill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/>
    </xf>
    <xf numFmtId="0" fontId="27" fillId="3" borderId="0" xfId="0" applyFont="1" applyFill="1" applyAlignment="1">
      <alignment horizontal="left" wrapText="1"/>
    </xf>
    <xf numFmtId="0" fontId="3" fillId="3" borderId="36" xfId="0" applyFont="1" applyFill="1" applyBorder="1" applyAlignment="1">
      <alignment horizontal="center"/>
    </xf>
    <xf numFmtId="0" fontId="6" fillId="3" borderId="40" xfId="0" applyFont="1" applyFill="1" applyBorder="1"/>
    <xf numFmtId="0" fontId="13" fillId="3" borderId="4" xfId="0" applyFont="1" applyFill="1" applyBorder="1" applyAlignment="1">
      <alignment horizontal="left"/>
    </xf>
    <xf numFmtId="0" fontId="13" fillId="3" borderId="41" xfId="0" applyFont="1" applyFill="1" applyBorder="1"/>
    <xf numFmtId="0" fontId="6" fillId="3" borderId="4" xfId="0" applyFont="1" applyFill="1" applyBorder="1"/>
    <xf numFmtId="0" fontId="13" fillId="3" borderId="4" xfId="0" applyFont="1" applyFill="1" applyBorder="1"/>
    <xf numFmtId="0" fontId="25" fillId="3" borderId="4" xfId="0" applyFont="1" applyFill="1" applyBorder="1"/>
    <xf numFmtId="0" fontId="6" fillId="3" borderId="42" xfId="0" applyFont="1" applyFill="1" applyBorder="1"/>
    <xf numFmtId="0" fontId="6" fillId="3" borderId="43" xfId="0" applyFont="1" applyFill="1" applyBorder="1"/>
    <xf numFmtId="0" fontId="25" fillId="3" borderId="42" xfId="0" applyFont="1" applyFill="1" applyBorder="1"/>
    <xf numFmtId="0" fontId="6" fillId="3" borderId="45" xfId="0" applyFont="1" applyFill="1" applyBorder="1"/>
    <xf numFmtId="0" fontId="6" fillId="3" borderId="46" xfId="0" applyFont="1" applyFill="1" applyBorder="1"/>
    <xf numFmtId="0" fontId="6" fillId="3" borderId="41" xfId="0" applyFont="1" applyFill="1" applyBorder="1"/>
    <xf numFmtId="0" fontId="25" fillId="3" borderId="41" xfId="0" applyFont="1" applyFill="1" applyBorder="1"/>
    <xf numFmtId="0" fontId="6" fillId="3" borderId="49" xfId="0" applyFont="1" applyFill="1" applyBorder="1"/>
    <xf numFmtId="3" fontId="15" fillId="0" borderId="0" xfId="0" applyNumberFormat="1" applyFont="1"/>
    <xf numFmtId="3" fontId="15" fillId="3" borderId="0" xfId="0" applyNumberFormat="1" applyFont="1" applyFill="1"/>
    <xf numFmtId="3" fontId="15" fillId="3" borderId="49" xfId="0" applyNumberFormat="1" applyFont="1" applyFill="1" applyBorder="1"/>
    <xf numFmtId="0" fontId="3" fillId="3" borderId="50" xfId="0" applyFont="1" applyFill="1" applyBorder="1" applyAlignment="1">
      <alignment horizontal="center"/>
    </xf>
    <xf numFmtId="0" fontId="25" fillId="3" borderId="36" xfId="0" applyFont="1" applyFill="1" applyBorder="1"/>
    <xf numFmtId="0" fontId="6" fillId="3" borderId="51" xfId="0" applyFont="1" applyFill="1" applyBorder="1"/>
    <xf numFmtId="0" fontId="13" fillId="3" borderId="36" xfId="0" applyFont="1" applyFill="1" applyBorder="1" applyAlignment="1">
      <alignment horizontal="left"/>
    </xf>
    <xf numFmtId="0" fontId="13" fillId="3" borderId="36" xfId="0" applyFont="1" applyFill="1" applyBorder="1"/>
    <xf numFmtId="0" fontId="16" fillId="3" borderId="16" xfId="0" applyFont="1" applyFill="1" applyBorder="1" applyAlignment="1">
      <alignment horizontal="left" wrapText="1"/>
    </xf>
    <xf numFmtId="0" fontId="16" fillId="3" borderId="5" xfId="0" applyFont="1" applyFill="1" applyBorder="1" applyAlignment="1">
      <alignment wrapText="1"/>
    </xf>
    <xf numFmtId="0" fontId="16" fillId="3" borderId="5" xfId="0" applyFont="1" applyFill="1" applyBorder="1"/>
    <xf numFmtId="0" fontId="16" fillId="3" borderId="19" xfId="0" applyFont="1" applyFill="1" applyBorder="1"/>
    <xf numFmtId="0" fontId="13" fillId="3" borderId="20" xfId="0" applyFont="1" applyFill="1" applyBorder="1" applyAlignment="1">
      <alignment horizontal="right"/>
    </xf>
    <xf numFmtId="0" fontId="29" fillId="3" borderId="0" xfId="1" applyFont="1" applyFill="1"/>
    <xf numFmtId="0" fontId="14" fillId="3" borderId="0" xfId="0" applyFont="1" applyFill="1" applyAlignment="1">
      <alignment horizontal="right"/>
    </xf>
    <xf numFmtId="0" fontId="14" fillId="2" borderId="39" xfId="1" applyFont="1" applyFill="1" applyBorder="1" applyAlignment="1">
      <alignment horizontal="left"/>
    </xf>
    <xf numFmtId="0" fontId="14" fillId="2" borderId="18" xfId="1" applyFont="1" applyFill="1" applyBorder="1" applyAlignment="1">
      <alignment horizontal="left"/>
    </xf>
    <xf numFmtId="0" fontId="13" fillId="2" borderId="14" xfId="1" applyFont="1" applyFill="1" applyBorder="1"/>
    <xf numFmtId="3" fontId="14" fillId="2" borderId="14" xfId="1" applyNumberFormat="1" applyFont="1" applyFill="1" applyBorder="1"/>
    <xf numFmtId="0" fontId="13" fillId="2" borderId="7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3" fontId="28" fillId="2" borderId="2" xfId="0" applyNumberFormat="1" applyFont="1" applyFill="1" applyBorder="1" applyAlignment="1">
      <alignment horizontal="center" vertical="center" wrapText="1"/>
    </xf>
    <xf numFmtId="0" fontId="14" fillId="2" borderId="44" xfId="1" applyFont="1" applyFill="1" applyBorder="1" applyAlignment="1">
      <alignment horizontal="left"/>
    </xf>
    <xf numFmtId="0" fontId="14" fillId="2" borderId="29" xfId="1" applyFont="1" applyFill="1" applyBorder="1" applyAlignment="1">
      <alignment horizontal="left"/>
    </xf>
    <xf numFmtId="0" fontId="13" fillId="2" borderId="24" xfId="1" applyFont="1" applyFill="1" applyBorder="1"/>
    <xf numFmtId="3" fontId="14" fillId="2" borderId="24" xfId="1" applyNumberFormat="1" applyFont="1" applyFill="1" applyBorder="1"/>
    <xf numFmtId="0" fontId="14" fillId="2" borderId="47" xfId="1" applyFont="1" applyFill="1" applyBorder="1" applyAlignment="1"/>
    <xf numFmtId="0" fontId="14" fillId="2" borderId="15" xfId="1" applyFont="1" applyFill="1" applyBorder="1" applyAlignment="1"/>
    <xf numFmtId="0" fontId="13" fillId="2" borderId="15" xfId="1" applyFont="1" applyFill="1" applyBorder="1" applyAlignment="1"/>
    <xf numFmtId="3" fontId="14" fillId="2" borderId="15" xfId="0" applyNumberFormat="1" applyFont="1" applyFill="1" applyBorder="1"/>
    <xf numFmtId="0" fontId="14" fillId="2" borderId="48" xfId="1" applyFont="1" applyFill="1" applyBorder="1" applyAlignment="1"/>
    <xf numFmtId="0" fontId="14" fillId="2" borderId="14" xfId="1" applyFont="1" applyFill="1" applyBorder="1" applyAlignment="1"/>
    <xf numFmtId="0" fontId="13" fillId="2" borderId="14" xfId="1" applyFont="1" applyFill="1" applyBorder="1" applyAlignment="1"/>
    <xf numFmtId="3" fontId="14" fillId="2" borderId="14" xfId="0" applyNumberFormat="1" applyFont="1" applyFill="1" applyBorder="1"/>
    <xf numFmtId="0" fontId="14" fillId="2" borderId="48" xfId="0" applyFont="1" applyFill="1" applyBorder="1" applyAlignment="1">
      <alignment horizontal="left"/>
    </xf>
    <xf numFmtId="0" fontId="14" fillId="2" borderId="14" xfId="0" applyFont="1" applyFill="1" applyBorder="1" applyAlignment="1">
      <alignment horizontal="left"/>
    </xf>
    <xf numFmtId="0" fontId="14" fillId="2" borderId="34" xfId="1" applyFont="1" applyFill="1" applyBorder="1" applyAlignment="1">
      <alignment horizontal="left"/>
    </xf>
    <xf numFmtId="0" fontId="14" fillId="2" borderId="33" xfId="1" applyFont="1" applyFill="1" applyBorder="1" applyAlignment="1">
      <alignment horizontal="left"/>
    </xf>
    <xf numFmtId="0" fontId="14" fillId="2" borderId="15" xfId="1" applyFont="1" applyFill="1" applyBorder="1"/>
    <xf numFmtId="3" fontId="14" fillId="2" borderId="15" xfId="1" applyNumberFormat="1" applyFont="1" applyFill="1" applyBorder="1"/>
    <xf numFmtId="0" fontId="14" fillId="2" borderId="26" xfId="0" applyFont="1" applyFill="1" applyBorder="1" applyAlignment="1">
      <alignment horizontal="left"/>
    </xf>
    <xf numFmtId="0" fontId="31" fillId="3" borderId="0" xfId="0" applyFont="1" applyFill="1" applyAlignment="1"/>
    <xf numFmtId="0" fontId="0" fillId="3" borderId="0" xfId="0" applyFill="1"/>
    <xf numFmtId="165" fontId="19" fillId="3" borderId="0" xfId="0" applyNumberFormat="1" applyFont="1" applyFill="1"/>
    <xf numFmtId="0" fontId="6" fillId="3" borderId="0" xfId="0" applyFont="1" applyFill="1" applyAlignment="1"/>
    <xf numFmtId="0" fontId="28" fillId="3" borderId="0" xfId="0" applyFont="1" applyFill="1"/>
    <xf numFmtId="0" fontId="16" fillId="3" borderId="52" xfId="0" applyFont="1" applyFill="1" applyBorder="1"/>
    <xf numFmtId="165" fontId="16" fillId="3" borderId="52" xfId="0" applyNumberFormat="1" applyFont="1" applyFill="1" applyBorder="1" applyAlignment="1">
      <alignment horizontal="center" vertical="center" wrapText="1"/>
    </xf>
    <xf numFmtId="0" fontId="6" fillId="3" borderId="52" xfId="0" applyFont="1" applyFill="1" applyBorder="1"/>
    <xf numFmtId="0" fontId="14" fillId="3" borderId="0" xfId="0" applyFont="1" applyFill="1" applyAlignment="1">
      <alignment horizontal="center" wrapText="1"/>
    </xf>
    <xf numFmtId="0" fontId="19" fillId="3" borderId="0" xfId="0" applyFont="1" applyFill="1" applyAlignment="1">
      <alignment wrapText="1"/>
    </xf>
    <xf numFmtId="165" fontId="19" fillId="3" borderId="0" xfId="0" applyNumberFormat="1" applyFont="1" applyFill="1" applyAlignment="1">
      <alignment wrapText="1"/>
    </xf>
    <xf numFmtId="0" fontId="14" fillId="3" borderId="0" xfId="0" applyFont="1" applyFill="1" applyAlignment="1">
      <alignment horizontal="center"/>
    </xf>
    <xf numFmtId="0" fontId="32" fillId="3" borderId="0" xfId="0" applyFont="1" applyFill="1" applyAlignment="1">
      <alignment wrapText="1"/>
    </xf>
    <xf numFmtId="165" fontId="32" fillId="3" borderId="0" xfId="0" applyNumberFormat="1" applyFont="1" applyFill="1" applyAlignment="1">
      <alignment horizontal="left"/>
    </xf>
    <xf numFmtId="0" fontId="19" fillId="3" borderId="0" xfId="0" applyFont="1" applyFill="1"/>
    <xf numFmtId="0" fontId="33" fillId="2" borderId="52" xfId="0" applyFont="1" applyFill="1" applyBorder="1" applyAlignment="1">
      <alignment horizontal="left"/>
    </xf>
    <xf numFmtId="0" fontId="20" fillId="2" borderId="52" xfId="0" applyFont="1" applyFill="1" applyBorder="1"/>
    <xf numFmtId="0" fontId="32" fillId="2" borderId="52" xfId="0" applyFont="1" applyFill="1" applyBorder="1" applyAlignment="1">
      <alignment wrapText="1"/>
    </xf>
    <xf numFmtId="165" fontId="33" fillId="2" borderId="52" xfId="0" applyNumberFormat="1" applyFont="1" applyFill="1" applyBorder="1" applyAlignment="1">
      <alignment horizontal="right"/>
    </xf>
    <xf numFmtId="0" fontId="33" fillId="3" borderId="0" xfId="0" applyFont="1" applyFill="1"/>
    <xf numFmtId="0" fontId="14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vertical="center"/>
    </xf>
    <xf numFmtId="0" fontId="19" fillId="3" borderId="0" xfId="0" applyFont="1" applyFill="1" applyAlignment="1">
      <alignment horizontal="justify" vertical="center" wrapText="1"/>
    </xf>
    <xf numFmtId="165" fontId="19" fillId="3" borderId="0" xfId="0" applyNumberFormat="1" applyFont="1" applyFill="1" applyAlignment="1"/>
    <xf numFmtId="0" fontId="30" fillId="3" borderId="0" xfId="0" applyFont="1" applyFill="1"/>
    <xf numFmtId="0" fontId="34" fillId="3" borderId="0" xfId="0" applyFont="1" applyFill="1"/>
    <xf numFmtId="0" fontId="35" fillId="3" borderId="0" xfId="0" applyFont="1" applyFill="1" applyAlignment="1">
      <alignment wrapText="1"/>
    </xf>
    <xf numFmtId="165" fontId="35" fillId="3" borderId="0" xfId="0" applyNumberFormat="1" applyFont="1" applyFill="1" applyAlignment="1">
      <alignment wrapText="1"/>
    </xf>
    <xf numFmtId="0" fontId="19" fillId="2" borderId="52" xfId="0" applyFont="1" applyFill="1" applyBorder="1"/>
    <xf numFmtId="0" fontId="28" fillId="2" borderId="52" xfId="0" applyFont="1" applyFill="1" applyBorder="1"/>
    <xf numFmtId="165" fontId="19" fillId="2" borderId="0" xfId="0" applyNumberFormat="1" applyFont="1" applyFill="1"/>
    <xf numFmtId="0" fontId="19" fillId="2" borderId="0" xfId="0" applyFont="1" applyFill="1"/>
    <xf numFmtId="0" fontId="19" fillId="0" borderId="0" xfId="0" applyFont="1"/>
    <xf numFmtId="165" fontId="19" fillId="0" borderId="0" xfId="0" applyNumberFormat="1" applyFont="1"/>
    <xf numFmtId="0" fontId="16" fillId="3" borderId="28" xfId="0" applyFont="1" applyFill="1" applyBorder="1" applyAlignment="1">
      <alignment wrapText="1"/>
    </xf>
    <xf numFmtId="0" fontId="6" fillId="3" borderId="45" xfId="0" applyFont="1" applyFill="1" applyBorder="1" applyAlignment="1">
      <alignment vertical="top"/>
    </xf>
    <xf numFmtId="0" fontId="16" fillId="3" borderId="31" xfId="0" applyFont="1" applyFill="1" applyBorder="1" applyAlignment="1">
      <alignment wrapText="1"/>
    </xf>
    <xf numFmtId="165" fontId="28" fillId="3" borderId="0" xfId="0" applyNumberFormat="1" applyFont="1" applyFill="1" applyAlignment="1">
      <alignment vertical="center"/>
    </xf>
    <xf numFmtId="0" fontId="25" fillId="0" borderId="0" xfId="1" applyFont="1" applyFill="1"/>
    <xf numFmtId="3" fontId="36" fillId="3" borderId="0" xfId="1" applyNumberFormat="1" applyFont="1" applyFill="1"/>
    <xf numFmtId="0" fontId="26" fillId="0" borderId="0" xfId="0" applyFont="1"/>
    <xf numFmtId="0" fontId="37" fillId="0" borderId="0" xfId="0" applyFont="1" applyBorder="1"/>
    <xf numFmtId="0" fontId="15" fillId="4" borderId="0" xfId="0" applyFont="1" applyFill="1"/>
    <xf numFmtId="0" fontId="36" fillId="0" borderId="0" xfId="0" applyFont="1"/>
    <xf numFmtId="0" fontId="26" fillId="3" borderId="0" xfId="0" applyFont="1" applyFill="1"/>
    <xf numFmtId="0" fontId="15" fillId="3" borderId="0" xfId="0" applyFont="1" applyFill="1"/>
    <xf numFmtId="0" fontId="36" fillId="3" borderId="0" xfId="0" applyFont="1" applyFill="1"/>
    <xf numFmtId="0" fontId="16" fillId="3" borderId="52" xfId="0" applyFont="1" applyFill="1" applyBorder="1" applyAlignment="1">
      <alignment horizontal="center"/>
    </xf>
    <xf numFmtId="164" fontId="8" fillId="3" borderId="0" xfId="0" applyNumberFormat="1" applyFont="1" applyFill="1" applyBorder="1" applyAlignment="1"/>
    <xf numFmtId="164" fontId="10" fillId="3" borderId="0" xfId="0" applyNumberFormat="1" applyFont="1" applyFill="1" applyBorder="1" applyAlignment="1"/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164" fontId="7" fillId="2" borderId="1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2" fillId="3" borderId="0" xfId="0" applyFont="1" applyFill="1" applyAlignment="1">
      <alignment horizontal="left" wrapText="1"/>
    </xf>
    <xf numFmtId="0" fontId="0" fillId="3" borderId="0" xfId="0" applyFill="1" applyAlignment="1">
      <alignment wrapText="1"/>
    </xf>
    <xf numFmtId="3" fontId="2" fillId="3" borderId="0" xfId="0" applyNumberFormat="1" applyFont="1" applyFill="1" applyAlignment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wrapText="1"/>
    </xf>
    <xf numFmtId="0" fontId="0" fillId="2" borderId="10" xfId="0" applyFill="1" applyBorder="1" applyAlignment="1">
      <alignment wrapText="1"/>
    </xf>
    <xf numFmtId="0" fontId="8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164" fontId="3" fillId="3" borderId="0" xfId="0" applyNumberFormat="1" applyFont="1" applyFill="1" applyBorder="1" applyAlignment="1">
      <alignment horizontal="right"/>
    </xf>
    <xf numFmtId="0" fontId="16" fillId="3" borderId="0" xfId="0" applyFont="1" applyFill="1" applyBorder="1" applyAlignment="1">
      <alignment horizontal="left" wrapText="1"/>
    </xf>
    <xf numFmtId="0" fontId="6" fillId="3" borderId="0" xfId="0" applyFont="1" applyFill="1" applyAlignment="1">
      <alignment horizontal="justify" wrapText="1"/>
    </xf>
    <xf numFmtId="164" fontId="16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164" fontId="14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0" fontId="14" fillId="2" borderId="10" xfId="0" applyFont="1" applyFill="1" applyBorder="1" applyAlignment="1">
      <alignment horizontal="left" wrapText="1"/>
    </xf>
    <xf numFmtId="0" fontId="24" fillId="2" borderId="10" xfId="0" applyFont="1" applyFill="1" applyBorder="1" applyAlignment="1">
      <alignment wrapText="1"/>
    </xf>
    <xf numFmtId="164" fontId="14" fillId="2" borderId="10" xfId="0" applyNumberFormat="1" applyFont="1" applyFill="1" applyBorder="1" applyAlignment="1">
      <alignment horizontal="right"/>
    </xf>
    <xf numFmtId="3" fontId="22" fillId="3" borderId="0" xfId="0" applyNumberFormat="1" applyFont="1" applyFill="1" applyAlignment="1">
      <alignment horizontal="center"/>
    </xf>
    <xf numFmtId="0" fontId="14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/>
    </xf>
    <xf numFmtId="0" fontId="16" fillId="3" borderId="0" xfId="0" applyFont="1" applyFill="1" applyAlignment="1">
      <alignment horizontal="left" wrapText="1"/>
    </xf>
    <xf numFmtId="164" fontId="6" fillId="3" borderId="0" xfId="0" applyNumberFormat="1" applyFont="1" applyFill="1" applyBorder="1" applyAlignment="1"/>
    <xf numFmtId="164" fontId="24" fillId="3" borderId="0" xfId="0" applyNumberFormat="1" applyFont="1" applyFill="1" applyBorder="1" applyAlignment="1"/>
    <xf numFmtId="0" fontId="6" fillId="0" borderId="0" xfId="0" applyFont="1" applyBorder="1" applyAlignment="1">
      <alignment horizontal="left" wrapText="1"/>
    </xf>
    <xf numFmtId="164" fontId="3" fillId="3" borderId="0" xfId="0" applyNumberFormat="1" applyFont="1" applyFill="1" applyBorder="1" applyAlignment="1">
      <alignment vertical="top"/>
    </xf>
    <xf numFmtId="164" fontId="0" fillId="3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7" fillId="3" borderId="11" xfId="0" applyFont="1" applyFill="1" applyBorder="1" applyAlignment="1">
      <alignment horizontal="left" wrapText="1"/>
    </xf>
    <xf numFmtId="3" fontId="22" fillId="0" borderId="0" xfId="0" applyNumberFormat="1" applyFont="1" applyAlignment="1">
      <alignment horizontal="center"/>
    </xf>
    <xf numFmtId="165" fontId="19" fillId="2" borderId="52" xfId="0" applyNumberFormat="1" applyFont="1" applyFill="1" applyBorder="1" applyAlignment="1">
      <alignment horizontal="right"/>
    </xf>
    <xf numFmtId="166" fontId="14" fillId="2" borderId="14" xfId="1" applyNumberFormat="1" applyFont="1" applyFill="1" applyBorder="1"/>
    <xf numFmtId="166" fontId="13" fillId="3" borderId="5" xfId="0" applyNumberFormat="1" applyFont="1" applyFill="1" applyBorder="1"/>
    <xf numFmtId="166" fontId="14" fillId="2" borderId="14" xfId="0" applyNumberFormat="1" applyFont="1" applyFill="1" applyBorder="1"/>
    <xf numFmtId="3" fontId="6" fillId="3" borderId="49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_fidr7793\AppData\Local\Microsoft\Windows\INetCache\Content.Outlook\O3I9OCSZ\17-02-26%20-%20Dota&#269;n&#237;%20tituly%202018%20-%20po&#382;adavky%20na%20p&#345;eby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DBOR%20EKONOMICKY\ZEM&#193;NEK\dota&#269;n&#237;%20tituly%20-%20n&#225;vrh%20na%20p&#345;ebytek\PO&#381;ADAVEK%20NA%20P&#344;EBYTEK%20-%20Dota&#269;n&#237;%20tituly%202018%20OS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DBOR%20EKONOMICKY\ZEM&#193;NEK\dota&#269;n&#237;%20tituly%20-%20n&#225;vrh%20na%20p&#345;ebytek\Dota&#269;n&#237;%20tituly%202018%20OE%20OSK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Lis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H24"/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topLeftCell="A13" zoomScaleNormal="100" zoomScaleSheetLayoutView="100" workbookViewId="0">
      <selection activeCell="C36" sqref="C36:C42"/>
    </sheetView>
  </sheetViews>
  <sheetFormatPr defaultRowHeight="15.75" x14ac:dyDescent="0.25"/>
  <cols>
    <col min="1" max="1" width="3.85546875" style="157" customWidth="1"/>
    <col min="2" max="2" width="8" style="105" customWidth="1"/>
    <col min="3" max="3" width="94.7109375" customWidth="1"/>
    <col min="4" max="4" width="25" style="311" customWidth="1"/>
    <col min="5" max="5" width="30.42578125" customWidth="1"/>
  </cols>
  <sheetData>
    <row r="1" spans="1:4" s="279" customFormat="1" ht="18" x14ac:dyDescent="0.25">
      <c r="A1" s="278" t="s">
        <v>271</v>
      </c>
      <c r="B1" s="71"/>
      <c r="D1" s="280"/>
    </row>
    <row r="2" spans="1:4" s="279" customFormat="1" ht="15.75" customHeight="1" x14ac:dyDescent="0.25">
      <c r="A2" s="281"/>
      <c r="B2" s="71"/>
      <c r="D2" s="280"/>
    </row>
    <row r="3" spans="1:4" s="285" customFormat="1" ht="14.25" customHeight="1" thickBot="1" x14ac:dyDescent="0.25">
      <c r="A3" s="325" t="s">
        <v>257</v>
      </c>
      <c r="B3" s="325"/>
      <c r="C3" s="283" t="s">
        <v>258</v>
      </c>
      <c r="D3" s="284" t="s">
        <v>259</v>
      </c>
    </row>
    <row r="4" spans="1:4" ht="16.5" thickTop="1" x14ac:dyDescent="0.25">
      <c r="A4" s="133"/>
      <c r="B4" s="71"/>
      <c r="C4" s="279"/>
      <c r="D4" s="280"/>
    </row>
    <row r="5" spans="1:4" s="299" customFormat="1" x14ac:dyDescent="0.25">
      <c r="A5" s="298"/>
      <c r="C5" s="300"/>
      <c r="D5" s="301"/>
    </row>
    <row r="6" spans="1:4" s="299" customFormat="1" ht="31.5" x14ac:dyDescent="0.25">
      <c r="A6" s="298">
        <v>1</v>
      </c>
      <c r="B6" s="299" t="s">
        <v>260</v>
      </c>
      <c r="C6" s="300" t="s">
        <v>272</v>
      </c>
      <c r="D6" s="301">
        <v>1250000</v>
      </c>
    </row>
    <row r="7" spans="1:4" s="299" customFormat="1" x14ac:dyDescent="0.25">
      <c r="A7" s="298"/>
      <c r="C7" s="300"/>
      <c r="D7" s="301"/>
    </row>
    <row r="8" spans="1:4" s="297" customFormat="1" thickBot="1" x14ac:dyDescent="0.25">
      <c r="A8" s="293" t="s">
        <v>261</v>
      </c>
      <c r="B8" s="294"/>
      <c r="C8" s="295"/>
      <c r="D8" s="296">
        <f>SUM(D6)</f>
        <v>1250000</v>
      </c>
    </row>
    <row r="9" spans="1:4" ht="16.5" thickTop="1" x14ac:dyDescent="0.25">
      <c r="A9" s="133"/>
      <c r="B9" s="71"/>
      <c r="C9" s="279"/>
      <c r="D9" s="280"/>
    </row>
    <row r="10" spans="1:4" s="287" customFormat="1" x14ac:dyDescent="0.25">
      <c r="A10" s="286">
        <v>2</v>
      </c>
      <c r="B10" s="282" t="s">
        <v>262</v>
      </c>
      <c r="C10" s="302" t="s">
        <v>255</v>
      </c>
      <c r="D10" s="288">
        <v>400000</v>
      </c>
    </row>
    <row r="11" spans="1:4" s="292" customFormat="1" x14ac:dyDescent="0.25">
      <c r="A11" s="289"/>
      <c r="B11" s="282"/>
      <c r="C11" s="290"/>
      <c r="D11" s="291"/>
    </row>
    <row r="12" spans="1:4" s="297" customFormat="1" thickBot="1" x14ac:dyDescent="0.25">
      <c r="A12" s="293" t="s">
        <v>263</v>
      </c>
      <c r="B12" s="294"/>
      <c r="C12" s="295"/>
      <c r="D12" s="296">
        <f>SUM(D10:D11)</f>
        <v>400000</v>
      </c>
    </row>
    <row r="13" spans="1:4" ht="16.5" thickTop="1" x14ac:dyDescent="0.25">
      <c r="A13" s="133"/>
      <c r="B13" s="71"/>
      <c r="C13" s="279"/>
      <c r="D13" s="280"/>
    </row>
    <row r="14" spans="1:4" s="287" customFormat="1" x14ac:dyDescent="0.25">
      <c r="A14" s="286">
        <v>3</v>
      </c>
      <c r="B14" s="282" t="s">
        <v>250</v>
      </c>
      <c r="C14" s="287" t="s">
        <v>251</v>
      </c>
      <c r="D14" s="288">
        <v>7854055</v>
      </c>
    </row>
    <row r="15" spans="1:4" s="287" customFormat="1" ht="45.75" customHeight="1" x14ac:dyDescent="0.25">
      <c r="A15" s="286"/>
      <c r="B15" s="282"/>
      <c r="C15" s="290" t="s">
        <v>277</v>
      </c>
      <c r="D15" s="288"/>
    </row>
    <row r="16" spans="1:4" s="287" customFormat="1" ht="15" customHeight="1" x14ac:dyDescent="0.25">
      <c r="A16" s="286"/>
      <c r="B16" s="282"/>
      <c r="D16" s="288"/>
    </row>
    <row r="17" spans="1:5" s="287" customFormat="1" x14ac:dyDescent="0.25">
      <c r="A17" s="286">
        <v>4</v>
      </c>
      <c r="B17" s="282" t="s">
        <v>250</v>
      </c>
      <c r="C17" s="287" t="s">
        <v>252</v>
      </c>
      <c r="D17" s="288">
        <v>3230000</v>
      </c>
    </row>
    <row r="18" spans="1:5" s="287" customFormat="1" ht="29.25" x14ac:dyDescent="0.25">
      <c r="A18" s="286"/>
      <c r="B18" s="282"/>
      <c r="C18" s="290" t="s">
        <v>276</v>
      </c>
      <c r="D18" s="288"/>
    </row>
    <row r="19" spans="1:5" s="287" customFormat="1" x14ac:dyDescent="0.25">
      <c r="A19" s="286"/>
      <c r="B19" s="282"/>
      <c r="D19" s="288"/>
    </row>
    <row r="20" spans="1:5" s="287" customFormat="1" x14ac:dyDescent="0.25">
      <c r="A20" s="286">
        <v>5</v>
      </c>
      <c r="B20" s="282" t="s">
        <v>250</v>
      </c>
      <c r="C20" s="287" t="s">
        <v>253</v>
      </c>
      <c r="D20" s="288">
        <v>134000</v>
      </c>
    </row>
    <row r="21" spans="1:5" s="287" customFormat="1" x14ac:dyDescent="0.25">
      <c r="A21" s="286"/>
      <c r="B21" s="303"/>
      <c r="C21" s="304"/>
      <c r="D21" s="305"/>
    </row>
    <row r="22" spans="1:5" s="287" customFormat="1" x14ac:dyDescent="0.25">
      <c r="A22" s="286">
        <v>6</v>
      </c>
      <c r="B22" s="282" t="s">
        <v>250</v>
      </c>
      <c r="C22" s="287" t="s">
        <v>254</v>
      </c>
      <c r="D22" s="288">
        <v>200000</v>
      </c>
    </row>
    <row r="23" spans="1:5" s="287" customFormat="1" x14ac:dyDescent="0.25">
      <c r="A23" s="286"/>
      <c r="B23" s="282"/>
      <c r="D23" s="288"/>
    </row>
    <row r="24" spans="1:5" s="297" customFormat="1" thickBot="1" x14ac:dyDescent="0.25">
      <c r="A24" s="293" t="s">
        <v>264</v>
      </c>
      <c r="B24" s="294"/>
      <c r="C24" s="295"/>
      <c r="D24" s="296">
        <f>SUM(D14:D22)</f>
        <v>11418055</v>
      </c>
    </row>
    <row r="25" spans="1:5" s="299" customFormat="1" ht="16.5" thickTop="1" x14ac:dyDescent="0.25">
      <c r="A25" s="298"/>
      <c r="C25" s="300"/>
      <c r="D25" s="301"/>
    </row>
    <row r="26" spans="1:5" s="299" customFormat="1" x14ac:dyDescent="0.25">
      <c r="A26" s="298">
        <v>7</v>
      </c>
      <c r="B26" s="299" t="s">
        <v>265</v>
      </c>
      <c r="C26" s="300" t="s">
        <v>273</v>
      </c>
      <c r="D26" s="301">
        <f>SUM('dotační programy'!F86)*1000</f>
        <v>96580577</v>
      </c>
    </row>
    <row r="27" spans="1:5" s="299" customFormat="1" x14ac:dyDescent="0.25">
      <c r="A27" s="298"/>
      <c r="C27" s="300"/>
      <c r="D27" s="301"/>
    </row>
    <row r="28" spans="1:5" s="299" customFormat="1" ht="18" customHeight="1" x14ac:dyDescent="0.25">
      <c r="A28" s="298">
        <v>8</v>
      </c>
      <c r="B28" s="299" t="s">
        <v>265</v>
      </c>
      <c r="C28" s="300" t="s">
        <v>274</v>
      </c>
      <c r="D28" s="301">
        <f>SUM('dotační programy'!F88)*1000</f>
        <v>67500000</v>
      </c>
      <c r="E28" s="315">
        <f>SUM(D26:D28)</f>
        <v>164080577</v>
      </c>
    </row>
    <row r="29" spans="1:5" s="299" customFormat="1" x14ac:dyDescent="0.25">
      <c r="A29" s="298"/>
      <c r="C29" s="300"/>
      <c r="D29" s="301"/>
    </row>
    <row r="30" spans="1:5" s="299" customFormat="1" x14ac:dyDescent="0.25">
      <c r="A30" s="298">
        <v>9</v>
      </c>
      <c r="B30" s="299" t="s">
        <v>265</v>
      </c>
      <c r="C30" s="300" t="s">
        <v>275</v>
      </c>
      <c r="D30" s="301">
        <v>80000000</v>
      </c>
    </row>
    <row r="31" spans="1:5" s="299" customFormat="1" x14ac:dyDescent="0.25">
      <c r="A31" s="298"/>
      <c r="C31" s="300"/>
      <c r="D31" s="301"/>
    </row>
    <row r="32" spans="1:5" s="297" customFormat="1" thickBot="1" x14ac:dyDescent="0.25">
      <c r="A32" s="293" t="s">
        <v>266</v>
      </c>
      <c r="B32" s="294"/>
      <c r="C32" s="295"/>
      <c r="D32" s="296">
        <f>SUM(D26:D30)</f>
        <v>244080577</v>
      </c>
    </row>
    <row r="33" spans="1:6" ht="16.5" thickTop="1" x14ac:dyDescent="0.25">
      <c r="A33" s="133"/>
      <c r="B33" s="71"/>
      <c r="C33" s="279"/>
      <c r="D33" s="280"/>
    </row>
    <row r="34" spans="1:6" s="309" customFormat="1" ht="21" customHeight="1" thickBot="1" x14ac:dyDescent="0.3">
      <c r="A34" s="306" t="s">
        <v>267</v>
      </c>
      <c r="B34" s="307"/>
      <c r="C34" s="306"/>
      <c r="D34" s="368">
        <f>SUM(D8,D12,D24,D32)</f>
        <v>257148632</v>
      </c>
      <c r="E34" s="308">
        <f>SUM(D6,D10,D14:D23,D26:D30)</f>
        <v>257148632</v>
      </c>
    </row>
    <row r="35" spans="1:6" s="310" customFormat="1" ht="10.5" customHeight="1" thickTop="1" x14ac:dyDescent="0.25">
      <c r="A35" s="70"/>
      <c r="B35" s="282"/>
      <c r="C35" s="292"/>
      <c r="D35" s="280"/>
      <c r="E35" s="292"/>
      <c r="F35" s="292"/>
    </row>
  </sheetData>
  <mergeCells count="1">
    <mergeCell ref="A3:B3"/>
  </mergeCells>
  <pageMargins left="0.70866141732283472" right="0.70866141732283472" top="0.78740157480314965" bottom="0.78740157480314965" header="0.31496062992125984" footer="0.31496062992125984"/>
  <pageSetup paperSize="9" scale="66" firstPageNumber="2" orientation="portrait" useFirstPageNumber="1" r:id="rId1"/>
  <headerFooter>
    <oddFooter>&amp;LZastupitelstvo Olomouckého kraje 23-04-2018
5.1. – Rozpočet Olomouckého kraje 2017 – zapojení použitelného zůstatku a návrh na jeho rozdělení
Příloha č. 1:  Zapojení části zůstatku na bakovních účtech Olomouckého kraje k 31.12.2017&amp;RStrana &amp;P (celkem 4)</oddFooter>
  </headerFooter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60"/>
  <sheetViews>
    <sheetView view="pageBreakPreview" zoomScaleNormal="100" zoomScaleSheetLayoutView="100" workbookViewId="0">
      <selection activeCell="M9" sqref="M9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4" width="14.140625" style="3" customWidth="1"/>
    <col min="5" max="6" width="14.140625" style="3" hidden="1" customWidth="1"/>
    <col min="7" max="7" width="14.140625" style="3" customWidth="1"/>
    <col min="8" max="8" width="8.28515625" style="2" customWidth="1"/>
    <col min="9" max="10" width="13.28515625" style="2" bestFit="1" customWidth="1"/>
    <col min="11" max="13" width="9.140625" style="2"/>
    <col min="14" max="14" width="13.28515625" style="2" customWidth="1"/>
    <col min="15" max="16384" width="9.140625" style="2"/>
  </cols>
  <sheetData>
    <row r="1" spans="1:8" s="42" customFormat="1" ht="23.25" x14ac:dyDescent="0.35">
      <c r="A1" s="132" t="s">
        <v>164</v>
      </c>
      <c r="B1" s="133"/>
      <c r="C1" s="70"/>
      <c r="D1" s="98"/>
      <c r="E1" s="98"/>
      <c r="F1" s="98"/>
      <c r="G1" s="354" t="s">
        <v>55</v>
      </c>
      <c r="H1" s="354"/>
    </row>
    <row r="2" spans="1:8" x14ac:dyDescent="0.2">
      <c r="A2" s="55"/>
      <c r="B2" s="55"/>
      <c r="C2" s="30"/>
      <c r="D2" s="57"/>
      <c r="E2" s="57"/>
      <c r="F2" s="57"/>
      <c r="G2" s="57"/>
      <c r="H2" s="30"/>
    </row>
    <row r="3" spans="1:8" x14ac:dyDescent="0.2">
      <c r="A3" s="218" t="s">
        <v>2</v>
      </c>
      <c r="B3" s="218" t="s">
        <v>184</v>
      </c>
      <c r="C3" s="30"/>
      <c r="D3" s="57"/>
      <c r="E3" s="57"/>
      <c r="F3" s="57"/>
      <c r="G3" s="57"/>
      <c r="H3" s="30"/>
    </row>
    <row r="4" spans="1:8" x14ac:dyDescent="0.2">
      <c r="A4" s="55"/>
      <c r="B4" s="218" t="s">
        <v>4</v>
      </c>
      <c r="C4" s="30"/>
      <c r="D4" s="57"/>
      <c r="E4" s="57"/>
      <c r="F4" s="57"/>
      <c r="G4" s="57"/>
      <c r="H4" s="30"/>
    </row>
    <row r="5" spans="1:8" s="4" customFormat="1" ht="13.5" thickBot="1" x14ac:dyDescent="0.25">
      <c r="A5" s="61"/>
      <c r="B5" s="61"/>
      <c r="C5" s="62"/>
      <c r="D5" s="63"/>
      <c r="E5" s="63"/>
      <c r="F5" s="63"/>
      <c r="G5" s="63"/>
      <c r="H5" s="62" t="s">
        <v>5</v>
      </c>
    </row>
    <row r="6" spans="1:8" s="4" customFormat="1" ht="39" customHeight="1" thickTop="1" thickBot="1" x14ac:dyDescent="0.25">
      <c r="A6" s="5" t="s">
        <v>6</v>
      </c>
      <c r="B6" s="6" t="s">
        <v>7</v>
      </c>
      <c r="C6" s="7" t="s">
        <v>8</v>
      </c>
      <c r="D6" s="99" t="s">
        <v>115</v>
      </c>
      <c r="E6" s="8" t="s">
        <v>170</v>
      </c>
      <c r="F6" s="8" t="s">
        <v>116</v>
      </c>
      <c r="G6" s="99" t="s">
        <v>117</v>
      </c>
      <c r="H6" s="43" t="s">
        <v>9</v>
      </c>
    </row>
    <row r="7" spans="1:8" s="14" customFormat="1" ht="12.75" thickTop="1" thickBot="1" x14ac:dyDescent="0.25">
      <c r="A7" s="10">
        <v>1</v>
      </c>
      <c r="B7" s="11">
        <v>2</v>
      </c>
      <c r="C7" s="11">
        <v>3</v>
      </c>
      <c r="D7" s="12">
        <v>4</v>
      </c>
      <c r="E7" s="12">
        <v>5</v>
      </c>
      <c r="F7" s="12">
        <v>6</v>
      </c>
      <c r="G7" s="12">
        <v>5</v>
      </c>
      <c r="H7" s="13" t="s">
        <v>185</v>
      </c>
    </row>
    <row r="8" spans="1:8" s="14" customFormat="1" ht="28.5" customHeight="1" thickTop="1" x14ac:dyDescent="0.2">
      <c r="A8" s="36">
        <v>2143</v>
      </c>
      <c r="B8" s="37">
        <v>53</v>
      </c>
      <c r="C8" s="50" t="s">
        <v>11</v>
      </c>
      <c r="D8" s="24">
        <v>9800</v>
      </c>
      <c r="E8" s="24">
        <v>1567</v>
      </c>
      <c r="F8" s="24">
        <v>1567</v>
      </c>
      <c r="G8" s="24">
        <f>SUM(G25)</f>
        <v>7500</v>
      </c>
      <c r="H8" s="38">
        <f>G8/D8*100</f>
        <v>76.530612244897952</v>
      </c>
    </row>
    <row r="9" spans="1:8" s="14" customFormat="1" ht="14.25" customHeight="1" x14ac:dyDescent="0.2">
      <c r="A9" s="36">
        <v>2143</v>
      </c>
      <c r="B9" s="37">
        <v>52</v>
      </c>
      <c r="C9" s="51" t="s">
        <v>10</v>
      </c>
      <c r="D9" s="24">
        <v>1000</v>
      </c>
      <c r="E9" s="24">
        <v>3215</v>
      </c>
      <c r="F9" s="24">
        <v>3215</v>
      </c>
      <c r="G9" s="24">
        <f>SUM(G31)</f>
        <v>600</v>
      </c>
      <c r="H9" s="38">
        <f>G9/D9*100</f>
        <v>60</v>
      </c>
    </row>
    <row r="10" spans="1:8" s="14" customFormat="1" ht="14.25" customHeight="1" x14ac:dyDescent="0.2">
      <c r="A10" s="78">
        <v>5273</v>
      </c>
      <c r="B10" s="79">
        <v>59</v>
      </c>
      <c r="C10" s="80" t="s">
        <v>27</v>
      </c>
      <c r="D10" s="29">
        <v>6000</v>
      </c>
      <c r="E10" s="24">
        <v>5816</v>
      </c>
      <c r="F10" s="24">
        <v>5816</v>
      </c>
      <c r="G10" s="24">
        <f>SUM(G38)</f>
        <v>4500</v>
      </c>
      <c r="H10" s="38">
        <f>G10/D10*100</f>
        <v>75</v>
      </c>
    </row>
    <row r="11" spans="1:8" s="14" customFormat="1" ht="27.75" customHeight="1" x14ac:dyDescent="0.2">
      <c r="A11" s="78">
        <v>5512</v>
      </c>
      <c r="B11" s="79">
        <v>53</v>
      </c>
      <c r="C11" s="50" t="s">
        <v>11</v>
      </c>
      <c r="D11" s="29">
        <v>5000</v>
      </c>
      <c r="E11" s="24">
        <v>3898</v>
      </c>
      <c r="F11" s="24">
        <v>3898</v>
      </c>
      <c r="G11" s="24">
        <f>SUM(G47)</f>
        <v>6300</v>
      </c>
      <c r="H11" s="38">
        <f>G11/D11*100</f>
        <v>126</v>
      </c>
    </row>
    <row r="12" spans="1:8" s="14" customFormat="1" ht="14.25" customHeight="1" x14ac:dyDescent="0.2">
      <c r="A12" s="36">
        <v>5512</v>
      </c>
      <c r="B12" s="37">
        <v>63</v>
      </c>
      <c r="C12" s="51" t="s">
        <v>35</v>
      </c>
      <c r="D12" s="24">
        <v>2000</v>
      </c>
      <c r="E12" s="24">
        <v>3176</v>
      </c>
      <c r="F12" s="24">
        <v>3176</v>
      </c>
      <c r="G12" s="24">
        <f>SUM(G50)</f>
        <v>1700</v>
      </c>
      <c r="H12" s="38">
        <f>G12/D12*100</f>
        <v>85</v>
      </c>
    </row>
    <row r="13" spans="1:8" s="14" customFormat="1" ht="14.25" customHeight="1" thickBot="1" x14ac:dyDescent="0.25">
      <c r="A13" s="78">
        <v>5512</v>
      </c>
      <c r="B13" s="79">
        <v>52</v>
      </c>
      <c r="C13" s="51" t="s">
        <v>10</v>
      </c>
      <c r="D13" s="29">
        <v>3500</v>
      </c>
      <c r="E13" s="24">
        <v>3500</v>
      </c>
      <c r="F13" s="24">
        <v>3500</v>
      </c>
      <c r="G13" s="24">
        <f>SUM(G57)</f>
        <v>3500</v>
      </c>
      <c r="H13" s="38">
        <f t="shared" ref="H13" si="0">G13/D13*100</f>
        <v>100</v>
      </c>
    </row>
    <row r="14" spans="1:8" s="17" customFormat="1" ht="22.5" customHeight="1" thickTop="1" thickBot="1" x14ac:dyDescent="0.3">
      <c r="A14" s="336" t="s">
        <v>12</v>
      </c>
      <c r="B14" s="337"/>
      <c r="C14" s="338"/>
      <c r="D14" s="15">
        <f>SUM(D8:D13)</f>
        <v>27300</v>
      </c>
      <c r="E14" s="15">
        <f>SUM(E8:E13)</f>
        <v>21172</v>
      </c>
      <c r="F14" s="15">
        <f>SUM(F8:F13)</f>
        <v>21172</v>
      </c>
      <c r="G14" s="15">
        <f>SUM(G8:G13)</f>
        <v>24100</v>
      </c>
      <c r="H14" s="16">
        <f>G14/D14*100</f>
        <v>88.278388278388277</v>
      </c>
    </row>
    <row r="15" spans="1:8" ht="15" thickTop="1" x14ac:dyDescent="0.2">
      <c r="A15" s="30"/>
      <c r="B15" s="30"/>
      <c r="C15" s="30"/>
      <c r="D15" s="30"/>
      <c r="E15" s="57"/>
      <c r="F15" s="30"/>
      <c r="G15" s="30"/>
      <c r="H15" s="30"/>
    </row>
    <row r="16" spans="1:8" ht="15" x14ac:dyDescent="0.25">
      <c r="A16" s="52" t="s">
        <v>13</v>
      </c>
      <c r="B16" s="53"/>
      <c r="C16" s="53"/>
      <c r="D16" s="53"/>
      <c r="E16" s="53"/>
      <c r="F16" s="53"/>
      <c r="G16" s="53"/>
      <c r="H16" s="53"/>
    </row>
    <row r="17" spans="1:10" x14ac:dyDescent="0.2">
      <c r="A17" s="54"/>
      <c r="B17" s="54"/>
      <c r="C17" s="54"/>
      <c r="D17" s="54"/>
      <c r="E17" s="54"/>
      <c r="F17" s="179"/>
      <c r="G17" s="54"/>
      <c r="H17" s="54"/>
    </row>
    <row r="18" spans="1:10" ht="15" x14ac:dyDescent="0.25">
      <c r="A18" s="30" t="s">
        <v>21</v>
      </c>
      <c r="B18" s="55"/>
      <c r="C18" s="56" t="s">
        <v>241</v>
      </c>
      <c r="D18" s="57"/>
      <c r="E18" s="57"/>
      <c r="F18" s="57"/>
      <c r="G18" s="326">
        <f>SUM(G19:H23)</f>
        <v>8100</v>
      </c>
      <c r="H18" s="327"/>
    </row>
    <row r="19" spans="1:10" ht="15" x14ac:dyDescent="0.25">
      <c r="A19" s="47" t="s">
        <v>22</v>
      </c>
      <c r="B19" s="55"/>
      <c r="C19" s="58" t="s">
        <v>166</v>
      </c>
      <c r="D19" s="57"/>
      <c r="E19" s="57"/>
      <c r="F19" s="57"/>
      <c r="G19" s="328">
        <v>1200</v>
      </c>
      <c r="H19" s="329"/>
    </row>
    <row r="20" spans="1:10" ht="15" x14ac:dyDescent="0.25">
      <c r="A20" s="47"/>
      <c r="B20" s="55"/>
      <c r="C20" s="58" t="s">
        <v>167</v>
      </c>
      <c r="D20" s="57"/>
      <c r="E20" s="57"/>
      <c r="F20" s="57"/>
      <c r="G20" s="328">
        <v>400</v>
      </c>
      <c r="H20" s="329"/>
    </row>
    <row r="21" spans="1:10" ht="30" customHeight="1" x14ac:dyDescent="0.25">
      <c r="A21" s="47"/>
      <c r="B21" s="55"/>
      <c r="C21" s="343" t="s">
        <v>168</v>
      </c>
      <c r="D21" s="343"/>
      <c r="E21" s="343"/>
      <c r="F21" s="343"/>
      <c r="G21" s="328">
        <v>600</v>
      </c>
      <c r="H21" s="329"/>
    </row>
    <row r="22" spans="1:10" ht="28.5" customHeight="1" x14ac:dyDescent="0.25">
      <c r="A22" s="47"/>
      <c r="B22" s="55"/>
      <c r="C22" s="343" t="s">
        <v>169</v>
      </c>
      <c r="D22" s="343"/>
      <c r="E22" s="343"/>
      <c r="F22" s="177"/>
      <c r="G22" s="328">
        <v>5300</v>
      </c>
      <c r="H22" s="329"/>
    </row>
    <row r="23" spans="1:10" ht="29.25" customHeight="1" x14ac:dyDescent="0.25">
      <c r="A23" s="54"/>
      <c r="B23" s="54"/>
      <c r="C23" s="343" t="s">
        <v>165</v>
      </c>
      <c r="D23" s="343"/>
      <c r="E23" s="54"/>
      <c r="F23" s="179"/>
      <c r="G23" s="328">
        <v>600</v>
      </c>
      <c r="H23" s="329"/>
    </row>
    <row r="24" spans="1:10" x14ac:dyDescent="0.2">
      <c r="A24" s="54"/>
      <c r="B24" s="54"/>
      <c r="C24" s="54"/>
      <c r="D24" s="54"/>
      <c r="E24" s="54"/>
      <c r="F24" s="179"/>
      <c r="G24" s="54"/>
      <c r="H24" s="54"/>
    </row>
    <row r="25" spans="1:10" ht="30.75" customHeight="1" thickBot="1" x14ac:dyDescent="0.3">
      <c r="A25" s="339" t="s">
        <v>57</v>
      </c>
      <c r="B25" s="340"/>
      <c r="C25" s="340"/>
      <c r="D25" s="340"/>
      <c r="E25" s="340"/>
      <c r="F25" s="187"/>
      <c r="G25" s="330">
        <f>SUM(G26:H29)</f>
        <v>7500</v>
      </c>
      <c r="H25" s="330"/>
      <c r="I25" s="22"/>
      <c r="J25" s="22"/>
    </row>
    <row r="26" spans="1:10" ht="14.25" customHeight="1" thickTop="1" x14ac:dyDescent="0.25">
      <c r="A26" s="59" t="s">
        <v>54</v>
      </c>
      <c r="B26" s="55"/>
      <c r="C26" s="30"/>
      <c r="D26" s="57"/>
      <c r="E26" s="57"/>
      <c r="F26" s="57"/>
      <c r="G26" s="331">
        <v>1200</v>
      </c>
      <c r="H26" s="332"/>
    </row>
    <row r="27" spans="1:10" ht="14.25" customHeight="1" x14ac:dyDescent="0.25">
      <c r="A27" s="59" t="s">
        <v>54</v>
      </c>
      <c r="B27" s="55"/>
      <c r="C27" s="30"/>
      <c r="D27" s="57"/>
      <c r="E27" s="57"/>
      <c r="F27" s="57"/>
      <c r="G27" s="331">
        <v>400</v>
      </c>
      <c r="H27" s="332"/>
    </row>
    <row r="28" spans="1:10" ht="14.25" customHeight="1" x14ac:dyDescent="0.25">
      <c r="A28" s="59" t="s">
        <v>54</v>
      </c>
      <c r="B28" s="55"/>
      <c r="C28" s="30"/>
      <c r="D28" s="57"/>
      <c r="E28" s="57"/>
      <c r="F28" s="57"/>
      <c r="G28" s="331">
        <v>600</v>
      </c>
      <c r="H28" s="332"/>
    </row>
    <row r="29" spans="1:10" ht="14.25" customHeight="1" x14ac:dyDescent="0.25">
      <c r="A29" s="59" t="s">
        <v>54</v>
      </c>
      <c r="B29" s="55"/>
      <c r="C29" s="30"/>
      <c r="D29" s="57"/>
      <c r="E29" s="57"/>
      <c r="F29" s="57"/>
      <c r="G29" s="331">
        <v>5300</v>
      </c>
      <c r="H29" s="332"/>
    </row>
    <row r="30" spans="1:10" ht="14.25" customHeight="1" x14ac:dyDescent="0.25">
      <c r="A30" s="59"/>
      <c r="B30" s="55"/>
      <c r="C30" s="30"/>
      <c r="D30" s="57"/>
      <c r="E30" s="57"/>
      <c r="F30" s="57"/>
      <c r="G30" s="45"/>
      <c r="H30" s="46"/>
    </row>
    <row r="31" spans="1:10" ht="17.25" customHeight="1" thickBot="1" x14ac:dyDescent="0.3">
      <c r="A31" s="18" t="s">
        <v>56</v>
      </c>
      <c r="B31" s="19"/>
      <c r="C31" s="20"/>
      <c r="D31" s="21"/>
      <c r="E31" s="21"/>
      <c r="F31" s="21"/>
      <c r="G31" s="330">
        <f>SUM(G32)</f>
        <v>600</v>
      </c>
      <c r="H31" s="330"/>
      <c r="I31" s="22"/>
      <c r="J31" s="22"/>
    </row>
    <row r="32" spans="1:10" s="30" customFormat="1" ht="15" customHeight="1" thickTop="1" x14ac:dyDescent="0.25">
      <c r="A32" s="59" t="s">
        <v>20</v>
      </c>
      <c r="B32" s="32"/>
      <c r="C32" s="33"/>
      <c r="D32" s="34"/>
      <c r="E32" s="34"/>
      <c r="F32" s="34"/>
      <c r="G32" s="331">
        <v>600</v>
      </c>
      <c r="H32" s="332"/>
      <c r="I32" s="35"/>
      <c r="J32" s="35"/>
    </row>
    <row r="33" spans="1:10" x14ac:dyDescent="0.2">
      <c r="A33" s="179"/>
      <c r="B33" s="179"/>
      <c r="C33" s="179"/>
      <c r="D33" s="179"/>
      <c r="E33" s="179"/>
      <c r="F33" s="179"/>
      <c r="G33" s="179"/>
      <c r="H33" s="179"/>
    </row>
    <row r="34" spans="1:10" x14ac:dyDescent="0.2">
      <c r="A34" s="55"/>
      <c r="B34" s="55"/>
      <c r="C34" s="30"/>
      <c r="D34" s="57"/>
      <c r="E34" s="57"/>
      <c r="F34" s="57"/>
      <c r="G34" s="57"/>
      <c r="H34" s="30"/>
    </row>
    <row r="35" spans="1:10" x14ac:dyDescent="0.2">
      <c r="A35" s="30" t="s">
        <v>21</v>
      </c>
      <c r="B35" s="55"/>
      <c r="C35" s="341" t="s">
        <v>150</v>
      </c>
      <c r="D35" s="341"/>
      <c r="E35" s="341"/>
      <c r="F35" s="216"/>
      <c r="G35" s="30"/>
      <c r="H35" s="30"/>
    </row>
    <row r="36" spans="1:10" ht="15" x14ac:dyDescent="0.25">
      <c r="A36" s="55"/>
      <c r="B36" s="55"/>
      <c r="C36" s="341"/>
      <c r="D36" s="341"/>
      <c r="E36" s="341"/>
      <c r="F36" s="216"/>
      <c r="G36" s="326">
        <v>4500</v>
      </c>
      <c r="H36" s="327"/>
    </row>
    <row r="37" spans="1:10" x14ac:dyDescent="0.2">
      <c r="A37" s="55"/>
      <c r="B37" s="55"/>
      <c r="C37" s="30"/>
      <c r="D37" s="57"/>
      <c r="E37" s="57"/>
      <c r="F37" s="57"/>
      <c r="G37" s="57"/>
      <c r="H37" s="30"/>
    </row>
    <row r="38" spans="1:10" ht="17.25" customHeight="1" thickBot="1" x14ac:dyDescent="0.3">
      <c r="A38" s="18" t="s">
        <v>51</v>
      </c>
      <c r="B38" s="19"/>
      <c r="C38" s="20"/>
      <c r="D38" s="21"/>
      <c r="E38" s="21"/>
      <c r="F38" s="21"/>
      <c r="G38" s="330">
        <f>SUM(G39)</f>
        <v>4500</v>
      </c>
      <c r="H38" s="330"/>
      <c r="I38" s="22"/>
      <c r="J38" s="22"/>
    </row>
    <row r="39" spans="1:10" ht="15" customHeight="1" thickTop="1" x14ac:dyDescent="0.25">
      <c r="A39" s="366" t="s">
        <v>28</v>
      </c>
      <c r="B39" s="366"/>
      <c r="C39" s="366"/>
      <c r="D39" s="366"/>
      <c r="E39" s="366"/>
      <c r="F39" s="181"/>
      <c r="G39" s="331">
        <v>4500</v>
      </c>
      <c r="H39" s="332"/>
    </row>
    <row r="40" spans="1:10" x14ac:dyDescent="0.2">
      <c r="A40" s="55"/>
      <c r="B40" s="55"/>
      <c r="C40" s="30"/>
      <c r="D40" s="57"/>
      <c r="E40" s="57"/>
      <c r="F40" s="57"/>
      <c r="G40" s="57"/>
      <c r="H40" s="30"/>
    </row>
    <row r="41" spans="1:10" x14ac:dyDescent="0.2">
      <c r="A41" s="55"/>
      <c r="B41" s="55"/>
      <c r="C41" s="30"/>
      <c r="D41" s="57"/>
      <c r="E41" s="57"/>
      <c r="F41" s="57"/>
      <c r="G41" s="57"/>
      <c r="H41" s="30"/>
    </row>
    <row r="42" spans="1:10" ht="15" x14ac:dyDescent="0.25">
      <c r="A42" s="30" t="s">
        <v>21</v>
      </c>
      <c r="B42" s="55"/>
      <c r="C42" s="65" t="s">
        <v>242</v>
      </c>
      <c r="D42" s="57"/>
      <c r="E42" s="57"/>
      <c r="F42" s="57"/>
      <c r="G42" s="326">
        <f>SUM(G43:H46)</f>
        <v>8000</v>
      </c>
      <c r="H42" s="327"/>
    </row>
    <row r="43" spans="1:10" ht="15" x14ac:dyDescent="0.25">
      <c r="A43" s="218" t="s">
        <v>22</v>
      </c>
      <c r="B43" s="55"/>
      <c r="C43" s="343" t="s">
        <v>151</v>
      </c>
      <c r="D43" s="343"/>
      <c r="E43" s="343"/>
      <c r="F43" s="217"/>
      <c r="G43" s="328"/>
      <c r="H43" s="329"/>
    </row>
    <row r="44" spans="1:10" ht="15" x14ac:dyDescent="0.25">
      <c r="A44" s="218"/>
      <c r="B44" s="55"/>
      <c r="C44" s="343"/>
      <c r="D44" s="343"/>
      <c r="E44" s="343"/>
      <c r="F44" s="217"/>
      <c r="G44" s="328">
        <v>6300</v>
      </c>
      <c r="H44" s="329"/>
    </row>
    <row r="45" spans="1:10" ht="28.5" customHeight="1" x14ac:dyDescent="0.25">
      <c r="A45" s="176"/>
      <c r="B45" s="31"/>
      <c r="C45" s="342" t="s">
        <v>193</v>
      </c>
      <c r="D45" s="342"/>
      <c r="E45" s="342"/>
      <c r="F45" s="218"/>
      <c r="G45" s="328">
        <v>1700</v>
      </c>
      <c r="H45" s="329"/>
    </row>
    <row r="46" spans="1:10" ht="15" x14ac:dyDescent="0.25">
      <c r="A46" s="176"/>
      <c r="B46" s="31"/>
      <c r="C46" s="31"/>
      <c r="D46" s="31"/>
      <c r="E46" s="31"/>
      <c r="F46" s="31"/>
      <c r="G46" s="31"/>
      <c r="H46" s="31"/>
    </row>
    <row r="47" spans="1:10" ht="31.5" customHeight="1" thickBot="1" x14ac:dyDescent="0.3">
      <c r="A47" s="339" t="s">
        <v>53</v>
      </c>
      <c r="B47" s="339"/>
      <c r="C47" s="339"/>
      <c r="D47" s="339"/>
      <c r="E47" s="339"/>
      <c r="F47" s="178"/>
      <c r="G47" s="330">
        <f>SUM(G48:H48)</f>
        <v>6300</v>
      </c>
      <c r="H47" s="330"/>
      <c r="I47" s="22"/>
      <c r="J47" s="22"/>
    </row>
    <row r="48" spans="1:10" ht="15.75" customHeight="1" thickTop="1" x14ac:dyDescent="0.25">
      <c r="A48" s="59" t="s">
        <v>54</v>
      </c>
      <c r="B48" s="55"/>
      <c r="C48" s="30"/>
      <c r="D48" s="57"/>
      <c r="E48" s="57"/>
      <c r="F48" s="57"/>
      <c r="G48" s="331">
        <v>6300</v>
      </c>
      <c r="H48" s="332"/>
    </row>
    <row r="49" spans="1:10" ht="15.75" customHeight="1" x14ac:dyDescent="0.25">
      <c r="A49" s="59"/>
      <c r="B49" s="55"/>
      <c r="C49" s="30"/>
      <c r="D49" s="57"/>
      <c r="E49" s="57"/>
      <c r="F49" s="57"/>
      <c r="G49" s="174"/>
      <c r="H49" s="175"/>
    </row>
    <row r="50" spans="1:10" ht="21" customHeight="1" thickBot="1" x14ac:dyDescent="0.3">
      <c r="A50" s="339" t="s">
        <v>152</v>
      </c>
      <c r="B50" s="339"/>
      <c r="C50" s="339"/>
      <c r="D50" s="339"/>
      <c r="E50" s="339"/>
      <c r="F50" s="178"/>
      <c r="G50" s="330">
        <f>SUM(G51:H51)</f>
        <v>1700</v>
      </c>
      <c r="H50" s="330"/>
      <c r="I50" s="22"/>
      <c r="J50" s="22"/>
    </row>
    <row r="51" spans="1:10" ht="15.75" customHeight="1" thickTop="1" x14ac:dyDescent="0.25">
      <c r="A51" s="59" t="s">
        <v>54</v>
      </c>
      <c r="B51" s="55"/>
      <c r="C51" s="30"/>
      <c r="D51" s="57"/>
      <c r="E51" s="57"/>
      <c r="F51" s="57"/>
      <c r="G51" s="331">
        <v>1700</v>
      </c>
      <c r="H51" s="332"/>
    </row>
    <row r="52" spans="1:10" ht="15.75" customHeight="1" x14ac:dyDescent="0.25">
      <c r="A52" s="59"/>
      <c r="B52" s="55"/>
      <c r="C52" s="30"/>
      <c r="D52" s="57"/>
      <c r="E52" s="57"/>
      <c r="F52" s="57"/>
      <c r="G52" s="213"/>
      <c r="H52" s="214"/>
    </row>
    <row r="53" spans="1:10" x14ac:dyDescent="0.2">
      <c r="A53" s="55"/>
      <c r="B53" s="55"/>
      <c r="C53" s="30"/>
      <c r="D53" s="57"/>
      <c r="E53" s="57"/>
      <c r="F53" s="57"/>
      <c r="G53" s="57"/>
      <c r="H53" s="30"/>
    </row>
    <row r="54" spans="1:10" x14ac:dyDescent="0.2">
      <c r="A54" s="30" t="s">
        <v>21</v>
      </c>
      <c r="B54" s="55"/>
      <c r="C54" s="341" t="s">
        <v>243</v>
      </c>
      <c r="D54" s="341"/>
      <c r="E54" s="341"/>
      <c r="F54" s="216"/>
      <c r="G54" s="30"/>
      <c r="H54" s="30"/>
    </row>
    <row r="55" spans="1:10" ht="15" x14ac:dyDescent="0.25">
      <c r="A55" s="59"/>
      <c r="B55" s="55"/>
      <c r="C55" s="341"/>
      <c r="D55" s="341"/>
      <c r="E55" s="341"/>
      <c r="F55" s="216"/>
      <c r="G55" s="326">
        <v>3500</v>
      </c>
      <c r="H55" s="327"/>
    </row>
    <row r="56" spans="1:10" ht="15" x14ac:dyDescent="0.25">
      <c r="A56" s="59"/>
      <c r="B56" s="55"/>
      <c r="C56" s="30"/>
      <c r="D56" s="57"/>
      <c r="E56" s="57"/>
      <c r="F56" s="57"/>
      <c r="G56" s="213"/>
      <c r="H56" s="214"/>
    </row>
    <row r="57" spans="1:10" ht="17.25" customHeight="1" thickBot="1" x14ac:dyDescent="0.3">
      <c r="A57" s="18" t="s">
        <v>52</v>
      </c>
      <c r="B57" s="19"/>
      <c r="C57" s="20"/>
      <c r="D57" s="21"/>
      <c r="E57" s="21"/>
      <c r="F57" s="21"/>
      <c r="G57" s="330">
        <f>SUM(G58)</f>
        <v>3500</v>
      </c>
      <c r="H57" s="330"/>
      <c r="I57" s="22"/>
      <c r="J57" s="22"/>
    </row>
    <row r="58" spans="1:10" ht="15.75" thickTop="1" x14ac:dyDescent="0.25">
      <c r="A58" s="59" t="s">
        <v>16</v>
      </c>
      <c r="B58" s="55"/>
      <c r="C58" s="30"/>
      <c r="D58" s="57"/>
      <c r="E58" s="57"/>
      <c r="F58" s="57"/>
      <c r="G58" s="331">
        <v>3500</v>
      </c>
      <c r="H58" s="332"/>
      <c r="I58" s="182"/>
      <c r="J58" s="182"/>
    </row>
    <row r="59" spans="1:10" x14ac:dyDescent="0.2">
      <c r="A59" s="55"/>
      <c r="B59" s="55"/>
      <c r="C59" s="30"/>
      <c r="D59" s="57"/>
      <c r="E59" s="57"/>
      <c r="F59" s="57"/>
      <c r="G59" s="57"/>
      <c r="H59" s="30"/>
    </row>
    <row r="60" spans="1:10" x14ac:dyDescent="0.2">
      <c r="A60" s="55"/>
      <c r="B60" s="55"/>
      <c r="C60" s="30"/>
      <c r="D60" s="57"/>
      <c r="E60" s="57"/>
      <c r="F60" s="57"/>
      <c r="G60" s="57"/>
      <c r="H60" s="30"/>
    </row>
  </sheetData>
  <mergeCells count="40">
    <mergeCell ref="C21:F21"/>
    <mergeCell ref="G19:H19"/>
    <mergeCell ref="G1:H1"/>
    <mergeCell ref="G18:H18"/>
    <mergeCell ref="G20:H20"/>
    <mergeCell ref="A14:C14"/>
    <mergeCell ref="C22:E22"/>
    <mergeCell ref="G27:H27"/>
    <mergeCell ref="G23:H23"/>
    <mergeCell ref="A25:E25"/>
    <mergeCell ref="G25:H25"/>
    <mergeCell ref="G26:H26"/>
    <mergeCell ref="C23:D23"/>
    <mergeCell ref="G31:H31"/>
    <mergeCell ref="G32:H32"/>
    <mergeCell ref="G29:H29"/>
    <mergeCell ref="G28:H28"/>
    <mergeCell ref="G21:H21"/>
    <mergeCell ref="G22:H22"/>
    <mergeCell ref="A47:E47"/>
    <mergeCell ref="C54:E55"/>
    <mergeCell ref="G55:H55"/>
    <mergeCell ref="G47:H47"/>
    <mergeCell ref="G48:H48"/>
    <mergeCell ref="G42:H42"/>
    <mergeCell ref="C43:E44"/>
    <mergeCell ref="G43:H43"/>
    <mergeCell ref="G44:H44"/>
    <mergeCell ref="C45:E45"/>
    <mergeCell ref="G45:H45"/>
    <mergeCell ref="G36:H36"/>
    <mergeCell ref="C35:E36"/>
    <mergeCell ref="G38:H38"/>
    <mergeCell ref="A39:E39"/>
    <mergeCell ref="G39:H39"/>
    <mergeCell ref="G57:H57"/>
    <mergeCell ref="G58:H58"/>
    <mergeCell ref="A50:E50"/>
    <mergeCell ref="G50:H50"/>
    <mergeCell ref="G51:H51"/>
  </mergeCells>
  <pageMargins left="0.70866141732283472" right="0.70866141732283472" top="0.78740157480314965" bottom="0.78740157480314965" header="0.31496062992125984" footer="0.31496062992125984"/>
  <pageSetup paperSize="9" scale="80" firstPageNumber="72" orientation="portrait" useFirstPageNumber="1" r:id="rId1"/>
  <headerFooter>
    <oddFooter>&amp;L&amp;"-,Kurzíva"Zastupitelstvo Olomouckého kraje 18-12-2017
6. - Rozpočet Olomouckého kraje 2018 - návrh rozpočtu
Příloha č. 3b): dotační tituly&amp;R&amp;"-,Kurzíva"Strana &amp;P (celkem 171)</oddFooter>
  </headerFooter>
  <rowBreaks count="1" manualBreakCount="1">
    <brk id="4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L82"/>
  <sheetViews>
    <sheetView view="pageBreakPreview" zoomScaleNormal="100" zoomScaleSheetLayoutView="100" workbookViewId="0">
      <selection activeCell="G34" sqref="G34:H34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4" width="14.140625" style="3" customWidth="1"/>
    <col min="5" max="6" width="14.140625" style="3" hidden="1" customWidth="1"/>
    <col min="7" max="7" width="14.140625" style="3" customWidth="1"/>
    <col min="8" max="8" width="9.140625" style="2" customWidth="1"/>
    <col min="9" max="9" width="17.5703125" style="2" customWidth="1"/>
    <col min="10" max="12" width="9.140625" style="2"/>
    <col min="13" max="13" width="13.28515625" style="2" customWidth="1"/>
    <col min="14" max="16384" width="9.140625" style="2"/>
  </cols>
  <sheetData>
    <row r="1" spans="1:8" ht="23.25" x14ac:dyDescent="0.35">
      <c r="A1" s="60" t="s">
        <v>197</v>
      </c>
      <c r="B1" s="55"/>
      <c r="C1" s="30"/>
      <c r="D1" s="57"/>
      <c r="E1" s="57"/>
      <c r="F1" s="57"/>
      <c r="G1" s="367" t="s">
        <v>196</v>
      </c>
      <c r="H1" s="367"/>
    </row>
    <row r="2" spans="1:8" x14ac:dyDescent="0.2">
      <c r="A2" s="55"/>
      <c r="B2" s="55"/>
      <c r="C2" s="30"/>
      <c r="D2" s="57"/>
      <c r="E2" s="57"/>
      <c r="F2" s="57"/>
      <c r="G2" s="57"/>
      <c r="H2" s="30"/>
    </row>
    <row r="3" spans="1:8" x14ac:dyDescent="0.2">
      <c r="A3" s="134" t="s">
        <v>2</v>
      </c>
      <c r="B3" s="134" t="s">
        <v>195</v>
      </c>
      <c r="C3" s="70"/>
      <c r="D3" s="57"/>
      <c r="E3" s="57"/>
      <c r="F3" s="57"/>
      <c r="G3" s="57"/>
      <c r="H3" s="30"/>
    </row>
    <row r="4" spans="1:8" x14ac:dyDescent="0.2">
      <c r="A4" s="133"/>
      <c r="B4" s="134" t="s">
        <v>4</v>
      </c>
      <c r="C4" s="70"/>
      <c r="D4" s="57"/>
      <c r="E4" s="57"/>
      <c r="F4" s="57"/>
      <c r="G4" s="57"/>
      <c r="H4" s="30"/>
    </row>
    <row r="5" spans="1:8" x14ac:dyDescent="0.2">
      <c r="A5" s="55"/>
      <c r="B5" s="55"/>
      <c r="C5" s="30"/>
      <c r="D5" s="57"/>
      <c r="E5" s="57"/>
      <c r="F5" s="57"/>
      <c r="G5" s="57"/>
      <c r="H5" s="30"/>
    </row>
    <row r="6" spans="1:8" s="4" customFormat="1" ht="13.5" thickBot="1" x14ac:dyDescent="0.25">
      <c r="A6" s="61"/>
      <c r="B6" s="61"/>
      <c r="C6" s="62"/>
      <c r="D6" s="63"/>
      <c r="E6" s="63"/>
      <c r="F6" s="63"/>
      <c r="G6" s="63"/>
      <c r="H6" s="62" t="s">
        <v>5</v>
      </c>
    </row>
    <row r="7" spans="1:8" s="4" customFormat="1" ht="39.75" thickTop="1" thickBot="1" x14ac:dyDescent="0.25">
      <c r="A7" s="5" t="s">
        <v>6</v>
      </c>
      <c r="B7" s="6" t="s">
        <v>7</v>
      </c>
      <c r="C7" s="7" t="s">
        <v>8</v>
      </c>
      <c r="D7" s="99" t="s">
        <v>115</v>
      </c>
      <c r="E7" s="8" t="s">
        <v>170</v>
      </c>
      <c r="F7" s="8" t="s">
        <v>116</v>
      </c>
      <c r="G7" s="99" t="s">
        <v>117</v>
      </c>
      <c r="H7" s="9" t="s">
        <v>9</v>
      </c>
    </row>
    <row r="8" spans="1:8" s="14" customFormat="1" ht="12.75" thickTop="1" thickBot="1" x14ac:dyDescent="0.25">
      <c r="A8" s="10">
        <v>1</v>
      </c>
      <c r="B8" s="11">
        <v>2</v>
      </c>
      <c r="C8" s="11">
        <v>3</v>
      </c>
      <c r="D8" s="12">
        <v>4</v>
      </c>
      <c r="E8" s="12">
        <v>5</v>
      </c>
      <c r="F8" s="12">
        <v>6</v>
      </c>
      <c r="G8" s="12">
        <v>5</v>
      </c>
      <c r="H8" s="13" t="s">
        <v>185</v>
      </c>
    </row>
    <row r="9" spans="1:8" ht="15" thickTop="1" x14ac:dyDescent="0.2">
      <c r="A9" s="221">
        <v>6409</v>
      </c>
      <c r="B9" s="196">
        <v>52</v>
      </c>
      <c r="C9" s="66" t="s">
        <v>10</v>
      </c>
      <c r="D9" s="24">
        <v>59630</v>
      </c>
      <c r="E9" s="24">
        <v>25026</v>
      </c>
      <c r="F9" s="24">
        <v>0</v>
      </c>
      <c r="G9" s="24">
        <f>SUM(G15)</f>
        <v>29942</v>
      </c>
      <c r="H9" s="38">
        <f>G9/D9*100</f>
        <v>50.212980043602215</v>
      </c>
    </row>
    <row r="10" spans="1:8" ht="16.5" customHeight="1" thickBot="1" x14ac:dyDescent="0.25">
      <c r="A10" s="221">
        <v>6409</v>
      </c>
      <c r="B10" s="239">
        <v>56</v>
      </c>
      <c r="C10" s="205" t="s">
        <v>182</v>
      </c>
      <c r="D10" s="24"/>
      <c r="E10" s="24"/>
      <c r="F10" s="24"/>
      <c r="G10" s="24">
        <f>1293+4109</f>
        <v>5402</v>
      </c>
      <c r="H10" s="38"/>
    </row>
    <row r="11" spans="1:8" s="17" customFormat="1" ht="16.5" thickTop="1" thickBot="1" x14ac:dyDescent="0.3">
      <c r="A11" s="336" t="s">
        <v>12</v>
      </c>
      <c r="B11" s="337"/>
      <c r="C11" s="338"/>
      <c r="D11" s="15">
        <f>SUM(D9:D9)</f>
        <v>59630</v>
      </c>
      <c r="E11" s="15">
        <f>SUM(E9:E9)</f>
        <v>25026</v>
      </c>
      <c r="F11" s="15">
        <f>SUM(F9:F9)</f>
        <v>0</v>
      </c>
      <c r="G11" s="15">
        <f>SUM(G9:G10)</f>
        <v>35344</v>
      </c>
      <c r="H11" s="16">
        <f>G11/D11*100</f>
        <v>59.272178433674327</v>
      </c>
    </row>
    <row r="12" spans="1:8" ht="15" thickTop="1" x14ac:dyDescent="0.2">
      <c r="A12" s="30"/>
      <c r="B12" s="30"/>
      <c r="C12" s="30"/>
      <c r="D12" s="30"/>
      <c r="E12" s="30"/>
      <c r="F12" s="30"/>
      <c r="G12" s="30"/>
      <c r="H12" s="30"/>
    </row>
    <row r="13" spans="1:8" x14ac:dyDescent="0.2">
      <c r="A13" s="64"/>
      <c r="B13" s="64"/>
      <c r="C13" s="64"/>
      <c r="D13" s="64"/>
      <c r="E13" s="64"/>
      <c r="F13" s="64"/>
      <c r="G13" s="64"/>
      <c r="H13" s="64"/>
    </row>
    <row r="14" spans="1:8" ht="15" x14ac:dyDescent="0.25">
      <c r="A14" s="52" t="s">
        <v>13</v>
      </c>
      <c r="B14" s="55"/>
      <c r="C14" s="30"/>
      <c r="D14" s="57"/>
      <c r="E14" s="57"/>
      <c r="F14" s="57"/>
      <c r="G14" s="57"/>
      <c r="H14" s="30"/>
    </row>
    <row r="15" spans="1:8" ht="15" x14ac:dyDescent="0.25">
      <c r="A15" s="30" t="s">
        <v>21</v>
      </c>
      <c r="B15" s="55"/>
      <c r="C15" s="65" t="s">
        <v>198</v>
      </c>
      <c r="D15" s="57"/>
      <c r="E15" s="57"/>
      <c r="F15" s="57"/>
      <c r="G15" s="326">
        <f>SUM(G16:H24)</f>
        <v>29942</v>
      </c>
      <c r="H15" s="327"/>
    </row>
    <row r="16" spans="1:8" ht="15" x14ac:dyDescent="0.25">
      <c r="A16" s="30"/>
      <c r="B16" s="55"/>
      <c r="C16" s="47" t="s">
        <v>106</v>
      </c>
      <c r="D16" s="57"/>
      <c r="E16" s="57"/>
      <c r="F16" s="57"/>
      <c r="G16" s="328">
        <v>2000</v>
      </c>
      <c r="H16" s="329"/>
    </row>
    <row r="17" spans="1:12" ht="15" x14ac:dyDescent="0.25">
      <c r="A17" s="30"/>
      <c r="B17" s="55"/>
      <c r="C17" s="47" t="s">
        <v>89</v>
      </c>
      <c r="D17" s="57"/>
      <c r="E17" s="57"/>
      <c r="F17" s="57"/>
      <c r="G17" s="328">
        <v>2000</v>
      </c>
      <c r="H17" s="329"/>
    </row>
    <row r="18" spans="1:12" ht="15" x14ac:dyDescent="0.25">
      <c r="A18" s="30"/>
      <c r="B18" s="55"/>
      <c r="C18" s="47" t="s">
        <v>111</v>
      </c>
      <c r="D18" s="57"/>
      <c r="E18" s="57"/>
      <c r="F18" s="57"/>
      <c r="G18" s="328">
        <v>250</v>
      </c>
      <c r="H18" s="329"/>
    </row>
    <row r="19" spans="1:12" ht="15" x14ac:dyDescent="0.25">
      <c r="A19" s="30"/>
      <c r="B19" s="55"/>
      <c r="C19" s="47" t="s">
        <v>177</v>
      </c>
      <c r="D19" s="57"/>
      <c r="E19" s="57"/>
      <c r="F19" s="57"/>
      <c r="G19" s="328">
        <v>2280</v>
      </c>
      <c r="H19" s="329"/>
    </row>
    <row r="20" spans="1:12" ht="15" x14ac:dyDescent="0.25">
      <c r="A20" s="30"/>
      <c r="B20" s="55"/>
      <c r="C20" s="97" t="s">
        <v>113</v>
      </c>
      <c r="D20" s="57"/>
      <c r="E20" s="57"/>
      <c r="F20" s="57"/>
      <c r="G20" s="328">
        <v>2000</v>
      </c>
      <c r="H20" s="329"/>
    </row>
    <row r="21" spans="1:12" ht="15" x14ac:dyDescent="0.25">
      <c r="A21" s="30"/>
      <c r="B21" s="55"/>
      <c r="C21" s="47" t="s">
        <v>112</v>
      </c>
      <c r="D21" s="57"/>
      <c r="E21" s="57"/>
      <c r="F21" s="57"/>
      <c r="G21" s="328">
        <v>1000</v>
      </c>
      <c r="H21" s="329"/>
    </row>
    <row r="22" spans="1:12" ht="15" x14ac:dyDescent="0.25">
      <c r="A22" s="30"/>
      <c r="B22" s="55"/>
      <c r="C22" s="189" t="s">
        <v>178</v>
      </c>
      <c r="D22" s="57"/>
      <c r="E22" s="57"/>
      <c r="F22" s="57"/>
      <c r="G22" s="328">
        <v>14150</v>
      </c>
      <c r="H22" s="329"/>
    </row>
    <row r="23" spans="1:12" ht="15" x14ac:dyDescent="0.25">
      <c r="A23" s="30"/>
      <c r="B23" s="55"/>
      <c r="C23" s="189" t="s">
        <v>179</v>
      </c>
      <c r="D23" s="57"/>
      <c r="E23" s="57"/>
      <c r="F23" s="57"/>
      <c r="G23" s="328">
        <v>2400</v>
      </c>
      <c r="H23" s="329"/>
    </row>
    <row r="24" spans="1:12" ht="15" x14ac:dyDescent="0.25">
      <c r="A24" s="30"/>
      <c r="B24" s="55"/>
      <c r="C24" s="47" t="s">
        <v>110</v>
      </c>
      <c r="D24" s="57"/>
      <c r="E24" s="57"/>
      <c r="F24" s="57"/>
      <c r="G24" s="328">
        <v>3862</v>
      </c>
      <c r="H24" s="329"/>
    </row>
    <row r="25" spans="1:12" ht="15" x14ac:dyDescent="0.25">
      <c r="A25" s="30"/>
      <c r="B25" s="55"/>
      <c r="C25" s="47"/>
      <c r="D25" s="57"/>
      <c r="E25" s="57"/>
      <c r="F25" s="57"/>
      <c r="G25" s="48"/>
      <c r="H25" s="49"/>
    </row>
    <row r="26" spans="1:12" ht="15" x14ac:dyDescent="0.25">
      <c r="A26" s="75"/>
      <c r="B26" s="31"/>
      <c r="C26" s="31"/>
      <c r="D26" s="31"/>
      <c r="E26" s="31"/>
      <c r="F26" s="31"/>
      <c r="G26" s="76"/>
      <c r="H26" s="77"/>
    </row>
    <row r="27" spans="1:12" ht="17.25" customHeight="1" thickBot="1" x14ac:dyDescent="0.3">
      <c r="A27" s="18" t="s">
        <v>107</v>
      </c>
      <c r="B27" s="19"/>
      <c r="C27" s="20"/>
      <c r="D27" s="21"/>
      <c r="E27" s="21"/>
      <c r="F27" s="21"/>
      <c r="G27" s="330">
        <f>SUM(G28)</f>
        <v>29942</v>
      </c>
      <c r="H27" s="330"/>
      <c r="I27" s="22"/>
    </row>
    <row r="28" spans="1:12" ht="15.75" thickTop="1" x14ac:dyDescent="0.25">
      <c r="A28" s="59" t="s">
        <v>15</v>
      </c>
      <c r="B28" s="55"/>
      <c r="C28" s="30"/>
      <c r="D28" s="57"/>
      <c r="E28" s="57"/>
      <c r="F28" s="57"/>
      <c r="G28" s="331">
        <f>SUM(G15)</f>
        <v>29942</v>
      </c>
      <c r="H28" s="332"/>
    </row>
    <row r="29" spans="1:12" x14ac:dyDescent="0.2">
      <c r="A29" s="32"/>
      <c r="B29" s="32"/>
      <c r="C29" s="33"/>
      <c r="D29" s="34"/>
      <c r="E29" s="34"/>
      <c r="F29" s="34"/>
      <c r="G29" s="34"/>
      <c r="H29" s="33"/>
      <c r="I29" s="25"/>
      <c r="J29" s="25"/>
      <c r="K29" s="25"/>
      <c r="L29" s="25"/>
    </row>
    <row r="30" spans="1:12" x14ac:dyDescent="0.2">
      <c r="A30" s="55"/>
      <c r="B30" s="55"/>
      <c r="C30" s="30"/>
      <c r="D30" s="57"/>
      <c r="E30" s="57"/>
      <c r="F30" s="57"/>
      <c r="G30" s="57"/>
      <c r="H30" s="30"/>
    </row>
    <row r="31" spans="1:12" ht="15" x14ac:dyDescent="0.25">
      <c r="A31" s="30" t="s">
        <v>21</v>
      </c>
      <c r="B31" s="55"/>
      <c r="C31" s="65" t="s">
        <v>186</v>
      </c>
      <c r="D31" s="57"/>
      <c r="E31" s="57"/>
      <c r="F31" s="57"/>
      <c r="G31" s="326">
        <v>5402</v>
      </c>
      <c r="H31" s="327"/>
    </row>
    <row r="32" spans="1:12" x14ac:dyDescent="0.2">
      <c r="A32" s="55"/>
      <c r="B32" s="55"/>
      <c r="C32" s="30"/>
      <c r="D32" s="57"/>
      <c r="E32" s="57"/>
      <c r="F32" s="57"/>
      <c r="G32" s="57"/>
      <c r="H32" s="30"/>
    </row>
    <row r="33" spans="1:9" ht="17.25" customHeight="1" thickBot="1" x14ac:dyDescent="0.3">
      <c r="A33" s="18" t="s">
        <v>180</v>
      </c>
      <c r="B33" s="19"/>
      <c r="C33" s="20"/>
      <c r="D33" s="21"/>
      <c r="E33" s="21"/>
      <c r="F33" s="21"/>
      <c r="G33" s="330">
        <f>SUM(G34)</f>
        <v>5402</v>
      </c>
      <c r="H33" s="330"/>
      <c r="I33" s="22"/>
    </row>
    <row r="34" spans="1:9" ht="15.75" thickTop="1" x14ac:dyDescent="0.25">
      <c r="A34" s="59" t="s">
        <v>181</v>
      </c>
      <c r="B34" s="55"/>
      <c r="C34" s="30"/>
      <c r="D34" s="57"/>
      <c r="E34" s="57"/>
      <c r="F34" s="57"/>
      <c r="G34" s="331">
        <v>5402</v>
      </c>
      <c r="H34" s="332"/>
    </row>
    <row r="35" spans="1:9" x14ac:dyDescent="0.2">
      <c r="A35" s="55"/>
      <c r="B35" s="55"/>
      <c r="C35" s="30"/>
      <c r="D35" s="57"/>
      <c r="E35" s="57"/>
      <c r="F35" s="57"/>
      <c r="G35" s="57"/>
      <c r="H35" s="30"/>
    </row>
    <row r="36" spans="1:9" x14ac:dyDescent="0.2">
      <c r="A36" s="55"/>
      <c r="B36" s="55"/>
      <c r="C36" s="30"/>
      <c r="D36" s="57"/>
      <c r="E36" s="57"/>
      <c r="F36" s="57"/>
      <c r="G36" s="57"/>
      <c r="H36" s="30"/>
    </row>
    <row r="37" spans="1:9" x14ac:dyDescent="0.2">
      <c r="A37" s="55"/>
      <c r="B37" s="55"/>
      <c r="C37" s="30"/>
      <c r="D37" s="57"/>
      <c r="E37" s="57"/>
      <c r="F37" s="57"/>
      <c r="G37" s="57"/>
      <c r="H37" s="30"/>
    </row>
    <row r="38" spans="1:9" x14ac:dyDescent="0.2">
      <c r="A38" s="55"/>
      <c r="B38" s="55"/>
      <c r="C38" s="30"/>
      <c r="D38" s="57"/>
      <c r="E38" s="57"/>
      <c r="F38" s="57"/>
      <c r="G38" s="57"/>
      <c r="H38" s="30"/>
    </row>
    <row r="39" spans="1:9" x14ac:dyDescent="0.2">
      <c r="A39" s="55"/>
      <c r="B39" s="55"/>
      <c r="C39" s="30"/>
      <c r="D39" s="57"/>
      <c r="E39" s="57"/>
      <c r="F39" s="57"/>
      <c r="G39" s="57"/>
      <c r="H39" s="30"/>
    </row>
    <row r="40" spans="1:9" x14ac:dyDescent="0.2">
      <c r="A40" s="55"/>
      <c r="B40" s="55"/>
      <c r="C40" s="30"/>
      <c r="D40" s="57"/>
      <c r="E40" s="57"/>
      <c r="F40" s="57"/>
      <c r="G40" s="57"/>
      <c r="H40" s="30"/>
    </row>
    <row r="41" spans="1:9" x14ac:dyDescent="0.2">
      <c r="A41" s="55"/>
      <c r="B41" s="55"/>
      <c r="C41" s="30"/>
      <c r="D41" s="57"/>
      <c r="E41" s="57"/>
      <c r="F41" s="57"/>
      <c r="G41" s="57"/>
      <c r="H41" s="30"/>
    </row>
    <row r="42" spans="1:9" x14ac:dyDescent="0.2">
      <c r="A42" s="55"/>
      <c r="B42" s="55"/>
      <c r="C42" s="30"/>
      <c r="D42" s="57"/>
      <c r="E42" s="57"/>
      <c r="F42" s="57"/>
      <c r="G42" s="57"/>
      <c r="H42" s="30"/>
    </row>
    <row r="43" spans="1:9" x14ac:dyDescent="0.2">
      <c r="A43" s="55"/>
      <c r="B43" s="55"/>
      <c r="C43" s="30"/>
      <c r="D43" s="57"/>
      <c r="E43" s="57"/>
      <c r="F43" s="57"/>
      <c r="G43" s="57"/>
      <c r="H43" s="30"/>
    </row>
    <row r="44" spans="1:9" x14ac:dyDescent="0.2">
      <c r="A44" s="55"/>
      <c r="B44" s="55"/>
      <c r="C44" s="30"/>
      <c r="D44" s="57"/>
      <c r="E44" s="57"/>
      <c r="F44" s="57"/>
      <c r="G44" s="57"/>
      <c r="H44" s="30"/>
    </row>
    <row r="45" spans="1:9" x14ac:dyDescent="0.2">
      <c r="A45" s="55"/>
      <c r="B45" s="55"/>
      <c r="C45" s="30"/>
      <c r="D45" s="57"/>
      <c r="E45" s="57"/>
      <c r="F45" s="57"/>
      <c r="G45" s="57"/>
      <c r="H45" s="30"/>
    </row>
    <row r="46" spans="1:9" x14ac:dyDescent="0.2">
      <c r="A46" s="55"/>
      <c r="B46" s="55"/>
      <c r="C46" s="30"/>
      <c r="D46" s="57"/>
      <c r="E46" s="57"/>
      <c r="F46" s="57"/>
      <c r="G46" s="57"/>
      <c r="H46" s="30"/>
    </row>
    <row r="82" spans="8:8" x14ac:dyDescent="0.2">
      <c r="H82" s="2">
        <f>SUM(H83,H89,H90,H93)</f>
        <v>0</v>
      </c>
    </row>
  </sheetData>
  <mergeCells count="17">
    <mergeCell ref="A11:C11"/>
    <mergeCell ref="G28:H28"/>
    <mergeCell ref="G18:H18"/>
    <mergeCell ref="G17:H17"/>
    <mergeCell ref="G19:H19"/>
    <mergeCell ref="G16:H16"/>
    <mergeCell ref="G15:H15"/>
    <mergeCell ref="G21:H21"/>
    <mergeCell ref="G27:H27"/>
    <mergeCell ref="G24:H24"/>
    <mergeCell ref="G20:H20"/>
    <mergeCell ref="G22:H22"/>
    <mergeCell ref="G23:H23"/>
    <mergeCell ref="G31:H31"/>
    <mergeCell ref="G33:H33"/>
    <mergeCell ref="G34:H34"/>
    <mergeCell ref="G1:H1"/>
  </mergeCells>
  <pageMargins left="0.70866141732283472" right="0.70866141732283472" top="0.78740157480314965" bottom="0.78740157480314965" header="0.31496062992125984" footer="0.31496062992125984"/>
  <pageSetup paperSize="9" scale="79" firstPageNumber="74" orientation="portrait" useFirstPageNumber="1" r:id="rId1"/>
  <headerFooter>
    <oddFooter>&amp;L&amp;"-,Kurzíva"Zastupitelstvo Olomouckého kraje 18-12-2017
6. - Rozpočet Olomouckého kraje 2018 - návrh rozpočtu
Příloha č. 3b): dotační tituly&amp;R&amp;"-,Kurzíva"Strana &amp;P (celkem 171)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93"/>
  <sheetViews>
    <sheetView tabSelected="1" view="pageBreakPreview" topLeftCell="A85" zoomScaleNormal="100" zoomScaleSheetLayoutView="100" workbookViewId="0">
      <selection activeCell="J3" sqref="J3:L3"/>
    </sheetView>
  </sheetViews>
  <sheetFormatPr defaultRowHeight="14.25" x14ac:dyDescent="0.2"/>
  <cols>
    <col min="1" max="1" width="18" style="42" customWidth="1"/>
    <col min="2" max="2" width="63.85546875" style="42" customWidth="1"/>
    <col min="3" max="3" width="5.42578125" style="42" customWidth="1"/>
    <col min="4" max="4" width="5.140625" style="42" customWidth="1"/>
    <col min="5" max="5" width="17.42578125" style="236" customWidth="1"/>
    <col min="6" max="6" width="17.42578125" style="42" customWidth="1"/>
    <col min="7" max="7" width="19.140625" style="40" customWidth="1"/>
    <col min="8" max="16384" width="9.140625" style="42"/>
  </cols>
  <sheetData>
    <row r="1" spans="1:10" ht="20.25" x14ac:dyDescent="0.3">
      <c r="A1" s="249" t="s">
        <v>270</v>
      </c>
      <c r="B1" s="70"/>
      <c r="C1" s="70"/>
      <c r="D1" s="70"/>
      <c r="E1" s="237"/>
      <c r="F1" s="70"/>
    </row>
    <row r="2" spans="1:10" ht="15.75" customHeight="1" thickBot="1" x14ac:dyDescent="0.3">
      <c r="A2" s="70"/>
      <c r="B2" s="70"/>
      <c r="C2" s="70"/>
      <c r="D2" s="70"/>
      <c r="E2" s="237"/>
      <c r="F2" s="250" t="s">
        <v>248</v>
      </c>
    </row>
    <row r="3" spans="1:10" s="26" customFormat="1" ht="39.75" customHeight="1" thickTop="1" thickBot="1" x14ac:dyDescent="0.25">
      <c r="A3" s="255" t="s">
        <v>105</v>
      </c>
      <c r="B3" s="256"/>
      <c r="C3" s="257" t="s">
        <v>31</v>
      </c>
      <c r="D3" s="257" t="s">
        <v>30</v>
      </c>
      <c r="E3" s="99" t="s">
        <v>247</v>
      </c>
      <c r="F3" s="258" t="s">
        <v>256</v>
      </c>
      <c r="G3" s="316"/>
    </row>
    <row r="4" spans="1:10" s="110" customFormat="1" ht="16.5" thickTop="1" thickBot="1" x14ac:dyDescent="0.3">
      <c r="A4" s="251" t="s">
        <v>75</v>
      </c>
      <c r="B4" s="252"/>
      <c r="C4" s="253"/>
      <c r="D4" s="254">
        <v>8</v>
      </c>
      <c r="E4" s="254">
        <f>SUM(E5,E8,E11)</f>
        <v>36325</v>
      </c>
      <c r="F4" s="254">
        <f>SUM(F5,F8,F11)</f>
        <v>10000</v>
      </c>
      <c r="G4" s="163"/>
    </row>
    <row r="5" spans="1:10" s="110" customFormat="1" x14ac:dyDescent="0.2">
      <c r="A5" s="222" t="s">
        <v>21</v>
      </c>
      <c r="B5" s="74" t="s">
        <v>201</v>
      </c>
      <c r="C5" s="103"/>
      <c r="D5" s="104"/>
      <c r="E5" s="87">
        <f>SUM(E6:E7)</f>
        <v>675</v>
      </c>
      <c r="F5" s="87">
        <v>0</v>
      </c>
      <c r="G5" s="163"/>
    </row>
    <row r="6" spans="1:10" s="110" customFormat="1" x14ac:dyDescent="0.2">
      <c r="A6" s="223" t="s">
        <v>22</v>
      </c>
      <c r="B6" s="206" t="s">
        <v>81</v>
      </c>
      <c r="C6" s="90">
        <v>435</v>
      </c>
      <c r="D6" s="96"/>
      <c r="E6" s="82">
        <f>SUM('08'!G15:H15)</f>
        <v>75</v>
      </c>
      <c r="F6" s="82">
        <v>0</v>
      </c>
      <c r="G6" s="163"/>
    </row>
    <row r="7" spans="1:10" s="110" customFormat="1" x14ac:dyDescent="0.2">
      <c r="A7" s="224"/>
      <c r="B7" s="207" t="s">
        <v>82</v>
      </c>
      <c r="C7" s="90">
        <v>436</v>
      </c>
      <c r="D7" s="96"/>
      <c r="E7" s="82">
        <f>SUM('08'!G16:H16)</f>
        <v>600</v>
      </c>
      <c r="F7" s="82">
        <v>0</v>
      </c>
      <c r="G7" s="163"/>
    </row>
    <row r="8" spans="1:10" s="110" customFormat="1" x14ac:dyDescent="0.2">
      <c r="A8" s="225" t="s">
        <v>21</v>
      </c>
      <c r="B8" s="74" t="s">
        <v>200</v>
      </c>
      <c r="C8" s="103"/>
      <c r="D8" s="104"/>
      <c r="E8" s="87">
        <f>SUM(E9:E10)</f>
        <v>650</v>
      </c>
      <c r="F8" s="87">
        <v>0</v>
      </c>
      <c r="G8" s="163"/>
    </row>
    <row r="9" spans="1:10" s="110" customFormat="1" x14ac:dyDescent="0.2">
      <c r="A9" s="223" t="s">
        <v>22</v>
      </c>
      <c r="B9" s="95" t="s">
        <v>83</v>
      </c>
      <c r="C9" s="90">
        <v>430</v>
      </c>
      <c r="D9" s="96"/>
      <c r="E9" s="82">
        <f>SUM('08'!G23:H23)</f>
        <v>500</v>
      </c>
      <c r="F9" s="82">
        <v>0</v>
      </c>
      <c r="G9" s="163"/>
    </row>
    <row r="10" spans="1:10" s="110" customFormat="1" x14ac:dyDescent="0.2">
      <c r="A10" s="224"/>
      <c r="B10" s="203" t="s">
        <v>84</v>
      </c>
      <c r="C10" s="106">
        <v>431</v>
      </c>
      <c r="D10" s="100"/>
      <c r="E10" s="84">
        <f>SUM('08'!G24:H24)</f>
        <v>150</v>
      </c>
      <c r="F10" s="84">
        <v>0</v>
      </c>
      <c r="G10" s="163"/>
    </row>
    <row r="11" spans="1:10" s="110" customFormat="1" x14ac:dyDescent="0.2">
      <c r="A11" s="241" t="s">
        <v>21</v>
      </c>
      <c r="B11" s="111" t="s">
        <v>199</v>
      </c>
      <c r="C11" s="103"/>
      <c r="D11" s="104"/>
      <c r="E11" s="87">
        <f>SUM(E12:E14)</f>
        <v>35000</v>
      </c>
      <c r="F11" s="87">
        <f>SUM(F12:F14)</f>
        <v>10000</v>
      </c>
      <c r="G11" s="163"/>
    </row>
    <row r="12" spans="1:10" s="110" customFormat="1" x14ac:dyDescent="0.2">
      <c r="A12" s="242" t="s">
        <v>22</v>
      </c>
      <c r="B12" s="96" t="s">
        <v>88</v>
      </c>
      <c r="C12" s="90">
        <v>441</v>
      </c>
      <c r="D12" s="96"/>
      <c r="E12" s="82">
        <f>SUM('08'!G31:H31)</f>
        <v>1000</v>
      </c>
      <c r="F12" s="82">
        <v>505</v>
      </c>
      <c r="G12" s="163"/>
    </row>
    <row r="13" spans="1:10" s="110" customFormat="1" x14ac:dyDescent="0.2">
      <c r="A13" s="243"/>
      <c r="B13" s="96" t="s">
        <v>119</v>
      </c>
      <c r="C13" s="90">
        <v>443</v>
      </c>
      <c r="D13" s="96"/>
      <c r="E13" s="82">
        <f>SUM('08'!G32:H32)</f>
        <v>32000</v>
      </c>
      <c r="F13" s="82">
        <v>7495</v>
      </c>
      <c r="G13" s="163"/>
    </row>
    <row r="14" spans="1:10" s="164" customFormat="1" ht="15" thickBot="1" x14ac:dyDescent="0.25">
      <c r="A14" s="240"/>
      <c r="B14" s="96" t="s">
        <v>120</v>
      </c>
      <c r="C14" s="90">
        <v>444</v>
      </c>
      <c r="D14" s="96"/>
      <c r="E14" s="82">
        <f>SUM('08'!G33:H33)</f>
        <v>2000</v>
      </c>
      <c r="F14" s="82">
        <v>2000</v>
      </c>
      <c r="G14" s="163"/>
    </row>
    <row r="15" spans="1:10" s="28" customFormat="1" ht="18" customHeight="1" thickBot="1" x14ac:dyDescent="0.3">
      <c r="A15" s="251" t="s">
        <v>63</v>
      </c>
      <c r="B15" s="252"/>
      <c r="C15" s="253"/>
      <c r="D15" s="254">
        <v>9</v>
      </c>
      <c r="E15" s="254">
        <f t="shared" ref="E15" si="0">SUM(E16,E17,E20,E23)</f>
        <v>13988</v>
      </c>
      <c r="F15" s="254">
        <f>SUM(F16,F17,F20,F23)</f>
        <v>3512</v>
      </c>
      <c r="G15" s="317"/>
      <c r="H15" s="27"/>
      <c r="I15" s="27"/>
      <c r="J15" s="27"/>
    </row>
    <row r="16" spans="1:10" x14ac:dyDescent="0.2">
      <c r="A16" s="229" t="s">
        <v>21</v>
      </c>
      <c r="B16" s="116" t="s">
        <v>189</v>
      </c>
      <c r="C16" s="117">
        <v>450</v>
      </c>
      <c r="D16" s="118"/>
      <c r="E16" s="89">
        <f>SUM('09'!G15:H15)</f>
        <v>8000</v>
      </c>
      <c r="F16" s="89">
        <v>2000</v>
      </c>
      <c r="G16" s="318"/>
    </row>
    <row r="17" spans="1:10" ht="27" customHeight="1" x14ac:dyDescent="0.2">
      <c r="A17" s="222" t="s">
        <v>21</v>
      </c>
      <c r="B17" s="191" t="s">
        <v>204</v>
      </c>
      <c r="C17" s="128"/>
      <c r="D17" s="192"/>
      <c r="E17" s="87">
        <f t="shared" ref="E17" si="1">SUM(E18:E19)</f>
        <v>738</v>
      </c>
      <c r="F17" s="87">
        <v>262</v>
      </c>
      <c r="G17" s="318"/>
    </row>
    <row r="18" spans="1:10" s="105" customFormat="1" ht="12.75" x14ac:dyDescent="0.2">
      <c r="A18" s="226"/>
      <c r="B18" s="81" t="s">
        <v>121</v>
      </c>
      <c r="C18" s="96">
        <v>455</v>
      </c>
      <c r="D18" s="96"/>
      <c r="E18" s="82">
        <f>SUM('09'!G22:H22)</f>
        <v>300</v>
      </c>
      <c r="F18" s="82">
        <v>100</v>
      </c>
      <c r="G18" s="165"/>
    </row>
    <row r="19" spans="1:10" s="105" customFormat="1" ht="12.75" x14ac:dyDescent="0.2">
      <c r="A19" s="226"/>
      <c r="B19" s="81" t="s">
        <v>122</v>
      </c>
      <c r="C19" s="96">
        <v>456</v>
      </c>
      <c r="D19" s="96"/>
      <c r="E19" s="82">
        <f>SUM('09'!G23:H23)</f>
        <v>438</v>
      </c>
      <c r="F19" s="82">
        <v>162</v>
      </c>
      <c r="G19" s="165"/>
    </row>
    <row r="20" spans="1:10" ht="45" customHeight="1" x14ac:dyDescent="0.2">
      <c r="A20" s="222" t="s">
        <v>21</v>
      </c>
      <c r="B20" s="119" t="s">
        <v>206</v>
      </c>
      <c r="C20" s="103"/>
      <c r="D20" s="104"/>
      <c r="E20" s="87">
        <f>SUM(E21:E22)</f>
        <v>3000</v>
      </c>
      <c r="F20" s="87">
        <f>SUM(F21:F22)</f>
        <v>0</v>
      </c>
    </row>
    <row r="21" spans="1:10" s="105" customFormat="1" ht="18.75" customHeight="1" x14ac:dyDescent="0.2">
      <c r="A21" s="223" t="s">
        <v>22</v>
      </c>
      <c r="B21" s="81" t="s">
        <v>72</v>
      </c>
      <c r="C21" s="90">
        <v>460</v>
      </c>
      <c r="D21" s="96"/>
      <c r="E21" s="82">
        <f>SUM('09'!G30:H30)</f>
        <v>2500</v>
      </c>
      <c r="F21" s="82">
        <f>SUM('[1]09'!I30:J30)</f>
        <v>0</v>
      </c>
      <c r="G21" s="165"/>
    </row>
    <row r="22" spans="1:10" s="105" customFormat="1" ht="29.25" customHeight="1" x14ac:dyDescent="0.2">
      <c r="A22" s="224"/>
      <c r="B22" s="83" t="s">
        <v>73</v>
      </c>
      <c r="C22" s="106">
        <v>461</v>
      </c>
      <c r="D22" s="100"/>
      <c r="E22" s="84">
        <f>SUM('09'!G32:H32)</f>
        <v>500</v>
      </c>
      <c r="F22" s="84">
        <f>SUM('[1]09'!I32:J32)</f>
        <v>0</v>
      </c>
      <c r="G22" s="165"/>
    </row>
    <row r="23" spans="1:10" ht="30.75" customHeight="1" x14ac:dyDescent="0.2">
      <c r="A23" s="222" t="s">
        <v>21</v>
      </c>
      <c r="B23" s="119" t="s">
        <v>205</v>
      </c>
      <c r="C23" s="103"/>
      <c r="D23" s="104"/>
      <c r="E23" s="87">
        <f>SUM(E24:E25)</f>
        <v>2250</v>
      </c>
      <c r="F23" s="87">
        <v>1250</v>
      </c>
    </row>
    <row r="24" spans="1:10" s="105" customFormat="1" ht="16.5" customHeight="1" x14ac:dyDescent="0.2">
      <c r="A24" s="223"/>
      <c r="B24" s="81" t="s">
        <v>74</v>
      </c>
      <c r="C24" s="90">
        <v>467</v>
      </c>
      <c r="D24" s="96"/>
      <c r="E24" s="82">
        <f>SUM('09'!G39:H39)</f>
        <v>225</v>
      </c>
      <c r="F24" s="82">
        <v>75</v>
      </c>
      <c r="G24" s="165"/>
    </row>
    <row r="25" spans="1:10" s="105" customFormat="1" ht="39.75" customHeight="1" thickBot="1" x14ac:dyDescent="0.25">
      <c r="A25" s="230"/>
      <c r="B25" s="193" t="s">
        <v>123</v>
      </c>
      <c r="C25" s="193">
        <v>469</v>
      </c>
      <c r="D25" s="108"/>
      <c r="E25" s="194">
        <f>SUM('09'!G40:H40)</f>
        <v>2025</v>
      </c>
      <c r="F25" s="194">
        <v>1175</v>
      </c>
      <c r="G25" s="165"/>
    </row>
    <row r="26" spans="1:10" s="28" customFormat="1" ht="18" customHeight="1" thickBot="1" x14ac:dyDescent="0.3">
      <c r="A26" s="259" t="s">
        <v>153</v>
      </c>
      <c r="B26" s="260"/>
      <c r="C26" s="261"/>
      <c r="D26" s="262">
        <v>10</v>
      </c>
      <c r="E26" s="262">
        <f t="shared" ref="E26" si="2">SUM(E27,E28,E29,E30)</f>
        <v>11475</v>
      </c>
      <c r="F26" s="262">
        <f t="shared" ref="F26" si="3">SUM(F27,F28,F29,F30)</f>
        <v>0</v>
      </c>
      <c r="G26" s="317"/>
      <c r="H26" s="27"/>
      <c r="I26" s="27"/>
      <c r="J26" s="27"/>
    </row>
    <row r="27" spans="1:10" ht="29.25" customHeight="1" x14ac:dyDescent="0.2">
      <c r="A27" s="229" t="s">
        <v>21</v>
      </c>
      <c r="B27" s="120" t="s">
        <v>207</v>
      </c>
      <c r="C27" s="121">
        <v>495</v>
      </c>
      <c r="D27" s="122"/>
      <c r="E27" s="89">
        <f>SUM('10'!G16:H16)</f>
        <v>525</v>
      </c>
      <c r="F27" s="89">
        <f>SUM('10'!I16:J16)</f>
        <v>0</v>
      </c>
    </row>
    <row r="28" spans="1:10" s="110" customFormat="1" ht="33" customHeight="1" x14ac:dyDescent="0.2">
      <c r="A28" s="231" t="s">
        <v>21</v>
      </c>
      <c r="B28" s="93" t="s">
        <v>214</v>
      </c>
      <c r="C28" s="114">
        <v>520</v>
      </c>
      <c r="D28" s="115"/>
      <c r="E28" s="92">
        <f>SUM('10'!G23:H23)</f>
        <v>180</v>
      </c>
      <c r="F28" s="92">
        <f>SUM('10'!I23:J23)</f>
        <v>0</v>
      </c>
      <c r="G28" s="163"/>
    </row>
    <row r="29" spans="1:10" ht="29.25" customHeight="1" x14ac:dyDescent="0.2">
      <c r="A29" s="231" t="s">
        <v>21</v>
      </c>
      <c r="B29" s="124" t="s">
        <v>211</v>
      </c>
      <c r="C29" s="114">
        <v>510</v>
      </c>
      <c r="D29" s="115"/>
      <c r="E29" s="92">
        <f>SUM('10'!G31:H31)</f>
        <v>420</v>
      </c>
      <c r="F29" s="92">
        <f>SUM('10'!I31:J31)</f>
        <v>0</v>
      </c>
    </row>
    <row r="30" spans="1:10" ht="29.25" customHeight="1" thickBot="1" x14ac:dyDescent="0.25">
      <c r="A30" s="231" t="s">
        <v>21</v>
      </c>
      <c r="B30" s="113" t="s">
        <v>210</v>
      </c>
      <c r="C30" s="114">
        <v>480</v>
      </c>
      <c r="D30" s="115"/>
      <c r="E30" s="92">
        <f>SUM('10'!G38:H38)</f>
        <v>10350</v>
      </c>
      <c r="F30" s="92">
        <f>SUM('10'!I38:J38)</f>
        <v>0</v>
      </c>
    </row>
    <row r="31" spans="1:10" s="28" customFormat="1" ht="18" customHeight="1" thickBot="1" x14ac:dyDescent="0.3">
      <c r="A31" s="251" t="s">
        <v>38</v>
      </c>
      <c r="B31" s="252"/>
      <c r="C31" s="253"/>
      <c r="D31" s="254">
        <v>11</v>
      </c>
      <c r="E31" s="254">
        <f>SUM(E32,E37)</f>
        <v>27863</v>
      </c>
      <c r="F31" s="369">
        <f>SUM(F32,F37)</f>
        <v>10418.577000000001</v>
      </c>
      <c r="G31" s="317"/>
      <c r="H31" s="27"/>
      <c r="I31" s="27"/>
      <c r="J31" s="27"/>
    </row>
    <row r="32" spans="1:10" ht="15" customHeight="1" x14ac:dyDescent="0.2">
      <c r="A32" s="222" t="s">
        <v>21</v>
      </c>
      <c r="B32" s="74" t="s">
        <v>215</v>
      </c>
      <c r="C32" s="103"/>
      <c r="D32" s="104"/>
      <c r="E32" s="87">
        <f>SUM(E33:E36)</f>
        <v>5363</v>
      </c>
      <c r="F32" s="87">
        <f>SUM(F33:F36)</f>
        <v>2918.5770000000002</v>
      </c>
    </row>
    <row r="33" spans="1:10" s="105" customFormat="1" ht="15" customHeight="1" x14ac:dyDescent="0.2">
      <c r="A33" s="223" t="s">
        <v>22</v>
      </c>
      <c r="B33" s="95" t="s">
        <v>45</v>
      </c>
      <c r="C33" s="90">
        <v>525</v>
      </c>
      <c r="D33" s="96"/>
      <c r="E33" s="82">
        <f>SUM('11'!G19:H19)</f>
        <v>1500</v>
      </c>
      <c r="F33" s="82">
        <f>SUM('[2]11'!I19:J19)</f>
        <v>0</v>
      </c>
      <c r="G33" s="165"/>
    </row>
    <row r="34" spans="1:10" s="105" customFormat="1" ht="15" customHeight="1" x14ac:dyDescent="0.2">
      <c r="A34" s="226"/>
      <c r="B34" s="95" t="s">
        <v>46</v>
      </c>
      <c r="C34" s="90">
        <v>526</v>
      </c>
      <c r="D34" s="96"/>
      <c r="E34" s="82">
        <f>SUM('11'!G20:H20)</f>
        <v>113</v>
      </c>
      <c r="F34" s="82">
        <f>SUM('[2]11'!I20:J20)</f>
        <v>0</v>
      </c>
      <c r="G34" s="165"/>
    </row>
    <row r="35" spans="1:10" s="105" customFormat="1" ht="15" customHeight="1" x14ac:dyDescent="0.2">
      <c r="A35" s="226"/>
      <c r="B35" s="95" t="s">
        <v>47</v>
      </c>
      <c r="C35" s="90">
        <v>527</v>
      </c>
      <c r="D35" s="96"/>
      <c r="E35" s="82">
        <f>SUM('11'!G21:H21)</f>
        <v>1500</v>
      </c>
      <c r="F35" s="82">
        <v>1500</v>
      </c>
      <c r="G35" s="165"/>
    </row>
    <row r="36" spans="1:10" s="105" customFormat="1" ht="15" customHeight="1" x14ac:dyDescent="0.2">
      <c r="A36" s="226"/>
      <c r="B36" s="95" t="s">
        <v>48</v>
      </c>
      <c r="C36" s="90">
        <v>528</v>
      </c>
      <c r="D36" s="96"/>
      <c r="E36" s="82">
        <f>SUM('11'!G22:H22)</f>
        <v>2250</v>
      </c>
      <c r="F36" s="370">
        <v>1418.577</v>
      </c>
      <c r="G36" s="165"/>
    </row>
    <row r="37" spans="1:10" ht="29.25" thickBot="1" x14ac:dyDescent="0.25">
      <c r="A37" s="232" t="s">
        <v>21</v>
      </c>
      <c r="B37" s="125" t="s">
        <v>50</v>
      </c>
      <c r="C37" s="126">
        <v>530</v>
      </c>
      <c r="D37" s="127"/>
      <c r="E37" s="94">
        <f>SUM('11'!G35:H35)</f>
        <v>22500</v>
      </c>
      <c r="F37" s="94">
        <v>7500</v>
      </c>
      <c r="G37" s="318"/>
    </row>
    <row r="38" spans="1:10" s="28" customFormat="1" ht="18" customHeight="1" thickBot="1" x14ac:dyDescent="0.3">
      <c r="A38" s="251" t="s">
        <v>32</v>
      </c>
      <c r="B38" s="252"/>
      <c r="C38" s="253"/>
      <c r="D38" s="254">
        <v>12</v>
      </c>
      <c r="E38" s="254">
        <f>SUM(E39:E40)</f>
        <v>18750</v>
      </c>
      <c r="F38" s="254">
        <f>SUM(F39:F40)</f>
        <v>6250</v>
      </c>
      <c r="G38" s="317"/>
      <c r="H38" s="27"/>
      <c r="I38" s="27"/>
      <c r="J38" s="27"/>
    </row>
    <row r="39" spans="1:10" x14ac:dyDescent="0.2">
      <c r="A39" s="231" t="s">
        <v>21</v>
      </c>
      <c r="B39" s="167" t="s">
        <v>218</v>
      </c>
      <c r="C39" s="168">
        <v>535</v>
      </c>
      <c r="D39" s="169"/>
      <c r="E39" s="92">
        <f>SUM('12'!G17:H17)</f>
        <v>10000</v>
      </c>
      <c r="F39" s="92">
        <v>5000</v>
      </c>
      <c r="G39" s="318"/>
    </row>
    <row r="40" spans="1:10" ht="29.25" thickBot="1" x14ac:dyDescent="0.25">
      <c r="A40" s="225" t="s">
        <v>21</v>
      </c>
      <c r="B40" s="245" t="s">
        <v>219</v>
      </c>
      <c r="C40" s="96">
        <v>590</v>
      </c>
      <c r="D40" s="246"/>
      <c r="E40" s="91">
        <f>SUM('12'!G22:H22)</f>
        <v>8750</v>
      </c>
      <c r="F40" s="91">
        <v>1250</v>
      </c>
      <c r="G40" s="318"/>
    </row>
    <row r="41" spans="1:10" s="28" customFormat="1" ht="18" customHeight="1" thickBot="1" x14ac:dyDescent="0.3">
      <c r="A41" s="251" t="s">
        <v>142</v>
      </c>
      <c r="B41" s="252"/>
      <c r="C41" s="253"/>
      <c r="D41" s="254">
        <v>13</v>
      </c>
      <c r="E41" s="254">
        <f>SUM(E42,E45,E49,E50,E51,E52,E53,E54,E58,E61,E62)</f>
        <v>173600</v>
      </c>
      <c r="F41" s="254">
        <f>SUM(F42,F45,F49,F50,F51,F52,F53,F54,F58,F61,F62)</f>
        <v>57900</v>
      </c>
      <c r="G41" s="317"/>
      <c r="H41" s="27"/>
      <c r="I41" s="27"/>
      <c r="J41" s="27"/>
    </row>
    <row r="42" spans="1:10" s="110" customFormat="1" ht="28.5" customHeight="1" x14ac:dyDescent="0.2">
      <c r="A42" s="225" t="s">
        <v>21</v>
      </c>
      <c r="B42" s="200" t="s">
        <v>225</v>
      </c>
      <c r="C42" s="201"/>
      <c r="D42" s="201"/>
      <c r="E42" s="91">
        <f>SUM(E43:E44)</f>
        <v>52600</v>
      </c>
      <c r="F42" s="91">
        <f>SUM(F43:F44)</f>
        <v>0</v>
      </c>
      <c r="G42" s="163"/>
    </row>
    <row r="43" spans="1:10" s="202" customFormat="1" ht="12.75" x14ac:dyDescent="0.2">
      <c r="A43" s="226" t="s">
        <v>22</v>
      </c>
      <c r="B43" s="95" t="s">
        <v>101</v>
      </c>
      <c r="C43" s="96">
        <v>595</v>
      </c>
      <c r="D43" s="96"/>
      <c r="E43" s="82">
        <f>SUM('13'!G23:H23)</f>
        <v>30100</v>
      </c>
      <c r="F43" s="82">
        <f>SUM('[3]13'!I23:J23)</f>
        <v>0</v>
      </c>
      <c r="G43" s="319"/>
    </row>
    <row r="44" spans="1:10" s="202" customFormat="1" ht="12.75" x14ac:dyDescent="0.2">
      <c r="A44" s="224"/>
      <c r="B44" s="203" t="s">
        <v>125</v>
      </c>
      <c r="C44" s="100">
        <v>596</v>
      </c>
      <c r="D44" s="100"/>
      <c r="E44" s="84">
        <f>SUM('13'!G24:H24)</f>
        <v>22500</v>
      </c>
      <c r="F44" s="84">
        <f>SUM('[3]13'!I24:J24)</f>
        <v>0</v>
      </c>
      <c r="G44" s="319"/>
    </row>
    <row r="45" spans="1:10" s="110" customFormat="1" x14ac:dyDescent="0.2">
      <c r="A45" s="225" t="s">
        <v>21</v>
      </c>
      <c r="B45" s="166" t="s">
        <v>227</v>
      </c>
      <c r="C45" s="123"/>
      <c r="D45" s="88"/>
      <c r="E45" s="91">
        <f>SUM(E46:E48)</f>
        <v>11500</v>
      </c>
      <c r="F45" s="91">
        <f>SUM(F46:F48)</f>
        <v>6000</v>
      </c>
      <c r="G45" s="163"/>
    </row>
    <row r="46" spans="1:10" s="110" customFormat="1" x14ac:dyDescent="0.2">
      <c r="A46" s="226"/>
      <c r="B46" s="95" t="s">
        <v>114</v>
      </c>
      <c r="C46" s="90">
        <v>501</v>
      </c>
      <c r="D46" s="96"/>
      <c r="E46" s="82">
        <f>SUM('13'!G32:H32)</f>
        <v>9300</v>
      </c>
      <c r="F46" s="82">
        <v>6000</v>
      </c>
      <c r="G46" s="163"/>
    </row>
    <row r="47" spans="1:10" s="110" customFormat="1" x14ac:dyDescent="0.2">
      <c r="A47" s="225"/>
      <c r="B47" s="95" t="s">
        <v>102</v>
      </c>
      <c r="C47" s="96">
        <v>502</v>
      </c>
      <c r="D47" s="96"/>
      <c r="E47" s="82">
        <f>SUM('13'!G33:H33)</f>
        <v>200</v>
      </c>
      <c r="F47" s="82">
        <f>SUM('[3]13'!I33:J33)</f>
        <v>0</v>
      </c>
      <c r="G47" s="163"/>
    </row>
    <row r="48" spans="1:10" s="110" customFormat="1" x14ac:dyDescent="0.2">
      <c r="A48" s="233"/>
      <c r="B48" s="203" t="s">
        <v>124</v>
      </c>
      <c r="C48" s="100">
        <v>503</v>
      </c>
      <c r="D48" s="100"/>
      <c r="E48" s="84">
        <f>SUM('13'!G34:H34)</f>
        <v>2000</v>
      </c>
      <c r="F48" s="84">
        <f>SUM('[3]13'!I34:J34)</f>
        <v>0</v>
      </c>
      <c r="G48" s="163"/>
    </row>
    <row r="49" spans="1:7" ht="29.25" customHeight="1" x14ac:dyDescent="0.2">
      <c r="A49" s="233" t="s">
        <v>21</v>
      </c>
      <c r="B49" s="208" t="s">
        <v>228</v>
      </c>
      <c r="C49" s="209">
        <v>505</v>
      </c>
      <c r="D49" s="210"/>
      <c r="E49" s="211">
        <f>SUM('13'!G44:H44)</f>
        <v>1250</v>
      </c>
      <c r="F49" s="211">
        <f>SUM('[3]13'!I44:J44)</f>
        <v>0</v>
      </c>
    </row>
    <row r="50" spans="1:7" s="110" customFormat="1" ht="28.5" x14ac:dyDescent="0.2">
      <c r="A50" s="231" t="s">
        <v>21</v>
      </c>
      <c r="B50" s="93" t="s">
        <v>231</v>
      </c>
      <c r="C50" s="114">
        <v>515</v>
      </c>
      <c r="D50" s="115"/>
      <c r="E50" s="92">
        <f>SUM('13'!G49:H49)</f>
        <v>3800</v>
      </c>
      <c r="F50" s="92">
        <f>SUM('[3]13'!I49:J49)</f>
        <v>0</v>
      </c>
      <c r="G50" s="163"/>
    </row>
    <row r="51" spans="1:7" s="110" customFormat="1" ht="28.5" x14ac:dyDescent="0.2">
      <c r="A51" s="231" t="s">
        <v>21</v>
      </c>
      <c r="B51" s="93" t="s">
        <v>232</v>
      </c>
      <c r="C51" s="114">
        <v>600</v>
      </c>
      <c r="D51" s="115"/>
      <c r="E51" s="92">
        <f>SUM('13'!G55:H55)</f>
        <v>800</v>
      </c>
      <c r="F51" s="92">
        <f>SUM('[3]13'!I55:J55)</f>
        <v>0</v>
      </c>
      <c r="G51" s="163"/>
    </row>
    <row r="52" spans="1:7" s="110" customFormat="1" ht="28.5" x14ac:dyDescent="0.2">
      <c r="A52" s="231" t="s">
        <v>21</v>
      </c>
      <c r="B52" s="93" t="s">
        <v>235</v>
      </c>
      <c r="C52" s="114">
        <v>605</v>
      </c>
      <c r="D52" s="115"/>
      <c r="E52" s="92">
        <f>SUM('13'!G60:H60)</f>
        <v>56000</v>
      </c>
      <c r="F52" s="92">
        <v>39000</v>
      </c>
      <c r="G52" s="163"/>
    </row>
    <row r="53" spans="1:7" s="110" customFormat="1" ht="42.75" customHeight="1" x14ac:dyDescent="0.2">
      <c r="A53" s="313" t="s">
        <v>21</v>
      </c>
      <c r="B53" s="314" t="s">
        <v>269</v>
      </c>
      <c r="C53" s="114"/>
      <c r="D53" s="115"/>
      <c r="E53" s="92">
        <v>0</v>
      </c>
      <c r="F53" s="92">
        <v>4000</v>
      </c>
      <c r="G53" s="163"/>
    </row>
    <row r="54" spans="1:7" s="110" customFormat="1" x14ac:dyDescent="0.2">
      <c r="A54" s="225" t="s">
        <v>21</v>
      </c>
      <c r="B54" s="74" t="s">
        <v>221</v>
      </c>
      <c r="C54" s="103"/>
      <c r="D54" s="104"/>
      <c r="E54" s="87">
        <f t="shared" ref="E54" si="4">SUM(E55:E57)</f>
        <v>13550</v>
      </c>
      <c r="F54" s="87">
        <f t="shared" ref="F54" si="5">SUM(F55:F57)</f>
        <v>100</v>
      </c>
      <c r="G54" s="163"/>
    </row>
    <row r="55" spans="1:7" s="110" customFormat="1" x14ac:dyDescent="0.2">
      <c r="A55" s="223" t="s">
        <v>22</v>
      </c>
      <c r="B55" s="95" t="s">
        <v>86</v>
      </c>
      <c r="C55" s="90">
        <v>550</v>
      </c>
      <c r="D55" s="96"/>
      <c r="E55" s="82">
        <f>SUM('13'!G66:H66)</f>
        <v>10550</v>
      </c>
      <c r="F55" s="82">
        <v>100</v>
      </c>
      <c r="G55" s="163"/>
    </row>
    <row r="56" spans="1:7" s="110" customFormat="1" x14ac:dyDescent="0.2">
      <c r="A56" s="226"/>
      <c r="B56" s="96" t="s">
        <v>87</v>
      </c>
      <c r="C56" s="90">
        <v>551</v>
      </c>
      <c r="D56" s="96"/>
      <c r="E56" s="82">
        <f>SUM('13'!G67:H67)</f>
        <v>1500</v>
      </c>
      <c r="F56" s="82">
        <f>SUM('[3]13'!I67:J67)</f>
        <v>0</v>
      </c>
      <c r="G56" s="163"/>
    </row>
    <row r="57" spans="1:7" s="164" customFormat="1" ht="26.25" customHeight="1" x14ac:dyDescent="0.2">
      <c r="A57" s="234"/>
      <c r="B57" s="106" t="s">
        <v>118</v>
      </c>
      <c r="C57" s="106">
        <v>552</v>
      </c>
      <c r="D57" s="100"/>
      <c r="E57" s="84">
        <f>SUM('13'!G68:H68)</f>
        <v>1500</v>
      </c>
      <c r="F57" s="84">
        <f>SUM('[3]13'!I68:J68)</f>
        <v>0</v>
      </c>
      <c r="G57" s="163"/>
    </row>
    <row r="58" spans="1:7" s="110" customFormat="1" x14ac:dyDescent="0.2">
      <c r="A58" s="225" t="s">
        <v>21</v>
      </c>
      <c r="B58" s="74" t="s">
        <v>222</v>
      </c>
      <c r="C58" s="123"/>
      <c r="D58" s="88"/>
      <c r="E58" s="91">
        <f t="shared" ref="E58" si="6">SUM(E59:E60)</f>
        <v>30100</v>
      </c>
      <c r="F58" s="91">
        <f>SUM(F59)</f>
        <v>4800</v>
      </c>
      <c r="G58" s="163"/>
    </row>
    <row r="59" spans="1:7" s="110" customFormat="1" x14ac:dyDescent="0.2">
      <c r="A59" s="223" t="s">
        <v>22</v>
      </c>
      <c r="B59" s="95" t="s">
        <v>99</v>
      </c>
      <c r="C59" s="90">
        <v>555</v>
      </c>
      <c r="D59" s="96"/>
      <c r="E59" s="82">
        <v>22000</v>
      </c>
      <c r="F59" s="82">
        <v>4800</v>
      </c>
      <c r="G59" s="163"/>
    </row>
    <row r="60" spans="1:7" s="110" customFormat="1" x14ac:dyDescent="0.2">
      <c r="A60" s="224"/>
      <c r="B60" s="207" t="s">
        <v>98</v>
      </c>
      <c r="C60" s="106">
        <v>556</v>
      </c>
      <c r="D60" s="100"/>
      <c r="E60" s="84">
        <v>8100</v>
      </c>
      <c r="F60" s="84">
        <v>0</v>
      </c>
      <c r="G60" s="163"/>
    </row>
    <row r="61" spans="1:7" s="110" customFormat="1" ht="28.5" x14ac:dyDescent="0.2">
      <c r="A61" s="313" t="s">
        <v>21</v>
      </c>
      <c r="B61" s="312" t="s">
        <v>268</v>
      </c>
      <c r="C61" s="106"/>
      <c r="D61" s="100"/>
      <c r="E61" s="211">
        <v>0</v>
      </c>
      <c r="F61" s="211">
        <v>4000</v>
      </c>
      <c r="G61" s="163"/>
    </row>
    <row r="62" spans="1:7" ht="29.25" customHeight="1" thickBot="1" x14ac:dyDescent="0.25">
      <c r="A62" s="231" t="s">
        <v>21</v>
      </c>
      <c r="B62" s="204" t="s">
        <v>224</v>
      </c>
      <c r="C62" s="114">
        <v>610</v>
      </c>
      <c r="D62" s="115"/>
      <c r="E62" s="92">
        <f>SUM('13'!G83:H83)</f>
        <v>4000</v>
      </c>
      <c r="F62" s="92">
        <f>SUM('[3]13'!I83:J83)</f>
        <v>0</v>
      </c>
    </row>
    <row r="63" spans="1:7" ht="15" x14ac:dyDescent="0.25">
      <c r="A63" s="263" t="s">
        <v>29</v>
      </c>
      <c r="B63" s="264"/>
      <c r="C63" s="265"/>
      <c r="D63" s="264">
        <v>14</v>
      </c>
      <c r="E63" s="266">
        <f>SUM(E64,E70,E73)</f>
        <v>6375</v>
      </c>
      <c r="F63" s="266">
        <f>SUM(F64,F70,F73)</f>
        <v>0</v>
      </c>
      <c r="G63" s="320"/>
    </row>
    <row r="64" spans="1:7" ht="15" customHeight="1" x14ac:dyDescent="0.2">
      <c r="A64" s="222" t="s">
        <v>21</v>
      </c>
      <c r="B64" s="111" t="s">
        <v>238</v>
      </c>
      <c r="C64" s="103"/>
      <c r="D64" s="104"/>
      <c r="E64" s="87">
        <f>SUM(E65:E69)</f>
        <v>2625</v>
      </c>
      <c r="F64" s="87">
        <f>SUM(F65:F69)</f>
        <v>0</v>
      </c>
    </row>
    <row r="65" spans="1:7" s="105" customFormat="1" ht="15" customHeight="1" x14ac:dyDescent="0.2">
      <c r="A65" s="223" t="s">
        <v>22</v>
      </c>
      <c r="B65" s="90" t="s">
        <v>23</v>
      </c>
      <c r="C65" s="90">
        <v>575</v>
      </c>
      <c r="D65" s="96"/>
      <c r="E65" s="82">
        <f>SUM('14'!G18:H18)</f>
        <v>1375</v>
      </c>
      <c r="F65" s="82">
        <f>SUM('14'!I18:J18)</f>
        <v>0</v>
      </c>
      <c r="G65" s="165"/>
    </row>
    <row r="66" spans="1:7" s="105" customFormat="1" ht="15" customHeight="1" x14ac:dyDescent="0.2">
      <c r="A66" s="226"/>
      <c r="B66" s="90" t="s">
        <v>174</v>
      </c>
      <c r="C66" s="90">
        <v>576</v>
      </c>
      <c r="D66" s="96"/>
      <c r="E66" s="82">
        <f>SUM('14'!G19:H19)</f>
        <v>450</v>
      </c>
      <c r="F66" s="82">
        <f>SUM('14'!I19:J19)</f>
        <v>0</v>
      </c>
      <c r="G66" s="165"/>
    </row>
    <row r="67" spans="1:7" s="105" customFormat="1" ht="15" customHeight="1" x14ac:dyDescent="0.2">
      <c r="A67" s="226"/>
      <c r="B67" s="90" t="s">
        <v>175</v>
      </c>
      <c r="C67" s="90">
        <v>577</v>
      </c>
      <c r="D67" s="96"/>
      <c r="E67" s="82">
        <f>SUM('14'!G20:H20)</f>
        <v>300</v>
      </c>
      <c r="F67" s="82">
        <f>SUM('14'!I20:J20)</f>
        <v>0</v>
      </c>
      <c r="G67" s="165"/>
    </row>
    <row r="68" spans="1:7" s="105" customFormat="1" ht="15" customHeight="1" x14ac:dyDescent="0.2">
      <c r="A68" s="226"/>
      <c r="B68" s="90" t="s">
        <v>176</v>
      </c>
      <c r="C68" s="90">
        <v>578</v>
      </c>
      <c r="D68" s="96"/>
      <c r="E68" s="82">
        <f>SUM('14'!G21:H21)</f>
        <v>300</v>
      </c>
      <c r="F68" s="82">
        <f>SUM('14'!I21:J21)</f>
        <v>0</v>
      </c>
      <c r="G68" s="165"/>
    </row>
    <row r="69" spans="1:7" s="165" customFormat="1" ht="16.5" customHeight="1" x14ac:dyDescent="0.2">
      <c r="A69" s="227"/>
      <c r="B69" s="90" t="s">
        <v>126</v>
      </c>
      <c r="C69" s="90">
        <v>579</v>
      </c>
      <c r="D69" s="96"/>
      <c r="E69" s="82">
        <v>200</v>
      </c>
      <c r="F69" s="82">
        <v>0</v>
      </c>
    </row>
    <row r="70" spans="1:7" ht="31.5" customHeight="1" x14ac:dyDescent="0.2">
      <c r="A70" s="222" t="s">
        <v>21</v>
      </c>
      <c r="B70" s="244" t="s">
        <v>237</v>
      </c>
      <c r="C70" s="128"/>
      <c r="D70" s="104"/>
      <c r="E70" s="87">
        <f>SUM(E71:E72)</f>
        <v>2250</v>
      </c>
      <c r="F70" s="87">
        <f>SUM(F71:F72)</f>
        <v>0</v>
      </c>
    </row>
    <row r="71" spans="1:7" s="105" customFormat="1" ht="18.75" customHeight="1" x14ac:dyDescent="0.2">
      <c r="A71" s="223" t="s">
        <v>22</v>
      </c>
      <c r="B71" s="90" t="s">
        <v>192</v>
      </c>
      <c r="C71" s="96">
        <v>566</v>
      </c>
      <c r="D71" s="96"/>
      <c r="E71" s="82">
        <f>SUM('14'!G33:H33)</f>
        <v>1550</v>
      </c>
      <c r="F71" s="82">
        <f>SUM('14'!I33:J33)</f>
        <v>0</v>
      </c>
      <c r="G71" s="165"/>
    </row>
    <row r="72" spans="1:7" s="105" customFormat="1" ht="17.25" customHeight="1" x14ac:dyDescent="0.2">
      <c r="A72" s="223"/>
      <c r="B72" s="90" t="s">
        <v>127</v>
      </c>
      <c r="C72" s="96">
        <v>569</v>
      </c>
      <c r="D72" s="96"/>
      <c r="E72" s="82">
        <f>SUM('14'!G34:H34)</f>
        <v>700</v>
      </c>
      <c r="F72" s="82">
        <f>SUM('14'!I34:J34)</f>
        <v>0</v>
      </c>
      <c r="G72" s="165"/>
    </row>
    <row r="73" spans="1:7" ht="15" customHeight="1" thickBot="1" x14ac:dyDescent="0.25">
      <c r="A73" s="232" t="s">
        <v>21</v>
      </c>
      <c r="B73" s="127" t="s">
        <v>239</v>
      </c>
      <c r="C73" s="126">
        <v>570</v>
      </c>
      <c r="D73" s="127"/>
      <c r="E73" s="94">
        <f>SUM('14'!G46:H46)</f>
        <v>1500</v>
      </c>
      <c r="F73" s="94">
        <f>SUM('14'!I46:J46)</f>
        <v>0</v>
      </c>
    </row>
    <row r="74" spans="1:7" ht="15.75" thickBot="1" x14ac:dyDescent="0.3">
      <c r="A74" s="267" t="s">
        <v>164</v>
      </c>
      <c r="B74" s="268"/>
      <c r="C74" s="269"/>
      <c r="D74" s="268">
        <v>18</v>
      </c>
      <c r="E74" s="270">
        <f t="shared" ref="E74" si="7">SUM(E75,E81,E82,E85)</f>
        <v>24100</v>
      </c>
      <c r="F74" s="270">
        <f t="shared" ref="F74" si="8">SUM(F75,F81,F82,F85)</f>
        <v>8500</v>
      </c>
    </row>
    <row r="75" spans="1:7" ht="30" customHeight="1" x14ac:dyDescent="0.2">
      <c r="A75" s="225" t="s">
        <v>21</v>
      </c>
      <c r="B75" s="129" t="s">
        <v>241</v>
      </c>
      <c r="C75" s="123"/>
      <c r="D75" s="88"/>
      <c r="E75" s="91">
        <f>SUM(E76:E80)</f>
        <v>8100</v>
      </c>
      <c r="F75" s="91">
        <f>SUM(F76:F80)</f>
        <v>3200</v>
      </c>
    </row>
    <row r="76" spans="1:7" s="105" customFormat="1" ht="15" customHeight="1" x14ac:dyDescent="0.2">
      <c r="A76" s="223" t="s">
        <v>22</v>
      </c>
      <c r="B76" s="90" t="s">
        <v>58</v>
      </c>
      <c r="C76" s="90">
        <v>580</v>
      </c>
      <c r="D76" s="96"/>
      <c r="E76" s="82">
        <f>SUM('18'!G19:H19)</f>
        <v>1200</v>
      </c>
      <c r="F76" s="82">
        <v>300</v>
      </c>
      <c r="G76" s="165"/>
    </row>
    <row r="77" spans="1:7" s="105" customFormat="1" ht="15" customHeight="1" x14ac:dyDescent="0.2">
      <c r="A77" s="226"/>
      <c r="B77" s="90" t="s">
        <v>59</v>
      </c>
      <c r="C77" s="90">
        <v>581</v>
      </c>
      <c r="D77" s="96"/>
      <c r="E77" s="82">
        <f>SUM('18'!G20:H20)</f>
        <v>400</v>
      </c>
      <c r="F77" s="82">
        <v>500</v>
      </c>
      <c r="G77" s="165"/>
    </row>
    <row r="78" spans="1:7" s="105" customFormat="1" ht="30" customHeight="1" x14ac:dyDescent="0.2">
      <c r="A78" s="226"/>
      <c r="B78" s="90" t="s">
        <v>60</v>
      </c>
      <c r="C78" s="90">
        <v>582</v>
      </c>
      <c r="D78" s="96"/>
      <c r="E78" s="82">
        <f>SUM('18'!G21:H21)</f>
        <v>600</v>
      </c>
      <c r="F78" s="82">
        <v>200</v>
      </c>
      <c r="G78" s="165"/>
    </row>
    <row r="79" spans="1:7" s="105" customFormat="1" ht="29.25" customHeight="1" x14ac:dyDescent="0.2">
      <c r="A79" s="226"/>
      <c r="B79" s="90" t="s">
        <v>61</v>
      </c>
      <c r="C79" s="90">
        <v>583</v>
      </c>
      <c r="D79" s="96"/>
      <c r="E79" s="82">
        <f>SUM('18'!G22:H22)</f>
        <v>5300</v>
      </c>
      <c r="F79" s="82">
        <v>1800</v>
      </c>
      <c r="G79" s="165"/>
    </row>
    <row r="80" spans="1:7" ht="15.75" customHeight="1" x14ac:dyDescent="0.2">
      <c r="A80" s="225"/>
      <c r="B80" s="90" t="s">
        <v>62</v>
      </c>
      <c r="C80" s="90">
        <v>584</v>
      </c>
      <c r="D80" s="88"/>
      <c r="E80" s="82">
        <f>SUM('18'!G23:H23)</f>
        <v>600</v>
      </c>
      <c r="F80" s="82">
        <v>400</v>
      </c>
    </row>
    <row r="81" spans="1:10" ht="28.5" x14ac:dyDescent="0.2">
      <c r="A81" s="231" t="s">
        <v>21</v>
      </c>
      <c r="B81" s="167" t="s">
        <v>244</v>
      </c>
      <c r="C81" s="168">
        <v>420</v>
      </c>
      <c r="D81" s="169"/>
      <c r="E81" s="92">
        <f>SUM('18'!G36:H36)</f>
        <v>4500</v>
      </c>
      <c r="F81" s="92">
        <v>0</v>
      </c>
      <c r="G81" s="318"/>
    </row>
    <row r="82" spans="1:10" ht="15" customHeight="1" x14ac:dyDescent="0.2">
      <c r="A82" s="222" t="s">
        <v>21</v>
      </c>
      <c r="B82" s="102" t="s">
        <v>242</v>
      </c>
      <c r="C82" s="103"/>
      <c r="D82" s="104"/>
      <c r="E82" s="87">
        <v>8000</v>
      </c>
      <c r="F82" s="87">
        <v>5300</v>
      </c>
    </row>
    <row r="83" spans="1:10" s="105" customFormat="1" ht="29.25" customHeight="1" x14ac:dyDescent="0.2">
      <c r="A83" s="223" t="s">
        <v>22</v>
      </c>
      <c r="B83" s="81" t="s">
        <v>278</v>
      </c>
      <c r="C83" s="90">
        <v>415</v>
      </c>
      <c r="D83" s="96"/>
      <c r="E83" s="82">
        <f>SUM('18'!G44:H44)</f>
        <v>6300</v>
      </c>
      <c r="F83" s="82">
        <v>5200</v>
      </c>
      <c r="G83" s="165"/>
    </row>
    <row r="84" spans="1:10" s="105" customFormat="1" ht="30" customHeight="1" x14ac:dyDescent="0.2">
      <c r="A84" s="224"/>
      <c r="B84" s="83" t="s">
        <v>194</v>
      </c>
      <c r="C84" s="106">
        <v>416</v>
      </c>
      <c r="D84" s="100"/>
      <c r="E84" s="84">
        <f>SUM('18'!G45:H45)</f>
        <v>1700</v>
      </c>
      <c r="F84" s="84">
        <v>100</v>
      </c>
      <c r="G84" s="165"/>
    </row>
    <row r="85" spans="1:10" ht="29.25" thickBot="1" x14ac:dyDescent="0.25">
      <c r="A85" s="228" t="s">
        <v>21</v>
      </c>
      <c r="B85" s="107" t="s">
        <v>245</v>
      </c>
      <c r="C85" s="108">
        <v>425</v>
      </c>
      <c r="D85" s="109"/>
      <c r="E85" s="85">
        <f>SUM('18'!G55:H55)</f>
        <v>3500</v>
      </c>
      <c r="F85" s="85">
        <f>SUM('18'!I55:J55)</f>
        <v>0</v>
      </c>
      <c r="G85" s="318"/>
    </row>
    <row r="86" spans="1:10" s="130" customFormat="1" ht="24" customHeight="1" thickBot="1" x14ac:dyDescent="0.3">
      <c r="A86" s="271" t="s">
        <v>108</v>
      </c>
      <c r="B86" s="272"/>
      <c r="C86" s="272"/>
      <c r="D86" s="272"/>
      <c r="E86" s="270">
        <f>SUM(E4,E15,E26,E31,E38,E41,E63,E74)</f>
        <v>312476</v>
      </c>
      <c r="F86" s="371">
        <f>SUM(F4,F15,F26,F31,F38,F41,F63,F74)</f>
        <v>96580.577000000005</v>
      </c>
      <c r="G86" s="321"/>
    </row>
    <row r="87" spans="1:10" ht="15" thickBot="1" x14ac:dyDescent="0.25">
      <c r="A87" s="235"/>
      <c r="B87" s="235"/>
      <c r="C87" s="235"/>
      <c r="D87" s="235"/>
      <c r="E87" s="238"/>
      <c r="F87" s="372"/>
    </row>
    <row r="88" spans="1:10" s="28" customFormat="1" ht="18" customHeight="1" x14ac:dyDescent="0.25">
      <c r="A88" s="273" t="s">
        <v>246</v>
      </c>
      <c r="B88" s="274"/>
      <c r="C88" s="275"/>
      <c r="D88" s="276">
        <v>7</v>
      </c>
      <c r="E88" s="276">
        <f>SUM(E89:E90)</f>
        <v>35344</v>
      </c>
      <c r="F88" s="276">
        <f>SUM(F89:F90)</f>
        <v>67500</v>
      </c>
      <c r="G88" s="317"/>
      <c r="H88" s="27"/>
      <c r="I88" s="27"/>
      <c r="J88" s="27"/>
    </row>
    <row r="89" spans="1:10" s="70" customFormat="1" ht="18" customHeight="1" x14ac:dyDescent="0.2">
      <c r="A89" s="112" t="s">
        <v>21</v>
      </c>
      <c r="B89" s="167" t="s">
        <v>249</v>
      </c>
      <c r="C89" s="168">
        <v>401</v>
      </c>
      <c r="D89" s="169"/>
      <c r="E89" s="92">
        <f>SUM('07 - ID'!G15:H15)</f>
        <v>29942</v>
      </c>
      <c r="F89" s="92">
        <v>50000</v>
      </c>
      <c r="G89" s="322"/>
    </row>
    <row r="90" spans="1:10" s="101" customFormat="1" ht="15" thickBot="1" x14ac:dyDescent="0.25">
      <c r="A90" s="247"/>
      <c r="B90" s="127" t="s">
        <v>128</v>
      </c>
      <c r="C90" s="248">
        <v>410</v>
      </c>
      <c r="D90" s="127"/>
      <c r="E90" s="94">
        <f>SUM('07 - ID'!G31:H31)</f>
        <v>5402</v>
      </c>
      <c r="F90" s="94">
        <f>6000+11500</f>
        <v>17500</v>
      </c>
      <c r="G90" s="318"/>
    </row>
    <row r="91" spans="1:10" ht="15" thickBot="1" x14ac:dyDescent="0.25">
      <c r="A91" s="58"/>
      <c r="B91" s="58"/>
      <c r="C91" s="58"/>
      <c r="D91" s="58"/>
      <c r="E91" s="155"/>
      <c r="F91" s="155"/>
      <c r="G91" s="323"/>
    </row>
    <row r="92" spans="1:10" s="130" customFormat="1" ht="24" customHeight="1" thickBot="1" x14ac:dyDescent="0.3">
      <c r="A92" s="277" t="s">
        <v>108</v>
      </c>
      <c r="B92" s="272"/>
      <c r="C92" s="272"/>
      <c r="D92" s="272"/>
      <c r="E92" s="270">
        <f>SUM(E86,E88)</f>
        <v>347820</v>
      </c>
      <c r="F92" s="371">
        <f>SUM(F86,F88)</f>
        <v>164080.57699999999</v>
      </c>
      <c r="G92" s="324"/>
    </row>
    <row r="93" spans="1:10" x14ac:dyDescent="0.2">
      <c r="E93" s="98"/>
      <c r="F93" s="70"/>
      <c r="G93" s="323"/>
    </row>
  </sheetData>
  <pageMargins left="0.70866141732283472" right="0.70866141732283472" top="0.78740157480314965" bottom="0.78740157480314965" header="0.31496062992125984" footer="0.31496062992125984"/>
  <pageSetup paperSize="9" scale="68" firstPageNumber="3" orientation="portrait" useFirstPageNumber="1" r:id="rId1"/>
  <headerFooter>
    <oddFooter>&amp;LZastupitelstvo Olomouckého kraje 23-04-2018
5.1. – Rozpočet Olomouckého kraje 2017 – zapojení 
použitelného zůstatku a návrh na jeho rozdělení
Příloha č. 2:  Dotační programy / tituly z rozpočtu Olomouckého kraje &amp;RStrana &amp;P (celkem 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38"/>
  <sheetViews>
    <sheetView view="pageBreakPreview" zoomScaleNormal="100" zoomScaleSheetLayoutView="100" workbookViewId="0">
      <selection activeCell="K17" sqref="K17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4" width="14.140625" style="3" customWidth="1"/>
    <col min="5" max="6" width="14.140625" style="3" hidden="1" customWidth="1"/>
    <col min="7" max="7" width="14.140625" style="3" customWidth="1"/>
    <col min="8" max="8" width="9.140625" style="2" customWidth="1"/>
    <col min="9" max="10" width="13.5703125" style="2" customWidth="1"/>
    <col min="11" max="11" width="13.28515625" style="2" bestFit="1" customWidth="1"/>
    <col min="12" max="13" width="9.140625" style="2"/>
    <col min="14" max="14" width="13.28515625" style="2" customWidth="1"/>
    <col min="15" max="16384" width="9.140625" style="2"/>
  </cols>
  <sheetData>
    <row r="1" spans="1:10" ht="27.75" customHeight="1" x14ac:dyDescent="0.35">
      <c r="A1" s="333" t="s">
        <v>75</v>
      </c>
      <c r="B1" s="334"/>
      <c r="C1" s="334"/>
      <c r="D1" s="334"/>
      <c r="E1" s="334"/>
      <c r="F1" s="173"/>
      <c r="G1" s="335" t="s">
        <v>76</v>
      </c>
      <c r="H1" s="335"/>
    </row>
    <row r="2" spans="1:10" x14ac:dyDescent="0.2">
      <c r="A2" s="55"/>
      <c r="B2" s="55"/>
      <c r="C2" s="30"/>
      <c r="D2" s="57"/>
      <c r="E2" s="57"/>
      <c r="F2" s="57"/>
      <c r="G2" s="57"/>
      <c r="H2" s="30"/>
    </row>
    <row r="3" spans="1:10" x14ac:dyDescent="0.2">
      <c r="A3" s="47" t="s">
        <v>2</v>
      </c>
      <c r="B3" s="47" t="s">
        <v>77</v>
      </c>
      <c r="C3" s="30"/>
      <c r="D3" s="57"/>
      <c r="E3" s="57"/>
      <c r="F3" s="57"/>
      <c r="G3" s="57"/>
      <c r="H3" s="30"/>
    </row>
    <row r="4" spans="1:10" x14ac:dyDescent="0.2">
      <c r="A4" s="55"/>
      <c r="B4" s="47" t="s">
        <v>4</v>
      </c>
      <c r="C4" s="30"/>
      <c r="D4" s="57"/>
      <c r="E4" s="57"/>
      <c r="F4" s="57"/>
      <c r="G4" s="57"/>
      <c r="H4" s="30"/>
    </row>
    <row r="5" spans="1:10" s="4" customFormat="1" ht="13.5" thickBot="1" x14ac:dyDescent="0.25">
      <c r="A5" s="61"/>
      <c r="B5" s="61"/>
      <c r="C5" s="62"/>
      <c r="D5" s="63"/>
      <c r="E5" s="63"/>
      <c r="F5" s="63"/>
      <c r="G5" s="63"/>
      <c r="H5" s="62" t="s">
        <v>5</v>
      </c>
    </row>
    <row r="6" spans="1:10" s="4" customFormat="1" ht="39.75" thickTop="1" thickBot="1" x14ac:dyDescent="0.25">
      <c r="A6" s="5" t="s">
        <v>6</v>
      </c>
      <c r="B6" s="6" t="s">
        <v>7</v>
      </c>
      <c r="C6" s="7" t="s">
        <v>8</v>
      </c>
      <c r="D6" s="99" t="s">
        <v>115</v>
      </c>
      <c r="E6" s="8" t="s">
        <v>170</v>
      </c>
      <c r="F6" s="8" t="s">
        <v>116</v>
      </c>
      <c r="G6" s="99" t="s">
        <v>117</v>
      </c>
      <c r="H6" s="43" t="s">
        <v>9</v>
      </c>
    </row>
    <row r="7" spans="1:10" s="14" customFormat="1" ht="12.75" thickTop="1" thickBot="1" x14ac:dyDescent="0.25">
      <c r="A7" s="10">
        <v>1</v>
      </c>
      <c r="B7" s="11">
        <v>2</v>
      </c>
      <c r="C7" s="11">
        <v>3</v>
      </c>
      <c r="D7" s="12">
        <v>4</v>
      </c>
      <c r="E7" s="12">
        <v>5</v>
      </c>
      <c r="F7" s="12">
        <v>6</v>
      </c>
      <c r="G7" s="12">
        <v>5</v>
      </c>
      <c r="H7" s="13" t="s">
        <v>185</v>
      </c>
    </row>
    <row r="8" spans="1:10" ht="15" thickTop="1" x14ac:dyDescent="0.2">
      <c r="A8" s="195">
        <v>2125</v>
      </c>
      <c r="B8" s="196">
        <v>52</v>
      </c>
      <c r="C8" s="197" t="s">
        <v>10</v>
      </c>
      <c r="D8" s="198">
        <v>900</v>
      </c>
      <c r="E8" s="198">
        <v>730</v>
      </c>
      <c r="F8" s="198">
        <v>730</v>
      </c>
      <c r="G8" s="198">
        <f>SUM(G18)</f>
        <v>675</v>
      </c>
      <c r="H8" s="199">
        <f>G8/D8*100</f>
        <v>75</v>
      </c>
    </row>
    <row r="9" spans="1:10" x14ac:dyDescent="0.2">
      <c r="A9" s="36">
        <v>2141</v>
      </c>
      <c r="B9" s="37">
        <v>52</v>
      </c>
      <c r="C9" s="51" t="s">
        <v>10</v>
      </c>
      <c r="D9" s="24">
        <v>700</v>
      </c>
      <c r="E9" s="24">
        <v>548</v>
      </c>
      <c r="F9" s="24">
        <v>548</v>
      </c>
      <c r="G9" s="24">
        <f>SUM(G26)</f>
        <v>650</v>
      </c>
      <c r="H9" s="72">
        <f>G9/D9*100</f>
        <v>92.857142857142861</v>
      </c>
      <c r="I9" s="40"/>
      <c r="J9" s="40"/>
    </row>
    <row r="10" spans="1:10" ht="30" customHeight="1" thickBot="1" x14ac:dyDescent="0.25">
      <c r="A10" s="36">
        <v>3639</v>
      </c>
      <c r="B10" s="37">
        <v>53</v>
      </c>
      <c r="C10" s="50" t="s">
        <v>11</v>
      </c>
      <c r="D10" s="24">
        <v>20000</v>
      </c>
      <c r="E10" s="24">
        <v>30321</v>
      </c>
      <c r="F10" s="24">
        <v>30321</v>
      </c>
      <c r="G10" s="24">
        <f>SUM(G35)</f>
        <v>35000</v>
      </c>
      <c r="H10" s="72">
        <f>G10/D10*100</f>
        <v>175</v>
      </c>
    </row>
    <row r="11" spans="1:10" s="17" customFormat="1" ht="16.5" thickTop="1" thickBot="1" x14ac:dyDescent="0.3">
      <c r="A11" s="336" t="s">
        <v>12</v>
      </c>
      <c r="B11" s="337"/>
      <c r="C11" s="338"/>
      <c r="D11" s="15">
        <f>SUM(D8:D10)</f>
        <v>21600</v>
      </c>
      <c r="E11" s="15">
        <f>SUM(E8:E10)</f>
        <v>31599</v>
      </c>
      <c r="F11" s="15">
        <f>SUM(F8:F10)</f>
        <v>31599</v>
      </c>
      <c r="G11" s="15">
        <f t="shared" ref="G11" si="0">SUM(G8:G10)</f>
        <v>36325</v>
      </c>
      <c r="H11" s="16">
        <f>G11/D11*100</f>
        <v>168.1712962962963</v>
      </c>
    </row>
    <row r="12" spans="1:10" ht="15" thickTop="1" x14ac:dyDescent="0.2">
      <c r="A12" s="220"/>
      <c r="B12" s="220"/>
      <c r="C12" s="220"/>
      <c r="D12" s="220"/>
      <c r="E12" s="220"/>
      <c r="F12" s="220"/>
      <c r="G12" s="220"/>
      <c r="H12" s="220"/>
    </row>
    <row r="13" spans="1:10" ht="15" customHeight="1" x14ac:dyDescent="0.25">
      <c r="A13" s="52" t="s">
        <v>13</v>
      </c>
      <c r="B13" s="55"/>
      <c r="C13" s="30"/>
      <c r="D13" s="57"/>
      <c r="E13" s="57"/>
      <c r="F13" s="57"/>
      <c r="G13" s="57"/>
      <c r="H13" s="30"/>
    </row>
    <row r="14" spans="1:10" ht="15" x14ac:dyDescent="0.25">
      <c r="A14" s="30" t="s">
        <v>21</v>
      </c>
      <c r="B14" s="55"/>
      <c r="C14" s="65" t="s">
        <v>202</v>
      </c>
      <c r="D14" s="57"/>
      <c r="E14" s="57"/>
      <c r="F14" s="57"/>
      <c r="G14" s="326">
        <f>SUM(G15:H16)</f>
        <v>675</v>
      </c>
      <c r="H14" s="327"/>
    </row>
    <row r="15" spans="1:10" ht="15" x14ac:dyDescent="0.25">
      <c r="A15" s="47" t="s">
        <v>22</v>
      </c>
      <c r="B15" s="55"/>
      <c r="C15" s="58" t="s">
        <v>143</v>
      </c>
      <c r="D15" s="57"/>
      <c r="E15" s="57"/>
      <c r="F15" s="57"/>
      <c r="G15" s="328">
        <v>75</v>
      </c>
      <c r="H15" s="329"/>
    </row>
    <row r="16" spans="1:10" ht="15" x14ac:dyDescent="0.25">
      <c r="A16" s="47"/>
      <c r="B16" s="55"/>
      <c r="C16" s="58" t="s">
        <v>144</v>
      </c>
      <c r="D16" s="57"/>
      <c r="E16" s="57"/>
      <c r="F16" s="57"/>
      <c r="G16" s="328">
        <v>600</v>
      </c>
      <c r="H16" s="329"/>
    </row>
    <row r="17" spans="1:10" ht="15" customHeight="1" x14ac:dyDescent="0.25">
      <c r="A17" s="52"/>
      <c r="B17" s="55"/>
      <c r="C17" s="30"/>
      <c r="D17" s="57"/>
      <c r="E17" s="57"/>
      <c r="F17" s="57"/>
      <c r="G17" s="57"/>
      <c r="H17" s="30"/>
    </row>
    <row r="18" spans="1:10" ht="17.25" customHeight="1" thickBot="1" x14ac:dyDescent="0.3">
      <c r="A18" s="18" t="s">
        <v>78</v>
      </c>
      <c r="B18" s="19"/>
      <c r="C18" s="20"/>
      <c r="D18" s="21"/>
      <c r="E18" s="21"/>
      <c r="F18" s="21"/>
      <c r="G18" s="330">
        <f>SUM(G19:H20)</f>
        <v>675</v>
      </c>
      <c r="H18" s="330"/>
      <c r="I18" s="22"/>
      <c r="J18" s="22"/>
    </row>
    <row r="19" spans="1:10" ht="15.75" thickTop="1" x14ac:dyDescent="0.25">
      <c r="A19" s="59" t="s">
        <v>20</v>
      </c>
      <c r="B19" s="55"/>
      <c r="C19" s="30"/>
      <c r="D19" s="57"/>
      <c r="E19" s="57"/>
      <c r="F19" s="57"/>
      <c r="G19" s="331">
        <v>75</v>
      </c>
      <c r="H19" s="332"/>
    </row>
    <row r="20" spans="1:10" ht="15" x14ac:dyDescent="0.25">
      <c r="A20" s="59" t="s">
        <v>20</v>
      </c>
      <c r="B20" s="55"/>
      <c r="C20" s="30"/>
      <c r="D20" s="57"/>
      <c r="E20" s="57"/>
      <c r="F20" s="57"/>
      <c r="G20" s="331">
        <v>600</v>
      </c>
      <c r="H20" s="332"/>
    </row>
    <row r="21" spans="1:10" ht="15" customHeight="1" x14ac:dyDescent="0.25">
      <c r="A21" s="52"/>
      <c r="B21" s="55"/>
      <c r="C21" s="30"/>
      <c r="D21" s="57"/>
      <c r="E21" s="57"/>
      <c r="F21" s="57"/>
      <c r="G21" s="57"/>
      <c r="H21" s="30"/>
    </row>
    <row r="22" spans="1:10" ht="15" x14ac:dyDescent="0.25">
      <c r="A22" s="30" t="s">
        <v>21</v>
      </c>
      <c r="B22" s="55"/>
      <c r="C22" s="65" t="s">
        <v>200</v>
      </c>
      <c r="D22" s="57"/>
      <c r="E22" s="57"/>
      <c r="F22" s="57"/>
      <c r="G22" s="326">
        <f>SUM(G23:H24)</f>
        <v>650</v>
      </c>
      <c r="H22" s="327"/>
    </row>
    <row r="23" spans="1:10" ht="15" x14ac:dyDescent="0.25">
      <c r="A23" s="47" t="s">
        <v>22</v>
      </c>
      <c r="B23" s="55"/>
      <c r="C23" s="58" t="s">
        <v>145</v>
      </c>
      <c r="D23" s="57"/>
      <c r="E23" s="57"/>
      <c r="F23" s="57"/>
      <c r="G23" s="328">
        <v>500</v>
      </c>
      <c r="H23" s="329"/>
    </row>
    <row r="24" spans="1:10" ht="15" x14ac:dyDescent="0.25">
      <c r="A24" s="47"/>
      <c r="B24" s="55"/>
      <c r="C24" s="58" t="s">
        <v>146</v>
      </c>
      <c r="D24" s="57"/>
      <c r="E24" s="57"/>
      <c r="F24" s="57"/>
      <c r="G24" s="328">
        <v>150</v>
      </c>
      <c r="H24" s="329"/>
    </row>
    <row r="25" spans="1:10" ht="15" customHeight="1" x14ac:dyDescent="0.25">
      <c r="A25" s="52"/>
      <c r="B25" s="55"/>
      <c r="C25" s="30"/>
      <c r="D25" s="57"/>
      <c r="E25" s="57"/>
      <c r="F25" s="57"/>
      <c r="G25" s="57"/>
      <c r="H25" s="30"/>
    </row>
    <row r="26" spans="1:10" ht="17.25" customHeight="1" thickBot="1" x14ac:dyDescent="0.3">
      <c r="A26" s="18" t="s">
        <v>79</v>
      </c>
      <c r="B26" s="19"/>
      <c r="C26" s="20"/>
      <c r="D26" s="21"/>
      <c r="E26" s="21"/>
      <c r="F26" s="21"/>
      <c r="G26" s="330">
        <f>SUM(G27:H28)</f>
        <v>650</v>
      </c>
      <c r="H26" s="330"/>
      <c r="I26" s="22"/>
      <c r="J26" s="22"/>
    </row>
    <row r="27" spans="1:10" ht="15.75" thickTop="1" x14ac:dyDescent="0.25">
      <c r="A27" s="59" t="s">
        <v>15</v>
      </c>
      <c r="B27" s="55"/>
      <c r="C27" s="30"/>
      <c r="D27" s="57"/>
      <c r="E27" s="57"/>
      <c r="F27" s="57"/>
      <c r="G27" s="331">
        <v>500</v>
      </c>
      <c r="H27" s="332"/>
    </row>
    <row r="28" spans="1:10" ht="15" x14ac:dyDescent="0.25">
      <c r="A28" s="59" t="s">
        <v>20</v>
      </c>
      <c r="B28" s="55"/>
      <c r="C28" s="30"/>
      <c r="D28" s="57"/>
      <c r="E28" s="57"/>
      <c r="F28" s="57"/>
      <c r="G28" s="331">
        <v>150</v>
      </c>
      <c r="H28" s="332"/>
    </row>
    <row r="29" spans="1:10" x14ac:dyDescent="0.2">
      <c r="A29" s="55"/>
      <c r="B29" s="55"/>
      <c r="C29" s="30"/>
      <c r="D29" s="57"/>
      <c r="E29" s="57"/>
      <c r="F29" s="57"/>
      <c r="G29" s="57"/>
      <c r="H29" s="30"/>
    </row>
    <row r="30" spans="1:10" ht="15" x14ac:dyDescent="0.25">
      <c r="A30" s="30" t="s">
        <v>21</v>
      </c>
      <c r="B30" s="55"/>
      <c r="C30" s="65" t="s">
        <v>199</v>
      </c>
      <c r="D30" s="57"/>
      <c r="E30" s="57"/>
      <c r="F30" s="57"/>
      <c r="G30" s="326">
        <f>SUM(G31:H33)</f>
        <v>35000</v>
      </c>
      <c r="H30" s="327"/>
    </row>
    <row r="31" spans="1:10" ht="15" x14ac:dyDescent="0.25">
      <c r="A31" s="47" t="s">
        <v>22</v>
      </c>
      <c r="B31" s="55"/>
      <c r="C31" s="58" t="s">
        <v>147</v>
      </c>
      <c r="D31" s="57"/>
      <c r="E31" s="57"/>
      <c r="F31" s="57"/>
      <c r="G31" s="328">
        <v>1000</v>
      </c>
      <c r="H31" s="329"/>
    </row>
    <row r="32" spans="1:10" ht="15" x14ac:dyDescent="0.25">
      <c r="A32" s="47"/>
      <c r="B32" s="55"/>
      <c r="C32" s="2" t="s">
        <v>148</v>
      </c>
      <c r="D32" s="57"/>
      <c r="E32" s="57"/>
      <c r="F32" s="57"/>
      <c r="G32" s="328">
        <v>32000</v>
      </c>
      <c r="H32" s="329"/>
    </row>
    <row r="33" spans="1:10" ht="15" x14ac:dyDescent="0.25">
      <c r="A33" s="55"/>
      <c r="B33" s="55"/>
      <c r="C33" s="30" t="s">
        <v>149</v>
      </c>
      <c r="D33" s="57"/>
      <c r="E33" s="57"/>
      <c r="F33" s="57"/>
      <c r="G33" s="328">
        <v>2000</v>
      </c>
      <c r="H33" s="329"/>
    </row>
    <row r="34" spans="1:10" x14ac:dyDescent="0.2">
      <c r="A34" s="55"/>
      <c r="B34" s="55"/>
      <c r="C34" s="30"/>
      <c r="D34" s="57"/>
      <c r="E34" s="57"/>
      <c r="F34" s="57"/>
      <c r="G34" s="57"/>
      <c r="H34" s="30"/>
    </row>
    <row r="35" spans="1:10" ht="30.75" customHeight="1" thickBot="1" x14ac:dyDescent="0.3">
      <c r="A35" s="339" t="s">
        <v>80</v>
      </c>
      <c r="B35" s="340"/>
      <c r="C35" s="340"/>
      <c r="D35" s="340"/>
      <c r="E35" s="340"/>
      <c r="F35" s="180"/>
      <c r="G35" s="330">
        <f>SUM(G36:H38)</f>
        <v>35000</v>
      </c>
      <c r="H35" s="330"/>
      <c r="I35" s="22"/>
      <c r="J35" s="22"/>
    </row>
    <row r="36" spans="1:10" ht="14.25" customHeight="1" thickTop="1" x14ac:dyDescent="0.25">
      <c r="A36" s="59" t="s">
        <v>54</v>
      </c>
      <c r="B36" s="55"/>
      <c r="C36" s="30"/>
      <c r="D36" s="57"/>
      <c r="E36" s="57"/>
      <c r="F36" s="57"/>
      <c r="G36" s="331">
        <v>1000</v>
      </c>
      <c r="H36" s="332"/>
    </row>
    <row r="37" spans="1:10" ht="14.25" customHeight="1" x14ac:dyDescent="0.25">
      <c r="A37" s="59" t="s">
        <v>54</v>
      </c>
      <c r="B37" s="55"/>
      <c r="C37" s="30"/>
      <c r="D37" s="57"/>
      <c r="E37" s="57"/>
      <c r="F37" s="57"/>
      <c r="G37" s="331">
        <v>32000</v>
      </c>
      <c r="H37" s="332"/>
    </row>
    <row r="38" spans="1:10" ht="14.25" customHeight="1" x14ac:dyDescent="0.25">
      <c r="A38" s="59" t="s">
        <v>54</v>
      </c>
      <c r="B38" s="55"/>
      <c r="C38" s="30"/>
      <c r="D38" s="57"/>
      <c r="E38" s="57"/>
      <c r="F38" s="57"/>
      <c r="G38" s="331">
        <v>2000</v>
      </c>
      <c r="H38" s="332"/>
    </row>
  </sheetData>
  <mergeCells count="24">
    <mergeCell ref="G37:H37"/>
    <mergeCell ref="G38:H38"/>
    <mergeCell ref="G33:H33"/>
    <mergeCell ref="A1:E1"/>
    <mergeCell ref="G1:H1"/>
    <mergeCell ref="A11:C11"/>
    <mergeCell ref="G18:H18"/>
    <mergeCell ref="G22:H22"/>
    <mergeCell ref="G20:H20"/>
    <mergeCell ref="A35:E35"/>
    <mergeCell ref="G35:H35"/>
    <mergeCell ref="G36:H36"/>
    <mergeCell ref="G14:H14"/>
    <mergeCell ref="G15:H15"/>
    <mergeCell ref="G16:H16"/>
    <mergeCell ref="G19:H19"/>
    <mergeCell ref="G30:H30"/>
    <mergeCell ref="G31:H31"/>
    <mergeCell ref="G32:H32"/>
    <mergeCell ref="G23:H23"/>
    <mergeCell ref="G24:H24"/>
    <mergeCell ref="G26:H26"/>
    <mergeCell ref="G27:H27"/>
    <mergeCell ref="G28:H28"/>
  </mergeCells>
  <pageMargins left="0.70866141732283472" right="0.70866141732283472" top="0.78740157480314965" bottom="0.78740157480314965" header="0.31496062992125984" footer="0.31496062992125984"/>
  <pageSetup paperSize="9" scale="79" firstPageNumber="64" orientation="portrait" useFirstPageNumber="1" r:id="rId1"/>
  <headerFooter>
    <oddFooter>&amp;L&amp;"-,Kurzíva"Zastupitelstvo Olomouckého kraje 18-12-2017
6. - Rozpočet Olomouckého kraje 2018 - návrh rozpočtu
Příloha č. 3b): dotační tituly&amp;R&amp;"-,Kurzíva"Strana &amp;P (celkem 171)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45"/>
  <sheetViews>
    <sheetView view="pageBreakPreview" topLeftCell="A22" zoomScaleNormal="100" zoomScaleSheetLayoutView="100" workbookViewId="0">
      <selection activeCell="K17" sqref="K17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4" width="14.140625" style="3" customWidth="1"/>
    <col min="5" max="6" width="13.85546875" style="3" hidden="1" customWidth="1"/>
    <col min="7" max="7" width="13.85546875" style="3" customWidth="1"/>
    <col min="8" max="8" width="9.140625" style="2" customWidth="1"/>
    <col min="9" max="10" width="13.5703125" style="2" customWidth="1"/>
    <col min="11" max="13" width="9.140625" style="2"/>
    <col min="14" max="14" width="13.28515625" style="2" customWidth="1"/>
    <col min="15" max="16384" width="9.140625" style="2"/>
  </cols>
  <sheetData>
    <row r="1" spans="1:10" ht="23.25" x14ac:dyDescent="0.35">
      <c r="A1" s="60" t="s">
        <v>63</v>
      </c>
      <c r="B1" s="55"/>
      <c r="C1" s="30"/>
      <c r="D1" s="57"/>
      <c r="E1" s="57"/>
      <c r="F1" s="57"/>
      <c r="G1" s="335" t="s">
        <v>64</v>
      </c>
      <c r="H1" s="335"/>
    </row>
    <row r="2" spans="1:10" x14ac:dyDescent="0.2">
      <c r="A2" s="55"/>
      <c r="B2" s="55"/>
      <c r="C2" s="30"/>
      <c r="D2" s="57"/>
      <c r="E2" s="57"/>
      <c r="F2" s="57"/>
      <c r="G2" s="57"/>
      <c r="H2" s="30"/>
    </row>
    <row r="3" spans="1:10" x14ac:dyDescent="0.2">
      <c r="A3" s="47" t="s">
        <v>2</v>
      </c>
      <c r="B3" s="47" t="s">
        <v>65</v>
      </c>
      <c r="C3" s="30"/>
      <c r="D3" s="57"/>
      <c r="E3" s="57"/>
      <c r="F3" s="57"/>
      <c r="G3" s="57"/>
      <c r="H3" s="30"/>
    </row>
    <row r="4" spans="1:10" x14ac:dyDescent="0.2">
      <c r="A4" s="55"/>
      <c r="B4" s="47" t="s">
        <v>4</v>
      </c>
      <c r="C4" s="30"/>
      <c r="D4" s="57"/>
      <c r="E4" s="57"/>
      <c r="F4" s="57"/>
      <c r="G4" s="57"/>
      <c r="H4" s="30"/>
    </row>
    <row r="5" spans="1:10" s="4" customFormat="1" ht="13.5" thickBot="1" x14ac:dyDescent="0.25">
      <c r="A5" s="61"/>
      <c r="B5" s="61"/>
      <c r="C5" s="62"/>
      <c r="D5" s="63"/>
      <c r="E5" s="63"/>
      <c r="F5" s="63"/>
      <c r="G5" s="63"/>
      <c r="H5" s="62" t="s">
        <v>5</v>
      </c>
    </row>
    <row r="6" spans="1:10" s="4" customFormat="1" ht="39.75" thickTop="1" thickBot="1" x14ac:dyDescent="0.25">
      <c r="A6" s="5" t="s">
        <v>6</v>
      </c>
      <c r="B6" s="6" t="s">
        <v>7</v>
      </c>
      <c r="C6" s="7" t="s">
        <v>8</v>
      </c>
      <c r="D6" s="99" t="s">
        <v>115</v>
      </c>
      <c r="E6" s="8" t="s">
        <v>170</v>
      </c>
      <c r="F6" s="8" t="s">
        <v>116</v>
      </c>
      <c r="G6" s="99" t="s">
        <v>117</v>
      </c>
      <c r="H6" s="43" t="s">
        <v>9</v>
      </c>
      <c r="J6" s="212"/>
    </row>
    <row r="7" spans="1:10" s="14" customFormat="1" ht="12.75" thickTop="1" thickBot="1" x14ac:dyDescent="0.25">
      <c r="A7" s="10">
        <v>1</v>
      </c>
      <c r="B7" s="11">
        <v>2</v>
      </c>
      <c r="C7" s="11">
        <v>3</v>
      </c>
      <c r="D7" s="12">
        <v>4</v>
      </c>
      <c r="E7" s="12">
        <v>5</v>
      </c>
      <c r="F7" s="12">
        <v>6</v>
      </c>
      <c r="G7" s="12">
        <v>5</v>
      </c>
      <c r="H7" s="13" t="s">
        <v>185</v>
      </c>
    </row>
    <row r="8" spans="1:10" ht="15" thickTop="1" x14ac:dyDescent="0.2">
      <c r="A8" s="36">
        <v>1037</v>
      </c>
      <c r="B8" s="37">
        <v>52</v>
      </c>
      <c r="C8" s="51" t="s">
        <v>10</v>
      </c>
      <c r="D8" s="24">
        <v>7000</v>
      </c>
      <c r="E8" s="24">
        <v>7000</v>
      </c>
      <c r="F8" s="24">
        <v>7000</v>
      </c>
      <c r="G8" s="24">
        <f>SUM(G17)</f>
        <v>8000</v>
      </c>
      <c r="H8" s="38">
        <f>G8/D8*100</f>
        <v>114.28571428571428</v>
      </c>
    </row>
    <row r="9" spans="1:10" x14ac:dyDescent="0.2">
      <c r="A9" s="36">
        <v>1099</v>
      </c>
      <c r="B9" s="37">
        <v>54</v>
      </c>
      <c r="C9" s="73" t="s">
        <v>66</v>
      </c>
      <c r="D9" s="24">
        <v>400</v>
      </c>
      <c r="E9" s="24">
        <v>590</v>
      </c>
      <c r="F9" s="24">
        <v>590</v>
      </c>
      <c r="G9" s="24">
        <f>SUM(G25)</f>
        <v>738</v>
      </c>
      <c r="H9" s="38">
        <f>G9/D9*100</f>
        <v>184.5</v>
      </c>
    </row>
    <row r="10" spans="1:10" ht="27.75" customHeight="1" x14ac:dyDescent="0.2">
      <c r="A10" s="36">
        <v>2310</v>
      </c>
      <c r="B10" s="37">
        <v>53</v>
      </c>
      <c r="C10" s="50" t="s">
        <v>11</v>
      </c>
      <c r="D10" s="24">
        <v>5000</v>
      </c>
      <c r="E10" s="24">
        <v>5000</v>
      </c>
      <c r="F10" s="24">
        <v>5000</v>
      </c>
      <c r="G10" s="24">
        <f>SUM(G34)</f>
        <v>3000</v>
      </c>
      <c r="H10" s="38">
        <f>G10/D10*100</f>
        <v>60</v>
      </c>
    </row>
    <row r="11" spans="1:10" ht="15" thickBot="1" x14ac:dyDescent="0.25">
      <c r="A11" s="36">
        <v>3429</v>
      </c>
      <c r="B11" s="37">
        <v>52</v>
      </c>
      <c r="C11" s="51" t="s">
        <v>10</v>
      </c>
      <c r="D11" s="24">
        <v>3000</v>
      </c>
      <c r="E11" s="24">
        <v>3000</v>
      </c>
      <c r="F11" s="24">
        <v>3000</v>
      </c>
      <c r="G11" s="24">
        <f>SUM(G42)</f>
        <v>2250</v>
      </c>
      <c r="H11" s="38">
        <f t="shared" ref="H11" si="0">G11/D11*100</f>
        <v>75</v>
      </c>
    </row>
    <row r="12" spans="1:10" s="17" customFormat="1" ht="16.5" thickTop="1" thickBot="1" x14ac:dyDescent="0.3">
      <c r="A12" s="336" t="s">
        <v>12</v>
      </c>
      <c r="B12" s="337"/>
      <c r="C12" s="338"/>
      <c r="D12" s="15">
        <f>SUM(D8:D11)</f>
        <v>15400</v>
      </c>
      <c r="E12" s="15">
        <f>SUM(E8:E11)</f>
        <v>15590</v>
      </c>
      <c r="F12" s="15">
        <f t="shared" ref="F12" si="1">SUM(F8:F11)</f>
        <v>15590</v>
      </c>
      <c r="G12" s="15">
        <f>SUM(G8:G11)</f>
        <v>13988</v>
      </c>
      <c r="H12" s="16">
        <f>G12/D12*100</f>
        <v>90.831168831168824</v>
      </c>
    </row>
    <row r="13" spans="1:10" ht="15" thickTop="1" x14ac:dyDescent="0.2">
      <c r="A13" s="55"/>
      <c r="B13" s="55"/>
      <c r="C13" s="30"/>
      <c r="D13" s="57"/>
      <c r="E13" s="57"/>
      <c r="F13" s="57"/>
      <c r="G13" s="57"/>
      <c r="H13" s="30"/>
    </row>
    <row r="14" spans="1:10" ht="15" x14ac:dyDescent="0.25">
      <c r="A14" s="52" t="s">
        <v>13</v>
      </c>
      <c r="B14" s="55"/>
      <c r="C14" s="30"/>
      <c r="D14" s="57"/>
      <c r="E14" s="57"/>
      <c r="F14" s="57"/>
      <c r="G14" s="57"/>
      <c r="H14" s="30"/>
    </row>
    <row r="15" spans="1:10" ht="15" x14ac:dyDescent="0.25">
      <c r="A15" s="30" t="s">
        <v>21</v>
      </c>
      <c r="B15" s="55"/>
      <c r="C15" s="65" t="s">
        <v>187</v>
      </c>
      <c r="D15" s="57"/>
      <c r="E15" s="57"/>
      <c r="F15" s="57"/>
      <c r="G15" s="326">
        <v>8000</v>
      </c>
      <c r="H15" s="327"/>
    </row>
    <row r="16" spans="1:10" ht="15" x14ac:dyDescent="0.25">
      <c r="A16" s="52"/>
      <c r="B16" s="55"/>
      <c r="C16" s="30"/>
      <c r="D16" s="57"/>
      <c r="E16" s="57"/>
      <c r="F16" s="57"/>
      <c r="G16" s="57"/>
      <c r="H16" s="30"/>
    </row>
    <row r="17" spans="1:10" ht="17.25" customHeight="1" thickBot="1" x14ac:dyDescent="0.3">
      <c r="A17" s="18" t="s">
        <v>67</v>
      </c>
      <c r="B17" s="19"/>
      <c r="C17" s="20"/>
      <c r="D17" s="21"/>
      <c r="E17" s="21"/>
      <c r="F17" s="21"/>
      <c r="G17" s="330">
        <f>SUM(G18)</f>
        <v>8000</v>
      </c>
      <c r="H17" s="330"/>
      <c r="I17" s="22"/>
      <c r="J17" s="22"/>
    </row>
    <row r="18" spans="1:10" s="30" customFormat="1" ht="15" customHeight="1" thickTop="1" x14ac:dyDescent="0.25">
      <c r="A18" s="59" t="s">
        <v>20</v>
      </c>
      <c r="B18" s="32"/>
      <c r="C18" s="33"/>
      <c r="D18" s="34"/>
      <c r="E18" s="34"/>
      <c r="F18" s="34"/>
      <c r="G18" s="331">
        <v>8000</v>
      </c>
      <c r="H18" s="332"/>
      <c r="I18" s="35"/>
      <c r="J18" s="35"/>
    </row>
    <row r="19" spans="1:10" ht="14.25" customHeight="1" x14ac:dyDescent="0.25">
      <c r="A19" s="31"/>
      <c r="B19" s="31"/>
      <c r="C19" s="31"/>
      <c r="D19" s="31"/>
      <c r="E19" s="31"/>
      <c r="F19" s="31"/>
      <c r="G19" s="31"/>
      <c r="H19" s="31"/>
    </row>
    <row r="20" spans="1:10" ht="14.25" customHeight="1" x14ac:dyDescent="0.25">
      <c r="A20" s="31"/>
      <c r="B20" s="31"/>
      <c r="C20" s="31"/>
      <c r="D20" s="31"/>
      <c r="E20" s="31"/>
      <c r="F20" s="31"/>
      <c r="G20" s="31"/>
      <c r="H20" s="31"/>
    </row>
    <row r="21" spans="1:10" ht="15" x14ac:dyDescent="0.25">
      <c r="A21" s="30" t="s">
        <v>21</v>
      </c>
      <c r="B21" s="55"/>
      <c r="C21" s="65" t="s">
        <v>204</v>
      </c>
      <c r="D21" s="57"/>
      <c r="E21" s="57"/>
      <c r="F21" s="57"/>
      <c r="G21" s="326">
        <f>SUM(G22:H23)</f>
        <v>738</v>
      </c>
      <c r="H21" s="327"/>
    </row>
    <row r="22" spans="1:10" ht="15" x14ac:dyDescent="0.25">
      <c r="A22" s="170" t="s">
        <v>22</v>
      </c>
      <c r="B22" s="55"/>
      <c r="C22" s="170" t="s">
        <v>137</v>
      </c>
      <c r="D22" s="57"/>
      <c r="E22" s="57"/>
      <c r="F22" s="57"/>
      <c r="G22" s="328">
        <v>300</v>
      </c>
      <c r="H22" s="329"/>
    </row>
    <row r="23" spans="1:10" ht="15" x14ac:dyDescent="0.25">
      <c r="A23" s="30"/>
      <c r="B23" s="55"/>
      <c r="C23" s="170" t="s">
        <v>138</v>
      </c>
      <c r="D23" s="57"/>
      <c r="E23" s="57"/>
      <c r="F23" s="57"/>
      <c r="G23" s="328">
        <v>438</v>
      </c>
      <c r="H23" s="329"/>
    </row>
    <row r="24" spans="1:10" ht="14.25" customHeight="1" x14ac:dyDescent="0.25">
      <c r="A24" s="31"/>
      <c r="B24" s="31"/>
      <c r="C24" s="31"/>
      <c r="D24" s="31"/>
      <c r="E24" s="31"/>
      <c r="F24" s="31"/>
      <c r="G24" s="31"/>
      <c r="H24" s="31"/>
    </row>
    <row r="25" spans="1:10" ht="17.25" customHeight="1" thickBot="1" x14ac:dyDescent="0.3">
      <c r="A25" s="18" t="s">
        <v>68</v>
      </c>
      <c r="B25" s="19"/>
      <c r="C25" s="20"/>
      <c r="D25" s="21"/>
      <c r="E25" s="21"/>
      <c r="F25" s="21"/>
      <c r="G25" s="330">
        <f>SUM(G26)</f>
        <v>738</v>
      </c>
      <c r="H25" s="330"/>
      <c r="I25" s="22"/>
      <c r="J25" s="22"/>
    </row>
    <row r="26" spans="1:10" ht="14.25" customHeight="1" thickTop="1" x14ac:dyDescent="0.25">
      <c r="A26" s="59" t="s">
        <v>69</v>
      </c>
      <c r="B26" s="31"/>
      <c r="C26" s="31"/>
      <c r="D26" s="31"/>
      <c r="E26" s="31"/>
      <c r="F26" s="31"/>
      <c r="G26" s="331">
        <v>738</v>
      </c>
      <c r="H26" s="332"/>
    </row>
    <row r="27" spans="1:10" ht="14.25" customHeight="1" x14ac:dyDescent="0.25">
      <c r="A27" s="59"/>
      <c r="B27" s="31"/>
      <c r="C27" s="31"/>
      <c r="D27" s="31"/>
      <c r="E27" s="31"/>
      <c r="F27" s="31"/>
      <c r="G27" s="31"/>
      <c r="H27" s="31"/>
    </row>
    <row r="28" spans="1:10" ht="14.25" customHeight="1" x14ac:dyDescent="0.25">
      <c r="A28" s="59"/>
      <c r="B28" s="31"/>
      <c r="C28" s="31"/>
      <c r="D28" s="31"/>
      <c r="E28" s="31"/>
      <c r="F28" s="31"/>
      <c r="G28" s="31"/>
      <c r="H28" s="31"/>
    </row>
    <row r="29" spans="1:10" ht="42" customHeight="1" x14ac:dyDescent="0.25">
      <c r="A29" s="30" t="s">
        <v>21</v>
      </c>
      <c r="B29" s="55"/>
      <c r="C29" s="341" t="s">
        <v>203</v>
      </c>
      <c r="D29" s="341"/>
      <c r="E29" s="341"/>
      <c r="F29" s="171"/>
      <c r="G29" s="326">
        <f>SUM(G30:H32)</f>
        <v>3000</v>
      </c>
      <c r="H29" s="327"/>
    </row>
    <row r="30" spans="1:10" ht="27" customHeight="1" x14ac:dyDescent="0.25">
      <c r="A30" s="59"/>
      <c r="B30" s="31"/>
      <c r="C30" s="343" t="s">
        <v>139</v>
      </c>
      <c r="D30" s="343"/>
      <c r="E30" s="57"/>
      <c r="F30" s="57"/>
      <c r="G30" s="328">
        <v>2500</v>
      </c>
      <c r="H30" s="329"/>
    </row>
    <row r="31" spans="1:10" ht="14.25" customHeight="1" x14ac:dyDescent="0.25">
      <c r="A31" s="59"/>
      <c r="B31" s="31"/>
      <c r="C31" s="343" t="s">
        <v>140</v>
      </c>
      <c r="D31" s="343"/>
      <c r="E31" s="343"/>
      <c r="F31" s="172"/>
      <c r="G31" s="30"/>
      <c r="H31" s="30"/>
    </row>
    <row r="32" spans="1:10" ht="14.25" customHeight="1" x14ac:dyDescent="0.25">
      <c r="A32" s="59"/>
      <c r="B32" s="31"/>
      <c r="C32" s="343"/>
      <c r="D32" s="343"/>
      <c r="E32" s="343"/>
      <c r="F32" s="172"/>
      <c r="G32" s="328">
        <v>500</v>
      </c>
      <c r="H32" s="329"/>
    </row>
    <row r="33" spans="1:10" ht="14.25" customHeight="1" x14ac:dyDescent="0.25">
      <c r="A33" s="59"/>
      <c r="B33" s="31"/>
      <c r="C33" s="31"/>
      <c r="D33" s="31"/>
      <c r="E33" s="31"/>
      <c r="F33" s="31"/>
      <c r="G33" s="31"/>
      <c r="H33" s="31"/>
    </row>
    <row r="34" spans="1:10" ht="30.75" customHeight="1" thickBot="1" x14ac:dyDescent="0.3">
      <c r="A34" s="339" t="s">
        <v>70</v>
      </c>
      <c r="B34" s="340"/>
      <c r="C34" s="340"/>
      <c r="D34" s="340"/>
      <c r="E34" s="340"/>
      <c r="F34" s="180"/>
      <c r="G34" s="330">
        <f>SUM(G35)</f>
        <v>3000</v>
      </c>
      <c r="H34" s="330"/>
      <c r="I34" s="22"/>
      <c r="J34" s="22"/>
    </row>
    <row r="35" spans="1:10" ht="14.25" customHeight="1" thickTop="1" x14ac:dyDescent="0.25">
      <c r="A35" s="59" t="s">
        <v>54</v>
      </c>
      <c r="B35" s="55"/>
      <c r="C35" s="30"/>
      <c r="D35" s="57"/>
      <c r="E35" s="57"/>
      <c r="F35" s="57"/>
      <c r="G35" s="331">
        <v>3000</v>
      </c>
      <c r="H35" s="332"/>
    </row>
    <row r="36" spans="1:10" ht="14.25" customHeight="1" x14ac:dyDescent="0.25">
      <c r="A36" s="59"/>
      <c r="B36" s="31"/>
      <c r="C36" s="31"/>
      <c r="D36" s="31"/>
      <c r="E36" s="31"/>
      <c r="F36" s="31"/>
      <c r="G36" s="31"/>
      <c r="H36" s="31"/>
    </row>
    <row r="37" spans="1:10" ht="14.25" customHeight="1" x14ac:dyDescent="0.25">
      <c r="A37" s="59"/>
      <c r="B37" s="31"/>
      <c r="C37" s="31"/>
      <c r="D37" s="31"/>
      <c r="E37" s="31"/>
      <c r="F37" s="31"/>
      <c r="G37" s="31"/>
      <c r="H37" s="31"/>
    </row>
    <row r="38" spans="1:10" ht="30.75" customHeight="1" x14ac:dyDescent="0.25">
      <c r="A38" s="30" t="s">
        <v>21</v>
      </c>
      <c r="B38" s="55"/>
      <c r="C38" s="341" t="s">
        <v>205</v>
      </c>
      <c r="D38" s="341"/>
      <c r="E38" s="57"/>
      <c r="F38" s="57"/>
      <c r="G38" s="326">
        <f>SUM(G39:H40)</f>
        <v>2250</v>
      </c>
      <c r="H38" s="327"/>
    </row>
    <row r="39" spans="1:10" ht="29.25" customHeight="1" x14ac:dyDescent="0.2">
      <c r="A39" s="47" t="s">
        <v>22</v>
      </c>
      <c r="B39" s="55"/>
      <c r="C39" s="343" t="s">
        <v>188</v>
      </c>
      <c r="D39" s="343"/>
      <c r="E39" s="57"/>
      <c r="F39" s="57"/>
      <c r="G39" s="344">
        <v>225</v>
      </c>
      <c r="H39" s="344"/>
    </row>
    <row r="40" spans="1:10" ht="44.25" customHeight="1" x14ac:dyDescent="0.2">
      <c r="A40" s="47"/>
      <c r="B40" s="55"/>
      <c r="C40" s="342" t="s">
        <v>141</v>
      </c>
      <c r="D40" s="342"/>
      <c r="E40" s="342"/>
      <c r="F40" s="342"/>
      <c r="G40" s="344">
        <v>2025</v>
      </c>
      <c r="H40" s="344"/>
    </row>
    <row r="41" spans="1:10" ht="14.25" customHeight="1" x14ac:dyDescent="0.25">
      <c r="A41" s="59"/>
      <c r="B41" s="31"/>
      <c r="C41" s="30"/>
      <c r="D41" s="30"/>
      <c r="E41" s="30"/>
      <c r="F41" s="30"/>
      <c r="G41" s="30"/>
      <c r="H41" s="30"/>
    </row>
    <row r="42" spans="1:10" ht="17.25" customHeight="1" thickBot="1" x14ac:dyDescent="0.3">
      <c r="A42" s="18" t="s">
        <v>71</v>
      </c>
      <c r="B42" s="19"/>
      <c r="C42" s="20"/>
      <c r="D42" s="21"/>
      <c r="E42" s="21"/>
      <c r="F42" s="21"/>
      <c r="G42" s="330">
        <f>SUM(G43)</f>
        <v>2250</v>
      </c>
      <c r="H42" s="330"/>
      <c r="I42" s="22"/>
      <c r="J42" s="22"/>
    </row>
    <row r="43" spans="1:10" s="30" customFormat="1" ht="15" customHeight="1" thickTop="1" x14ac:dyDescent="0.25">
      <c r="A43" s="59" t="s">
        <v>16</v>
      </c>
      <c r="B43" s="32"/>
      <c r="C43" s="33"/>
      <c r="D43" s="34"/>
      <c r="E43" s="34"/>
      <c r="F43" s="34"/>
      <c r="G43" s="331">
        <v>2250</v>
      </c>
      <c r="H43" s="332"/>
      <c r="I43" s="35"/>
      <c r="J43" s="35"/>
    </row>
    <row r="44" spans="1:10" ht="15" x14ac:dyDescent="0.25">
      <c r="A44" s="23"/>
      <c r="B44" s="39"/>
      <c r="C44" s="39"/>
      <c r="D44" s="39"/>
      <c r="E44" s="39"/>
      <c r="F44" s="39"/>
      <c r="G44" s="39"/>
      <c r="H44" s="39"/>
    </row>
    <row r="45" spans="1:10" ht="15" x14ac:dyDescent="0.25">
      <c r="A45" s="23"/>
      <c r="B45" s="39"/>
      <c r="C45" s="39"/>
      <c r="D45" s="39"/>
      <c r="E45" s="39"/>
      <c r="F45" s="39"/>
      <c r="G45" s="39"/>
      <c r="H45" s="39"/>
    </row>
  </sheetData>
  <mergeCells count="27">
    <mergeCell ref="G42:H42"/>
    <mergeCell ref="G43:H43"/>
    <mergeCell ref="A34:E34"/>
    <mergeCell ref="G34:H34"/>
    <mergeCell ref="G35:H35"/>
    <mergeCell ref="G39:H39"/>
    <mergeCell ref="G40:H40"/>
    <mergeCell ref="G38:H38"/>
    <mergeCell ref="G21:H21"/>
    <mergeCell ref="C29:E29"/>
    <mergeCell ref="G22:H22"/>
    <mergeCell ref="G23:H23"/>
    <mergeCell ref="C40:F40"/>
    <mergeCell ref="G32:H32"/>
    <mergeCell ref="C31:E32"/>
    <mergeCell ref="G29:H29"/>
    <mergeCell ref="G30:H30"/>
    <mergeCell ref="G25:H25"/>
    <mergeCell ref="G26:H26"/>
    <mergeCell ref="C38:D38"/>
    <mergeCell ref="C39:D39"/>
    <mergeCell ref="C30:D30"/>
    <mergeCell ref="G1:H1"/>
    <mergeCell ref="A12:C12"/>
    <mergeCell ref="G15:H15"/>
    <mergeCell ref="G18:H18"/>
    <mergeCell ref="G17:H17"/>
  </mergeCells>
  <pageMargins left="0.70866141732283472" right="0.70866141732283472" top="0.78740157480314965" bottom="0.78740157480314965" header="0.31496062992125984" footer="0.31496062992125984"/>
  <pageSetup paperSize="9" scale="79" firstPageNumber="65" orientation="portrait" useFirstPageNumber="1" r:id="rId1"/>
  <headerFooter>
    <oddFooter>&amp;L&amp;"-,Kurzíva"Zastupitelstvo Olomouckého kraje 18-12-2017
6. - Rozpočet Olomouckého kraje 2018 - návrh rozpočtu
Příloha č. 3b): dotační tituly&amp;R&amp;"-,Kurzíva"Strana &amp;P (celkem 171)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59"/>
  <sheetViews>
    <sheetView view="pageBreakPreview" topLeftCell="A16" zoomScaleNormal="100" zoomScaleSheetLayoutView="100" workbookViewId="0">
      <selection activeCell="K17" sqref="K17"/>
    </sheetView>
  </sheetViews>
  <sheetFormatPr defaultRowHeight="14.25" x14ac:dyDescent="0.2"/>
  <cols>
    <col min="1" max="1" width="8.5703125" style="157" customWidth="1"/>
    <col min="2" max="2" width="9.140625" style="157"/>
    <col min="3" max="3" width="54.42578125" style="42" customWidth="1"/>
    <col min="4" max="4" width="14.140625" style="131" customWidth="1"/>
    <col min="5" max="6" width="14.140625" style="131" hidden="1" customWidth="1"/>
    <col min="7" max="7" width="13.140625" style="131" customWidth="1"/>
    <col min="8" max="8" width="9.140625" style="42" customWidth="1"/>
    <col min="9" max="10" width="13.5703125" style="42" customWidth="1"/>
    <col min="11" max="13" width="9.140625" style="42"/>
    <col min="14" max="14" width="13.28515625" style="42" customWidth="1"/>
    <col min="15" max="16384" width="9.140625" style="42"/>
  </cols>
  <sheetData>
    <row r="1" spans="1:8" ht="23.25" x14ac:dyDescent="0.35">
      <c r="A1" s="132" t="s">
        <v>153</v>
      </c>
      <c r="B1" s="133"/>
      <c r="C1" s="70"/>
      <c r="D1" s="98"/>
      <c r="E1" s="98"/>
      <c r="F1" s="98"/>
      <c r="G1" s="354" t="s">
        <v>90</v>
      </c>
      <c r="H1" s="354"/>
    </row>
    <row r="2" spans="1:8" x14ac:dyDescent="0.2">
      <c r="A2" s="133"/>
      <c r="B2" s="133"/>
      <c r="C2" s="70"/>
      <c r="D2" s="98"/>
      <c r="E2" s="98"/>
      <c r="F2" s="98"/>
      <c r="G2" s="98"/>
      <c r="H2" s="70"/>
    </row>
    <row r="3" spans="1:8" x14ac:dyDescent="0.2">
      <c r="A3" s="134" t="s">
        <v>2</v>
      </c>
      <c r="B3" s="134" t="s">
        <v>91</v>
      </c>
      <c r="C3" s="70"/>
      <c r="D3" s="98"/>
      <c r="E3" s="98"/>
      <c r="F3" s="98"/>
      <c r="G3" s="98"/>
      <c r="H3" s="70"/>
    </row>
    <row r="4" spans="1:8" x14ac:dyDescent="0.2">
      <c r="A4" s="133"/>
      <c r="B4" s="134" t="s">
        <v>4</v>
      </c>
      <c r="C4" s="70"/>
      <c r="D4" s="98"/>
      <c r="E4" s="98"/>
      <c r="F4" s="98"/>
      <c r="G4" s="98"/>
      <c r="H4" s="70"/>
    </row>
    <row r="5" spans="1:8" x14ac:dyDescent="0.2">
      <c r="A5" s="133"/>
      <c r="B5" s="133"/>
      <c r="C5" s="70"/>
      <c r="D5" s="98"/>
      <c r="E5" s="98"/>
      <c r="F5" s="98"/>
      <c r="G5" s="98"/>
      <c r="H5" s="70"/>
    </row>
    <row r="6" spans="1:8" s="105" customFormat="1" ht="13.5" thickBot="1" x14ac:dyDescent="0.25">
      <c r="A6" s="135"/>
      <c r="B6" s="135"/>
      <c r="C6" s="71"/>
      <c r="D6" s="136"/>
      <c r="E6" s="136"/>
      <c r="F6" s="136"/>
      <c r="G6" s="136"/>
      <c r="H6" s="71" t="s">
        <v>5</v>
      </c>
    </row>
    <row r="7" spans="1:8" s="105" customFormat="1" ht="39.75" thickTop="1" thickBot="1" x14ac:dyDescent="0.25">
      <c r="A7" s="137" t="s">
        <v>6</v>
      </c>
      <c r="B7" s="138" t="s">
        <v>7</v>
      </c>
      <c r="C7" s="139" t="s">
        <v>8</v>
      </c>
      <c r="D7" s="99" t="s">
        <v>115</v>
      </c>
      <c r="E7" s="8" t="s">
        <v>170</v>
      </c>
      <c r="F7" s="8" t="s">
        <v>116</v>
      </c>
      <c r="G7" s="99" t="s">
        <v>117</v>
      </c>
      <c r="H7" s="43" t="s">
        <v>9</v>
      </c>
    </row>
    <row r="8" spans="1:8" s="142" customFormat="1" ht="12.75" thickTop="1" thickBot="1" x14ac:dyDescent="0.25">
      <c r="A8" s="140">
        <v>1</v>
      </c>
      <c r="B8" s="141">
        <v>2</v>
      </c>
      <c r="C8" s="141">
        <v>3</v>
      </c>
      <c r="D8" s="12">
        <v>4</v>
      </c>
      <c r="E8" s="12">
        <v>5</v>
      </c>
      <c r="F8" s="12">
        <v>6</v>
      </c>
      <c r="G8" s="12">
        <v>5</v>
      </c>
      <c r="H8" s="13" t="s">
        <v>185</v>
      </c>
    </row>
    <row r="9" spans="1:8" ht="15" thickTop="1" x14ac:dyDescent="0.2">
      <c r="A9" s="143">
        <v>3299</v>
      </c>
      <c r="B9" s="144">
        <v>54</v>
      </c>
      <c r="C9" s="86" t="s">
        <v>92</v>
      </c>
      <c r="D9" s="24">
        <v>700</v>
      </c>
      <c r="E9" s="24">
        <v>700</v>
      </c>
      <c r="F9" s="24">
        <v>700</v>
      </c>
      <c r="G9" s="24">
        <f>SUM(G18)</f>
        <v>525</v>
      </c>
      <c r="H9" s="72">
        <f t="shared" ref="H9:H12" si="0">G9/D9*100</f>
        <v>75</v>
      </c>
    </row>
    <row r="10" spans="1:8" ht="15" customHeight="1" x14ac:dyDescent="0.2">
      <c r="A10" s="143">
        <v>3429</v>
      </c>
      <c r="B10" s="144">
        <v>52</v>
      </c>
      <c r="C10" s="88" t="s">
        <v>10</v>
      </c>
      <c r="D10" s="24">
        <v>180</v>
      </c>
      <c r="E10" s="24">
        <v>180</v>
      </c>
      <c r="F10" s="24">
        <v>180</v>
      </c>
      <c r="G10" s="24">
        <f>SUM(G25)</f>
        <v>180</v>
      </c>
      <c r="H10" s="72">
        <f>G10/D10*100</f>
        <v>100</v>
      </c>
    </row>
    <row r="11" spans="1:8" ht="31.5" customHeight="1" x14ac:dyDescent="0.2">
      <c r="A11" s="143">
        <v>3792</v>
      </c>
      <c r="B11" s="144">
        <v>53</v>
      </c>
      <c r="C11" s="145" t="s">
        <v>11</v>
      </c>
      <c r="D11" s="24">
        <v>420</v>
      </c>
      <c r="E11" s="24">
        <v>420</v>
      </c>
      <c r="F11" s="24">
        <v>420</v>
      </c>
      <c r="G11" s="24">
        <f>SUM(G33)</f>
        <v>420</v>
      </c>
      <c r="H11" s="72">
        <f t="shared" si="0"/>
        <v>100</v>
      </c>
    </row>
    <row r="12" spans="1:8" ht="15" thickBot="1" x14ac:dyDescent="0.25">
      <c r="A12" s="143">
        <v>3299</v>
      </c>
      <c r="B12" s="144">
        <v>52</v>
      </c>
      <c r="C12" s="88" t="s">
        <v>10</v>
      </c>
      <c r="D12" s="24">
        <v>10500</v>
      </c>
      <c r="E12" s="24">
        <v>10500</v>
      </c>
      <c r="F12" s="24">
        <v>10500</v>
      </c>
      <c r="G12" s="24">
        <f>SUM(G40)</f>
        <v>10350</v>
      </c>
      <c r="H12" s="72">
        <f t="shared" si="0"/>
        <v>98.571428571428584</v>
      </c>
    </row>
    <row r="13" spans="1:8" s="130" customFormat="1" ht="16.5" thickTop="1" thickBot="1" x14ac:dyDescent="0.3">
      <c r="A13" s="355" t="s">
        <v>12</v>
      </c>
      <c r="B13" s="356"/>
      <c r="C13" s="357"/>
      <c r="D13" s="41">
        <f>SUM(D9:D12)</f>
        <v>11800</v>
      </c>
      <c r="E13" s="41">
        <f t="shared" ref="E13:G13" si="1">SUM(E9:E12)</f>
        <v>11800</v>
      </c>
      <c r="F13" s="41">
        <f t="shared" si="1"/>
        <v>11800</v>
      </c>
      <c r="G13" s="41">
        <f t="shared" si="1"/>
        <v>11475</v>
      </c>
      <c r="H13" s="44">
        <f>G13/D13*100</f>
        <v>97.245762711864401</v>
      </c>
    </row>
    <row r="14" spans="1:8" ht="15" thickTop="1" x14ac:dyDescent="0.2">
      <c r="A14" s="220"/>
      <c r="B14" s="220"/>
      <c r="C14" s="220"/>
      <c r="D14" s="220"/>
      <c r="E14" s="220"/>
      <c r="F14" s="220"/>
      <c r="G14" s="220"/>
      <c r="H14" s="220"/>
    </row>
    <row r="15" spans="1:8" ht="15" x14ac:dyDescent="0.25">
      <c r="A15" s="147" t="s">
        <v>13</v>
      </c>
      <c r="B15" s="133"/>
      <c r="C15" s="70"/>
      <c r="D15" s="98"/>
      <c r="E15" s="98"/>
      <c r="F15" s="98"/>
      <c r="G15" s="98"/>
      <c r="H15" s="70"/>
    </row>
    <row r="16" spans="1:8" ht="27" customHeight="1" x14ac:dyDescent="0.25">
      <c r="A16" s="70" t="s">
        <v>21</v>
      </c>
      <c r="B16" s="133"/>
      <c r="C16" s="358" t="s">
        <v>208</v>
      </c>
      <c r="D16" s="358"/>
      <c r="E16" s="98"/>
      <c r="F16" s="98"/>
      <c r="G16" s="347">
        <v>525</v>
      </c>
      <c r="H16" s="348"/>
    </row>
    <row r="17" spans="1:10" ht="15" x14ac:dyDescent="0.25">
      <c r="A17" s="147"/>
      <c r="B17" s="133"/>
      <c r="C17" s="70"/>
      <c r="D17" s="98"/>
      <c r="E17" s="98"/>
      <c r="F17" s="98"/>
      <c r="G17" s="98"/>
      <c r="H17" s="70"/>
    </row>
    <row r="18" spans="1:10" ht="15.75" thickBot="1" x14ac:dyDescent="0.3">
      <c r="A18" s="149" t="s">
        <v>95</v>
      </c>
      <c r="B18" s="150"/>
      <c r="C18" s="151"/>
      <c r="D18" s="152"/>
      <c r="E18" s="152"/>
      <c r="F18" s="152"/>
      <c r="G18" s="353">
        <f>SUM(G19)</f>
        <v>525</v>
      </c>
      <c r="H18" s="353"/>
      <c r="I18" s="22"/>
      <c r="J18" s="22"/>
    </row>
    <row r="19" spans="1:10" ht="15.75" thickTop="1" x14ac:dyDescent="0.25">
      <c r="A19" s="153" t="s">
        <v>69</v>
      </c>
      <c r="B19" s="133"/>
      <c r="C19" s="70"/>
      <c r="D19" s="98"/>
      <c r="E19" s="98"/>
      <c r="F19" s="98"/>
      <c r="G19" s="349">
        <v>525</v>
      </c>
      <c r="H19" s="350"/>
    </row>
    <row r="20" spans="1:10" ht="15" x14ac:dyDescent="0.25">
      <c r="A20" s="147"/>
      <c r="B20" s="133"/>
      <c r="C20" s="70"/>
      <c r="D20" s="98"/>
      <c r="E20" s="98"/>
      <c r="F20" s="98"/>
      <c r="G20" s="98"/>
      <c r="H20" s="70"/>
    </row>
    <row r="21" spans="1:10" x14ac:dyDescent="0.2">
      <c r="A21" s="133"/>
      <c r="B21" s="133"/>
      <c r="C21" s="70"/>
      <c r="D21" s="98"/>
      <c r="E21" s="98"/>
      <c r="F21" s="98"/>
      <c r="G21" s="98"/>
      <c r="H21" s="70"/>
    </row>
    <row r="22" spans="1:10" x14ac:dyDescent="0.2">
      <c r="A22" s="70" t="s">
        <v>21</v>
      </c>
      <c r="B22" s="133"/>
      <c r="C22" s="345" t="s">
        <v>213</v>
      </c>
      <c r="D22" s="345"/>
      <c r="E22" s="345"/>
      <c r="F22" s="186"/>
      <c r="G22" s="70"/>
      <c r="H22" s="70"/>
    </row>
    <row r="23" spans="1:10" ht="15" x14ac:dyDescent="0.25">
      <c r="A23" s="133"/>
      <c r="B23" s="133"/>
      <c r="C23" s="345"/>
      <c r="D23" s="345"/>
      <c r="E23" s="345"/>
      <c r="F23" s="186"/>
      <c r="G23" s="347">
        <v>180</v>
      </c>
      <c r="H23" s="348"/>
    </row>
    <row r="24" spans="1:10" x14ac:dyDescent="0.2">
      <c r="A24" s="133"/>
      <c r="B24" s="133"/>
      <c r="C24" s="70"/>
      <c r="D24" s="98"/>
      <c r="E24" s="98"/>
      <c r="F24" s="98"/>
      <c r="G24" s="98"/>
      <c r="H24" s="70"/>
    </row>
    <row r="25" spans="1:10" ht="17.25" customHeight="1" thickBot="1" x14ac:dyDescent="0.3">
      <c r="A25" s="149" t="s">
        <v>71</v>
      </c>
      <c r="B25" s="150"/>
      <c r="C25" s="151"/>
      <c r="D25" s="152"/>
      <c r="E25" s="152"/>
      <c r="F25" s="152"/>
      <c r="G25" s="353">
        <f>SUM(G26)</f>
        <v>180</v>
      </c>
      <c r="H25" s="353"/>
      <c r="I25" s="22"/>
      <c r="J25" s="22"/>
    </row>
    <row r="26" spans="1:10" s="70" customFormat="1" ht="15" customHeight="1" thickTop="1" x14ac:dyDescent="0.25">
      <c r="A26" s="153" t="s">
        <v>16</v>
      </c>
      <c r="B26" s="154"/>
      <c r="C26" s="58"/>
      <c r="D26" s="155"/>
      <c r="E26" s="155"/>
      <c r="F26" s="155"/>
      <c r="G26" s="349">
        <v>180</v>
      </c>
      <c r="H26" s="350"/>
      <c r="I26" s="35"/>
      <c r="J26" s="35"/>
    </row>
    <row r="27" spans="1:10" x14ac:dyDescent="0.2">
      <c r="A27" s="346" t="s">
        <v>104</v>
      </c>
      <c r="B27" s="346"/>
      <c r="C27" s="346"/>
      <c r="D27" s="346"/>
      <c r="E27" s="346"/>
      <c r="F27" s="346"/>
      <c r="G27" s="346"/>
      <c r="H27" s="346"/>
    </row>
    <row r="28" spans="1:10" x14ac:dyDescent="0.2">
      <c r="A28" s="346"/>
      <c r="B28" s="346"/>
      <c r="C28" s="346"/>
      <c r="D28" s="346"/>
      <c r="E28" s="346"/>
      <c r="F28" s="346"/>
      <c r="G28" s="346"/>
      <c r="H28" s="346"/>
    </row>
    <row r="29" spans="1:10" x14ac:dyDescent="0.2">
      <c r="A29" s="133"/>
      <c r="B29" s="133"/>
      <c r="C29" s="70"/>
      <c r="D29" s="98"/>
      <c r="E29" s="98"/>
      <c r="F29" s="98"/>
      <c r="G29" s="98"/>
      <c r="H29" s="70"/>
    </row>
    <row r="30" spans="1:10" x14ac:dyDescent="0.2">
      <c r="A30" s="133"/>
      <c r="B30" s="133"/>
      <c r="C30" s="70"/>
      <c r="D30" s="98"/>
      <c r="E30" s="98"/>
      <c r="F30" s="98"/>
      <c r="G30" s="98"/>
      <c r="H30" s="70"/>
    </row>
    <row r="31" spans="1:10" ht="30" customHeight="1" x14ac:dyDescent="0.25">
      <c r="A31" s="70" t="s">
        <v>21</v>
      </c>
      <c r="B31" s="133"/>
      <c r="C31" s="345" t="s">
        <v>212</v>
      </c>
      <c r="D31" s="345"/>
      <c r="E31" s="98"/>
      <c r="F31" s="98"/>
      <c r="G31" s="347">
        <v>420</v>
      </c>
      <c r="H31" s="348"/>
    </row>
    <row r="32" spans="1:10" x14ac:dyDescent="0.2">
      <c r="A32" s="133"/>
      <c r="B32" s="133"/>
      <c r="C32" s="70"/>
      <c r="D32" s="98"/>
      <c r="E32" s="98"/>
      <c r="F32" s="98"/>
      <c r="G32" s="98"/>
      <c r="H32" s="70"/>
    </row>
    <row r="33" spans="1:10" ht="30.75" customHeight="1" thickBot="1" x14ac:dyDescent="0.3">
      <c r="A33" s="351" t="s">
        <v>97</v>
      </c>
      <c r="B33" s="352"/>
      <c r="C33" s="352"/>
      <c r="D33" s="352"/>
      <c r="E33" s="352"/>
      <c r="F33" s="188"/>
      <c r="G33" s="353">
        <f>SUM(G34)</f>
        <v>420</v>
      </c>
      <c r="H33" s="353"/>
      <c r="I33" s="22"/>
      <c r="J33" s="22"/>
    </row>
    <row r="34" spans="1:10" ht="14.25" customHeight="1" thickTop="1" x14ac:dyDescent="0.25">
      <c r="A34" s="153" t="s">
        <v>94</v>
      </c>
      <c r="B34" s="133"/>
      <c r="C34" s="70"/>
      <c r="D34" s="98"/>
      <c r="E34" s="98"/>
      <c r="F34" s="98"/>
      <c r="G34" s="349">
        <v>420</v>
      </c>
      <c r="H34" s="350"/>
    </row>
    <row r="35" spans="1:10" x14ac:dyDescent="0.2">
      <c r="A35" s="133"/>
      <c r="B35" s="133"/>
      <c r="C35" s="70"/>
      <c r="D35" s="98"/>
      <c r="E35" s="98"/>
      <c r="F35" s="98"/>
      <c r="G35" s="98"/>
      <c r="H35" s="70"/>
    </row>
    <row r="36" spans="1:10" x14ac:dyDescent="0.2">
      <c r="A36" s="133"/>
      <c r="B36" s="133"/>
      <c r="C36" s="70"/>
      <c r="D36" s="98"/>
      <c r="E36" s="98"/>
      <c r="F36" s="98"/>
      <c r="G36" s="98"/>
      <c r="H36" s="70"/>
    </row>
    <row r="37" spans="1:10" x14ac:dyDescent="0.2">
      <c r="A37" s="70" t="s">
        <v>21</v>
      </c>
      <c r="B37" s="133"/>
      <c r="C37" s="345" t="s">
        <v>209</v>
      </c>
      <c r="D37" s="345"/>
      <c r="E37" s="345"/>
      <c r="F37" s="186"/>
      <c r="G37" s="70"/>
      <c r="H37" s="70"/>
    </row>
    <row r="38" spans="1:10" ht="15" x14ac:dyDescent="0.25">
      <c r="A38" s="133"/>
      <c r="B38" s="133"/>
      <c r="C38" s="345"/>
      <c r="D38" s="345"/>
      <c r="E38" s="345"/>
      <c r="F38" s="186"/>
      <c r="G38" s="347">
        <v>10350</v>
      </c>
      <c r="H38" s="348"/>
    </row>
    <row r="39" spans="1:10" x14ac:dyDescent="0.2">
      <c r="A39" s="133"/>
      <c r="B39" s="133"/>
      <c r="C39" s="70"/>
      <c r="D39" s="98"/>
      <c r="E39" s="98"/>
      <c r="F39" s="98"/>
      <c r="G39" s="98"/>
      <c r="H39" s="70"/>
    </row>
    <row r="40" spans="1:10" ht="17.25" customHeight="1" thickBot="1" x14ac:dyDescent="0.3">
      <c r="A40" s="149" t="s">
        <v>93</v>
      </c>
      <c r="B40" s="150"/>
      <c r="C40" s="151"/>
      <c r="D40" s="152"/>
      <c r="E40" s="152"/>
      <c r="F40" s="152"/>
      <c r="G40" s="353">
        <f>SUM(G41:H44)</f>
        <v>10350</v>
      </c>
      <c r="H40" s="353"/>
      <c r="I40" s="22"/>
      <c r="J40" s="22"/>
    </row>
    <row r="41" spans="1:10" ht="15.75" thickTop="1" x14ac:dyDescent="0.25">
      <c r="A41" s="153" t="s">
        <v>15</v>
      </c>
      <c r="B41" s="133"/>
      <c r="C41" s="70"/>
      <c r="D41" s="98"/>
      <c r="E41" s="98"/>
      <c r="F41" s="98"/>
      <c r="G41" s="349">
        <v>10350</v>
      </c>
      <c r="H41" s="350"/>
    </row>
    <row r="42" spans="1:10" x14ac:dyDescent="0.2">
      <c r="A42" s="133"/>
      <c r="B42" s="133"/>
      <c r="C42" s="70"/>
      <c r="D42" s="98"/>
      <c r="E42" s="98"/>
      <c r="F42" s="98"/>
      <c r="G42" s="98"/>
      <c r="H42" s="70"/>
    </row>
    <row r="43" spans="1:10" x14ac:dyDescent="0.2">
      <c r="A43" s="158"/>
    </row>
    <row r="44" spans="1:10" x14ac:dyDescent="0.2">
      <c r="A44" s="158"/>
    </row>
    <row r="45" spans="1:10" x14ac:dyDescent="0.2">
      <c r="A45" s="158"/>
    </row>
    <row r="46" spans="1:10" x14ac:dyDescent="0.2">
      <c r="A46" s="158"/>
    </row>
    <row r="47" spans="1:10" x14ac:dyDescent="0.2">
      <c r="A47" s="158"/>
    </row>
    <row r="48" spans="1:10" x14ac:dyDescent="0.2">
      <c r="A48" s="158"/>
    </row>
    <row r="49" spans="1:1" x14ac:dyDescent="0.2">
      <c r="A49" s="158"/>
    </row>
    <row r="50" spans="1:1" x14ac:dyDescent="0.2">
      <c r="A50" s="158"/>
    </row>
    <row r="51" spans="1:1" x14ac:dyDescent="0.2">
      <c r="A51" s="158"/>
    </row>
    <row r="52" spans="1:1" x14ac:dyDescent="0.2">
      <c r="A52" s="158"/>
    </row>
    <row r="53" spans="1:1" x14ac:dyDescent="0.2">
      <c r="A53" s="158"/>
    </row>
    <row r="54" spans="1:1" x14ac:dyDescent="0.2">
      <c r="A54" s="158"/>
    </row>
    <row r="55" spans="1:1" x14ac:dyDescent="0.2">
      <c r="A55" s="158"/>
    </row>
    <row r="56" spans="1:1" x14ac:dyDescent="0.2">
      <c r="A56" s="158"/>
    </row>
    <row r="57" spans="1:1" x14ac:dyDescent="0.2">
      <c r="A57" s="158"/>
    </row>
    <row r="58" spans="1:1" x14ac:dyDescent="0.2">
      <c r="A58" s="158"/>
    </row>
    <row r="59" spans="1:1" x14ac:dyDescent="0.2">
      <c r="A59" s="159"/>
    </row>
  </sheetData>
  <mergeCells count="20">
    <mergeCell ref="G16:H16"/>
    <mergeCell ref="G19:H19"/>
    <mergeCell ref="G1:H1"/>
    <mergeCell ref="A13:C13"/>
    <mergeCell ref="G18:H18"/>
    <mergeCell ref="C16:D16"/>
    <mergeCell ref="C37:E38"/>
    <mergeCell ref="C22:E23"/>
    <mergeCell ref="A27:H28"/>
    <mergeCell ref="G31:H31"/>
    <mergeCell ref="G41:H41"/>
    <mergeCell ref="A33:E33"/>
    <mergeCell ref="G38:H38"/>
    <mergeCell ref="G40:H40"/>
    <mergeCell ref="G23:H23"/>
    <mergeCell ref="G25:H25"/>
    <mergeCell ref="G26:H26"/>
    <mergeCell ref="G34:H34"/>
    <mergeCell ref="G33:H33"/>
    <mergeCell ref="C31:D31"/>
  </mergeCells>
  <pageMargins left="0.70866141732283472" right="0.70866141732283472" top="0.78740157480314965" bottom="0.78740157480314965" header="0.31496062992125984" footer="0.31496062992125984"/>
  <pageSetup paperSize="9" scale="80" firstPageNumber="66" orientation="portrait" useFirstPageNumber="1" r:id="rId1"/>
  <headerFooter>
    <oddFooter>&amp;L&amp;"-,Kurzíva"Zastupitelstvo Olomouckého kraje 18-12-2017
6. - Rozpočet Olomouckého kraje 2018 - návrh rozpočtu
Příloha č. 3b): dotační tituly&amp;R&amp;"-,Kurzíva"Strana &amp;P (celkem 171)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45"/>
  <sheetViews>
    <sheetView view="pageBreakPreview" topLeftCell="A16" zoomScaleNormal="100" zoomScaleSheetLayoutView="100" workbookViewId="0">
      <selection activeCell="K17" sqref="K17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4" width="14.140625" style="3" customWidth="1"/>
    <col min="5" max="6" width="14.140625" style="3" hidden="1" customWidth="1"/>
    <col min="7" max="7" width="14.140625" style="3" customWidth="1"/>
    <col min="8" max="8" width="9.140625" style="2" customWidth="1"/>
    <col min="9" max="10" width="13.5703125" style="2" customWidth="1"/>
    <col min="11" max="13" width="9.140625" style="2"/>
    <col min="14" max="14" width="13.28515625" style="2" customWidth="1"/>
    <col min="15" max="16384" width="9.140625" style="2"/>
  </cols>
  <sheetData>
    <row r="1" spans="1:8" ht="23.25" x14ac:dyDescent="0.35">
      <c r="A1" s="60" t="s">
        <v>38</v>
      </c>
      <c r="B1" s="55"/>
      <c r="C1" s="30"/>
      <c r="D1" s="57"/>
      <c r="E1" s="57"/>
      <c r="F1" s="57"/>
      <c r="G1" s="335" t="s">
        <v>39</v>
      </c>
      <c r="H1" s="335"/>
    </row>
    <row r="2" spans="1:8" x14ac:dyDescent="0.2">
      <c r="A2" s="55"/>
      <c r="B2" s="55"/>
      <c r="C2" s="30"/>
      <c r="D2" s="57"/>
      <c r="E2" s="57"/>
      <c r="F2" s="57"/>
      <c r="G2" s="57"/>
      <c r="H2" s="30"/>
    </row>
    <row r="3" spans="1:8" x14ac:dyDescent="0.2">
      <c r="A3" s="47" t="s">
        <v>2</v>
      </c>
      <c r="B3" s="47" t="s">
        <v>40</v>
      </c>
      <c r="C3" s="30"/>
      <c r="D3" s="57"/>
      <c r="E3" s="57"/>
      <c r="F3" s="57"/>
      <c r="G3" s="57"/>
      <c r="H3" s="30"/>
    </row>
    <row r="4" spans="1:8" x14ac:dyDescent="0.2">
      <c r="A4" s="55"/>
      <c r="B4" s="47" t="s">
        <v>4</v>
      </c>
      <c r="C4" s="30"/>
      <c r="D4" s="57"/>
      <c r="E4" s="57"/>
      <c r="F4" s="57"/>
      <c r="G4" s="57"/>
      <c r="H4" s="30"/>
    </row>
    <row r="5" spans="1:8" x14ac:dyDescent="0.2">
      <c r="A5" s="55"/>
      <c r="B5" s="55"/>
      <c r="C5" s="30"/>
      <c r="D5" s="57"/>
      <c r="E5" s="57"/>
      <c r="F5" s="57"/>
      <c r="G5" s="57"/>
      <c r="H5" s="30"/>
    </row>
    <row r="6" spans="1:8" s="4" customFormat="1" ht="13.5" thickBot="1" x14ac:dyDescent="0.25">
      <c r="A6" s="61"/>
      <c r="B6" s="61"/>
      <c r="C6" s="62"/>
      <c r="D6" s="63"/>
      <c r="E6" s="63"/>
      <c r="F6" s="63"/>
      <c r="G6" s="63"/>
      <c r="H6" s="62" t="s">
        <v>5</v>
      </c>
    </row>
    <row r="7" spans="1:8" s="4" customFormat="1" ht="39.75" thickTop="1" thickBot="1" x14ac:dyDescent="0.25">
      <c r="A7" s="5" t="s">
        <v>6</v>
      </c>
      <c r="B7" s="6" t="s">
        <v>7</v>
      </c>
      <c r="C7" s="7" t="s">
        <v>8</v>
      </c>
      <c r="D7" s="99" t="s">
        <v>115</v>
      </c>
      <c r="E7" s="8" t="s">
        <v>170</v>
      </c>
      <c r="F7" s="8" t="s">
        <v>116</v>
      </c>
      <c r="G7" s="99" t="s">
        <v>117</v>
      </c>
      <c r="H7" s="43" t="s">
        <v>9</v>
      </c>
    </row>
    <row r="8" spans="1:8" s="14" customFormat="1" ht="12.75" thickTop="1" thickBot="1" x14ac:dyDescent="0.25">
      <c r="A8" s="10">
        <v>1</v>
      </c>
      <c r="B8" s="11">
        <v>2</v>
      </c>
      <c r="C8" s="11">
        <v>3</v>
      </c>
      <c r="D8" s="12">
        <v>4</v>
      </c>
      <c r="E8" s="12">
        <v>5</v>
      </c>
      <c r="F8" s="12">
        <v>6</v>
      </c>
      <c r="G8" s="12">
        <v>5</v>
      </c>
      <c r="H8" s="13" t="s">
        <v>185</v>
      </c>
    </row>
    <row r="9" spans="1:8" ht="15" thickTop="1" x14ac:dyDescent="0.2">
      <c r="A9" s="36">
        <v>4349</v>
      </c>
      <c r="B9" s="37">
        <v>52</v>
      </c>
      <c r="C9" s="51" t="s">
        <v>10</v>
      </c>
      <c r="D9" s="24">
        <v>1500</v>
      </c>
      <c r="E9" s="24">
        <v>1575</v>
      </c>
      <c r="F9" s="24">
        <v>1575</v>
      </c>
      <c r="G9" s="24">
        <f>SUM(G25)</f>
        <v>1500</v>
      </c>
      <c r="H9" s="38">
        <f t="shared" ref="H9:H14" si="0">G9/D9*100</f>
        <v>100</v>
      </c>
    </row>
    <row r="10" spans="1:8" x14ac:dyDescent="0.2">
      <c r="A10" s="36">
        <v>4349</v>
      </c>
      <c r="B10" s="37">
        <v>52</v>
      </c>
      <c r="C10" s="51" t="s">
        <v>10</v>
      </c>
      <c r="D10" s="24">
        <v>150</v>
      </c>
      <c r="E10" s="24"/>
      <c r="F10" s="24"/>
      <c r="G10" s="24">
        <f>SUM(G26)</f>
        <v>113</v>
      </c>
      <c r="H10" s="38">
        <f t="shared" si="0"/>
        <v>75.333333333333329</v>
      </c>
    </row>
    <row r="11" spans="1:8" x14ac:dyDescent="0.2">
      <c r="A11" s="36">
        <v>4339</v>
      </c>
      <c r="B11" s="37">
        <v>52</v>
      </c>
      <c r="C11" s="51" t="s">
        <v>10</v>
      </c>
      <c r="D11" s="24">
        <v>1500</v>
      </c>
      <c r="E11" s="24">
        <v>1575</v>
      </c>
      <c r="F11" s="24">
        <v>1575</v>
      </c>
      <c r="G11" s="24">
        <f>SUM(G28)</f>
        <v>1500</v>
      </c>
      <c r="H11" s="38">
        <f t="shared" si="0"/>
        <v>100</v>
      </c>
    </row>
    <row r="12" spans="1:8" x14ac:dyDescent="0.2">
      <c r="A12" s="36">
        <v>4399</v>
      </c>
      <c r="B12" s="37">
        <v>52</v>
      </c>
      <c r="C12" s="51" t="s">
        <v>10</v>
      </c>
      <c r="D12" s="24">
        <v>2300</v>
      </c>
      <c r="E12" s="24">
        <v>2300</v>
      </c>
      <c r="F12" s="24">
        <v>2300</v>
      </c>
      <c r="G12" s="24">
        <f>SUM(G31)</f>
        <v>2250</v>
      </c>
      <c r="H12" s="38">
        <f t="shared" si="0"/>
        <v>97.826086956521735</v>
      </c>
    </row>
    <row r="13" spans="1:8" ht="15" thickBot="1" x14ac:dyDescent="0.25">
      <c r="A13" s="36">
        <v>4349</v>
      </c>
      <c r="B13" s="37">
        <v>52</v>
      </c>
      <c r="C13" s="51" t="s">
        <v>10</v>
      </c>
      <c r="D13" s="24">
        <v>20000</v>
      </c>
      <c r="E13" s="24">
        <v>20000</v>
      </c>
      <c r="F13" s="24">
        <v>20000</v>
      </c>
      <c r="G13" s="24">
        <f>SUM(G37)</f>
        <v>22500</v>
      </c>
      <c r="H13" s="38">
        <f t="shared" si="0"/>
        <v>112.5</v>
      </c>
    </row>
    <row r="14" spans="1:8" s="17" customFormat="1" ht="16.5" thickTop="1" thickBot="1" x14ac:dyDescent="0.3">
      <c r="A14" s="336" t="s">
        <v>12</v>
      </c>
      <c r="B14" s="337"/>
      <c r="C14" s="338"/>
      <c r="D14" s="15">
        <f>SUM(D9:D13)</f>
        <v>25450</v>
      </c>
      <c r="E14" s="15">
        <f>SUM(E9:E13)</f>
        <v>25450</v>
      </c>
      <c r="F14" s="15">
        <f>SUM(F9:F13)</f>
        <v>25450</v>
      </c>
      <c r="G14" s="15">
        <f>SUM(G9:G13)</f>
        <v>27863</v>
      </c>
      <c r="H14" s="16">
        <f t="shared" si="0"/>
        <v>109.48133595284872</v>
      </c>
    </row>
    <row r="15" spans="1:8" ht="15" thickTop="1" x14ac:dyDescent="0.2">
      <c r="A15" s="30"/>
      <c r="B15" s="30"/>
      <c r="C15" s="30"/>
      <c r="D15" s="30"/>
      <c r="E15" s="30"/>
      <c r="F15" s="30"/>
      <c r="G15" s="30"/>
      <c r="H15" s="30"/>
    </row>
    <row r="16" spans="1:8" x14ac:dyDescent="0.2">
      <c r="A16" s="64"/>
      <c r="B16" s="64"/>
      <c r="C16" s="64"/>
      <c r="D16" s="64"/>
      <c r="E16" s="64"/>
      <c r="F16" s="64"/>
      <c r="G16" s="64"/>
      <c r="H16" s="64"/>
    </row>
    <row r="17" spans="1:10" ht="15" x14ac:dyDescent="0.25">
      <c r="A17" s="52" t="s">
        <v>13</v>
      </c>
      <c r="B17" s="55"/>
      <c r="C17" s="30"/>
      <c r="D17" s="57"/>
      <c r="E17" s="57"/>
      <c r="F17" s="57"/>
      <c r="G17" s="57"/>
      <c r="H17" s="30"/>
    </row>
    <row r="18" spans="1:10" ht="15" x14ac:dyDescent="0.25">
      <c r="A18" s="30" t="s">
        <v>21</v>
      </c>
      <c r="B18" s="55"/>
      <c r="C18" s="65" t="s">
        <v>215</v>
      </c>
      <c r="D18" s="57"/>
      <c r="E18" s="57"/>
      <c r="F18" s="57"/>
      <c r="G18" s="326">
        <f>SUM(G19:H22)</f>
        <v>5363</v>
      </c>
      <c r="H18" s="327"/>
    </row>
    <row r="19" spans="1:10" ht="15" x14ac:dyDescent="0.25">
      <c r="A19" s="47" t="s">
        <v>22</v>
      </c>
      <c r="B19" s="55"/>
      <c r="C19" s="58" t="s">
        <v>133</v>
      </c>
      <c r="D19" s="57"/>
      <c r="E19" s="57"/>
      <c r="F19" s="57"/>
      <c r="G19" s="328">
        <v>1500</v>
      </c>
      <c r="H19" s="329"/>
    </row>
    <row r="20" spans="1:10" ht="15" x14ac:dyDescent="0.25">
      <c r="A20" s="47"/>
      <c r="B20" s="55"/>
      <c r="C20" s="58" t="s">
        <v>134</v>
      </c>
      <c r="D20" s="57"/>
      <c r="E20" s="57"/>
      <c r="F20" s="57"/>
      <c r="G20" s="328">
        <v>113</v>
      </c>
      <c r="H20" s="329"/>
    </row>
    <row r="21" spans="1:10" ht="15" x14ac:dyDescent="0.25">
      <c r="A21" s="47"/>
      <c r="B21" s="55"/>
      <c r="C21" s="58" t="s">
        <v>135</v>
      </c>
      <c r="D21" s="57"/>
      <c r="E21" s="57"/>
      <c r="F21" s="57"/>
      <c r="G21" s="328">
        <v>1500</v>
      </c>
      <c r="H21" s="329"/>
    </row>
    <row r="22" spans="1:10" ht="15" x14ac:dyDescent="0.25">
      <c r="A22" s="47"/>
      <c r="B22" s="55"/>
      <c r="C22" s="58" t="s">
        <v>136</v>
      </c>
      <c r="D22" s="57"/>
      <c r="E22" s="57"/>
      <c r="F22" s="57"/>
      <c r="G22" s="328">
        <v>2250</v>
      </c>
      <c r="H22" s="329"/>
    </row>
    <row r="23" spans="1:10" ht="15" x14ac:dyDescent="0.25">
      <c r="A23" s="52"/>
      <c r="B23" s="55"/>
      <c r="C23" s="30"/>
      <c r="D23" s="57"/>
      <c r="E23" s="57"/>
      <c r="F23" s="57"/>
      <c r="G23" s="57"/>
      <c r="H23" s="30"/>
    </row>
    <row r="24" spans="1:10" ht="17.25" customHeight="1" thickBot="1" x14ac:dyDescent="0.3">
      <c r="A24" s="18" t="s">
        <v>43</v>
      </c>
      <c r="B24" s="19"/>
      <c r="C24" s="20"/>
      <c r="D24" s="21"/>
      <c r="E24" s="21"/>
      <c r="F24" s="21"/>
      <c r="G24" s="330">
        <f>SUM(G25:H26)</f>
        <v>1613</v>
      </c>
      <c r="H24" s="330"/>
      <c r="I24" s="22"/>
      <c r="J24" s="22"/>
    </row>
    <row r="25" spans="1:10" ht="15.75" thickTop="1" x14ac:dyDescent="0.25">
      <c r="A25" s="59" t="s">
        <v>42</v>
      </c>
      <c r="B25" s="55"/>
      <c r="C25" s="30"/>
      <c r="D25" s="57"/>
      <c r="E25" s="57"/>
      <c r="F25" s="57"/>
      <c r="G25" s="331">
        <v>1500</v>
      </c>
      <c r="H25" s="332"/>
    </row>
    <row r="26" spans="1:10" ht="15" x14ac:dyDescent="0.25">
      <c r="A26" s="59" t="s">
        <v>42</v>
      </c>
      <c r="B26" s="55"/>
      <c r="C26" s="30"/>
      <c r="D26" s="57"/>
      <c r="E26" s="57"/>
      <c r="F26" s="57"/>
      <c r="G26" s="331">
        <v>113</v>
      </c>
      <c r="H26" s="332"/>
    </row>
    <row r="27" spans="1:10" ht="15" x14ac:dyDescent="0.25">
      <c r="A27" s="69"/>
      <c r="B27" s="69"/>
      <c r="C27" s="69"/>
      <c r="D27" s="69"/>
      <c r="E27" s="69"/>
      <c r="F27" s="69"/>
      <c r="G27" s="69"/>
      <c r="H27" s="69"/>
    </row>
    <row r="28" spans="1:10" ht="17.25" customHeight="1" thickBot="1" x14ac:dyDescent="0.3">
      <c r="A28" s="18" t="s">
        <v>41</v>
      </c>
      <c r="B28" s="19"/>
      <c r="C28" s="20"/>
      <c r="D28" s="21"/>
      <c r="E28" s="21"/>
      <c r="F28" s="21"/>
      <c r="G28" s="330">
        <f>SUM(G29)</f>
        <v>1500</v>
      </c>
      <c r="H28" s="330"/>
      <c r="I28" s="22"/>
      <c r="J28" s="22"/>
    </row>
    <row r="29" spans="1:10" ht="15.75" thickTop="1" x14ac:dyDescent="0.25">
      <c r="A29" s="59" t="s">
        <v>42</v>
      </c>
      <c r="B29" s="55"/>
      <c r="C29" s="30"/>
      <c r="D29" s="57"/>
      <c r="E29" s="57"/>
      <c r="F29" s="57"/>
      <c r="G29" s="331">
        <v>1500</v>
      </c>
      <c r="H29" s="332"/>
    </row>
    <row r="30" spans="1:10" ht="15" x14ac:dyDescent="0.25">
      <c r="A30" s="69"/>
      <c r="B30" s="69"/>
      <c r="C30" s="69"/>
      <c r="D30" s="69"/>
      <c r="E30" s="69"/>
      <c r="F30" s="69"/>
      <c r="G30" s="69"/>
      <c r="H30" s="69"/>
    </row>
    <row r="31" spans="1:10" ht="17.25" customHeight="1" thickBot="1" x14ac:dyDescent="0.3">
      <c r="A31" s="18" t="s">
        <v>44</v>
      </c>
      <c r="B31" s="19"/>
      <c r="C31" s="20"/>
      <c r="D31" s="21"/>
      <c r="E31" s="21"/>
      <c r="F31" s="21"/>
      <c r="G31" s="330">
        <f>SUM(G32)</f>
        <v>2250</v>
      </c>
      <c r="H31" s="330"/>
      <c r="I31" s="22"/>
      <c r="J31" s="22"/>
    </row>
    <row r="32" spans="1:10" ht="15.75" thickTop="1" x14ac:dyDescent="0.25">
      <c r="A32" s="59" t="s">
        <v>42</v>
      </c>
      <c r="B32" s="55"/>
      <c r="C32" s="30"/>
      <c r="D32" s="57"/>
      <c r="E32" s="57"/>
      <c r="F32" s="57"/>
      <c r="G32" s="331">
        <v>2250</v>
      </c>
      <c r="H32" s="332"/>
    </row>
    <row r="33" spans="1:10" ht="15" x14ac:dyDescent="0.25">
      <c r="A33" s="69"/>
      <c r="B33" s="69"/>
      <c r="C33" s="69"/>
      <c r="D33" s="69"/>
      <c r="E33" s="69"/>
      <c r="F33" s="69"/>
      <c r="G33" s="69"/>
      <c r="H33" s="69"/>
    </row>
    <row r="34" spans="1:10" ht="15" x14ac:dyDescent="0.25">
      <c r="A34" s="69"/>
      <c r="B34" s="69"/>
      <c r="C34" s="69"/>
      <c r="D34" s="69"/>
      <c r="E34" s="69"/>
      <c r="F34" s="69"/>
      <c r="G34" s="69"/>
      <c r="H34" s="69"/>
    </row>
    <row r="35" spans="1:10" ht="30" customHeight="1" x14ac:dyDescent="0.25">
      <c r="A35" s="30" t="s">
        <v>21</v>
      </c>
      <c r="B35" s="55"/>
      <c r="C35" s="341" t="s">
        <v>49</v>
      </c>
      <c r="D35" s="334"/>
      <c r="E35" s="334"/>
      <c r="F35" s="162"/>
      <c r="G35" s="326">
        <v>22500</v>
      </c>
      <c r="H35" s="327"/>
    </row>
    <row r="36" spans="1:10" ht="15" x14ac:dyDescent="0.25">
      <c r="A36" s="69"/>
      <c r="B36" s="69"/>
      <c r="C36" s="69"/>
      <c r="D36" s="69"/>
      <c r="E36" s="69"/>
      <c r="F36" s="69"/>
      <c r="G36" s="69"/>
      <c r="H36" s="69"/>
    </row>
    <row r="37" spans="1:10" ht="17.25" customHeight="1" thickBot="1" x14ac:dyDescent="0.3">
      <c r="A37" s="18" t="s">
        <v>43</v>
      </c>
      <c r="B37" s="19"/>
      <c r="C37" s="20"/>
      <c r="D37" s="21"/>
      <c r="E37" s="21"/>
      <c r="F37" s="21"/>
      <c r="G37" s="330">
        <f>SUM(G38)</f>
        <v>22500</v>
      </c>
      <c r="H37" s="330"/>
      <c r="I37" s="22"/>
      <c r="J37" s="22"/>
    </row>
    <row r="38" spans="1:10" ht="15.75" thickTop="1" x14ac:dyDescent="0.25">
      <c r="A38" s="59" t="s">
        <v>42</v>
      </c>
      <c r="B38" s="55"/>
      <c r="C38" s="30"/>
      <c r="D38" s="57"/>
      <c r="E38" s="57"/>
      <c r="F38" s="57"/>
      <c r="G38" s="331">
        <v>22500</v>
      </c>
      <c r="H38" s="332"/>
    </row>
    <row r="39" spans="1:10" x14ac:dyDescent="0.2">
      <c r="A39" s="55"/>
      <c r="B39" s="55"/>
      <c r="C39" s="30"/>
      <c r="D39" s="57"/>
      <c r="E39" s="57"/>
      <c r="F39" s="57"/>
      <c r="G39" s="57"/>
      <c r="H39" s="30"/>
    </row>
    <row r="40" spans="1:10" x14ac:dyDescent="0.2">
      <c r="A40" s="55"/>
      <c r="B40" s="55"/>
      <c r="C40" s="30"/>
      <c r="D40" s="57"/>
      <c r="E40" s="57"/>
      <c r="F40" s="57"/>
      <c r="G40" s="57"/>
      <c r="H40" s="30"/>
    </row>
    <row r="41" spans="1:10" x14ac:dyDescent="0.2">
      <c r="A41" s="55"/>
      <c r="B41" s="55"/>
      <c r="C41" s="30"/>
      <c r="D41" s="57"/>
      <c r="E41" s="57"/>
      <c r="F41" s="57"/>
      <c r="G41" s="57"/>
      <c r="H41" s="30"/>
    </row>
    <row r="42" spans="1:10" x14ac:dyDescent="0.2">
      <c r="A42" s="55"/>
      <c r="B42" s="55"/>
      <c r="C42" s="30"/>
      <c r="D42" s="57"/>
      <c r="E42" s="57"/>
      <c r="F42" s="57"/>
      <c r="G42" s="57"/>
      <c r="H42" s="30"/>
    </row>
    <row r="43" spans="1:10" x14ac:dyDescent="0.2">
      <c r="A43" s="55"/>
      <c r="B43" s="55"/>
      <c r="C43" s="30"/>
      <c r="D43" s="57"/>
      <c r="E43" s="57"/>
      <c r="F43" s="57"/>
      <c r="G43" s="57"/>
      <c r="H43" s="30"/>
    </row>
    <row r="44" spans="1:10" x14ac:dyDescent="0.2">
      <c r="A44" s="55"/>
      <c r="B44" s="55"/>
      <c r="C44" s="30"/>
      <c r="D44" s="57"/>
      <c r="E44" s="57"/>
      <c r="F44" s="57"/>
      <c r="G44" s="57"/>
      <c r="H44" s="30"/>
    </row>
    <row r="45" spans="1:10" x14ac:dyDescent="0.2">
      <c r="A45" s="55"/>
      <c r="B45" s="55"/>
      <c r="C45" s="30"/>
      <c r="D45" s="57"/>
      <c r="E45" s="57"/>
      <c r="F45" s="57"/>
      <c r="G45" s="57"/>
      <c r="H45" s="30"/>
    </row>
  </sheetData>
  <mergeCells count="18">
    <mergeCell ref="C35:E35"/>
    <mergeCell ref="G1:H1"/>
    <mergeCell ref="A14:C14"/>
    <mergeCell ref="G28:H28"/>
    <mergeCell ref="G29:H29"/>
    <mergeCell ref="G31:H31"/>
    <mergeCell ref="G18:H18"/>
    <mergeCell ref="G19:H19"/>
    <mergeCell ref="G20:H20"/>
    <mergeCell ref="G21:H21"/>
    <mergeCell ref="G22:H22"/>
    <mergeCell ref="G24:H24"/>
    <mergeCell ref="G25:H25"/>
    <mergeCell ref="G37:H37"/>
    <mergeCell ref="G38:H38"/>
    <mergeCell ref="G32:H32"/>
    <mergeCell ref="G35:H35"/>
    <mergeCell ref="G26:H26"/>
  </mergeCells>
  <pageMargins left="0.70866141732283472" right="0.70866141732283472" top="0.78740157480314965" bottom="0.78740157480314965" header="0.31496062992125984" footer="0.31496062992125984"/>
  <pageSetup paperSize="9" scale="79" firstPageNumber="67" orientation="portrait" useFirstPageNumber="1" r:id="rId1"/>
  <headerFooter>
    <oddFooter>&amp;L&amp;"-,Kurzíva"Zastupitelstvo Olomouckého kraje 18-12-2017
6. - Rozpočet Olomouckého kraje 2018 - návrh rozpočtu
Příloha č. 3b): dotační tituly&amp;R&amp;"-,Kurzíva"Strana &amp;P (celkem 171)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29"/>
  <sheetViews>
    <sheetView view="pageBreakPreview" zoomScaleNormal="100" zoomScaleSheetLayoutView="100" workbookViewId="0">
      <selection activeCell="K17" sqref="K17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4" width="14.140625" style="3" customWidth="1"/>
    <col min="5" max="6" width="14.140625" style="3" hidden="1" customWidth="1"/>
    <col min="7" max="7" width="14.140625" style="3" customWidth="1"/>
    <col min="8" max="8" width="9.140625" style="2" customWidth="1"/>
    <col min="9" max="10" width="16.140625" style="2" customWidth="1"/>
    <col min="11" max="11" width="9.140625" style="2"/>
    <col min="12" max="12" width="14.42578125" style="2" bestFit="1" customWidth="1"/>
    <col min="13" max="13" width="9.140625" style="2"/>
    <col min="14" max="14" width="13.28515625" style="2" customWidth="1"/>
    <col min="15" max="16384" width="9.140625" style="2"/>
  </cols>
  <sheetData>
    <row r="1" spans="1:8" ht="23.25" x14ac:dyDescent="0.35">
      <c r="A1" s="60" t="s">
        <v>32</v>
      </c>
      <c r="B1" s="55"/>
      <c r="C1" s="30"/>
      <c r="D1" s="57"/>
      <c r="E1" s="57"/>
      <c r="F1" s="57"/>
      <c r="G1" s="335" t="s">
        <v>33</v>
      </c>
      <c r="H1" s="335"/>
    </row>
    <row r="2" spans="1:8" x14ac:dyDescent="0.2">
      <c r="A2" s="55"/>
      <c r="B2" s="55"/>
      <c r="C2" s="30"/>
      <c r="D2" s="57"/>
      <c r="E2" s="57"/>
      <c r="F2" s="57"/>
      <c r="G2" s="57"/>
      <c r="H2" s="30"/>
    </row>
    <row r="3" spans="1:8" x14ac:dyDescent="0.2">
      <c r="A3" s="47" t="s">
        <v>2</v>
      </c>
      <c r="B3" s="47" t="s">
        <v>34</v>
      </c>
      <c r="C3" s="30"/>
      <c r="D3" s="57"/>
      <c r="E3" s="57"/>
      <c r="F3" s="57"/>
      <c r="G3" s="57"/>
      <c r="H3" s="30"/>
    </row>
    <row r="4" spans="1:8" x14ac:dyDescent="0.2">
      <c r="A4" s="55"/>
      <c r="B4" s="47" t="s">
        <v>4</v>
      </c>
      <c r="C4" s="30"/>
      <c r="D4" s="57"/>
      <c r="E4" s="57"/>
      <c r="F4" s="57"/>
      <c r="G4" s="57"/>
      <c r="H4" s="30"/>
    </row>
    <row r="5" spans="1:8" x14ac:dyDescent="0.2">
      <c r="A5" s="55"/>
      <c r="B5" s="55"/>
      <c r="C5" s="30"/>
      <c r="D5" s="57"/>
      <c r="E5" s="57"/>
      <c r="F5" s="57"/>
      <c r="G5" s="57"/>
      <c r="H5" s="30"/>
    </row>
    <row r="6" spans="1:8" s="4" customFormat="1" ht="13.5" thickBot="1" x14ac:dyDescent="0.25">
      <c r="A6" s="61"/>
      <c r="B6" s="61"/>
      <c r="C6" s="62"/>
      <c r="D6" s="63"/>
      <c r="E6" s="63"/>
      <c r="F6" s="63"/>
      <c r="G6" s="63"/>
      <c r="H6" s="62" t="s">
        <v>5</v>
      </c>
    </row>
    <row r="7" spans="1:8" s="4" customFormat="1" ht="39.75" thickTop="1" thickBot="1" x14ac:dyDescent="0.25">
      <c r="A7" s="5" t="s">
        <v>6</v>
      </c>
      <c r="B7" s="6" t="s">
        <v>7</v>
      </c>
      <c r="C7" s="7" t="s">
        <v>8</v>
      </c>
      <c r="D7" s="99" t="s">
        <v>115</v>
      </c>
      <c r="E7" s="8" t="s">
        <v>170</v>
      </c>
      <c r="F7" s="8" t="s">
        <v>116</v>
      </c>
      <c r="G7" s="99" t="s">
        <v>117</v>
      </c>
      <c r="H7" s="43" t="s">
        <v>9</v>
      </c>
    </row>
    <row r="8" spans="1:8" s="14" customFormat="1" ht="12.75" thickTop="1" thickBot="1" x14ac:dyDescent="0.25">
      <c r="A8" s="10">
        <v>1</v>
      </c>
      <c r="B8" s="11">
        <v>2</v>
      </c>
      <c r="C8" s="11">
        <v>3</v>
      </c>
      <c r="D8" s="12">
        <v>4</v>
      </c>
      <c r="E8" s="12">
        <v>5</v>
      </c>
      <c r="F8" s="12">
        <v>6</v>
      </c>
      <c r="G8" s="12">
        <v>5</v>
      </c>
      <c r="H8" s="13" t="s">
        <v>185</v>
      </c>
    </row>
    <row r="9" spans="1:8" ht="15" thickTop="1" x14ac:dyDescent="0.2">
      <c r="A9" s="36">
        <v>2212</v>
      </c>
      <c r="B9" s="37">
        <v>63</v>
      </c>
      <c r="C9" s="66" t="s">
        <v>35</v>
      </c>
      <c r="D9" s="24">
        <v>7000</v>
      </c>
      <c r="E9" s="24">
        <v>2686</v>
      </c>
      <c r="F9" s="24">
        <v>2686</v>
      </c>
      <c r="G9" s="24"/>
      <c r="H9" s="38"/>
    </row>
    <row r="10" spans="1:8" x14ac:dyDescent="0.2">
      <c r="A10" s="36">
        <v>2212</v>
      </c>
      <c r="B10" s="37">
        <v>63</v>
      </c>
      <c r="C10" s="66" t="s">
        <v>35</v>
      </c>
      <c r="D10" s="24">
        <v>7000</v>
      </c>
      <c r="E10" s="24">
        <v>6593</v>
      </c>
      <c r="F10" s="24">
        <v>6593</v>
      </c>
      <c r="G10" s="24"/>
      <c r="H10" s="38"/>
    </row>
    <row r="11" spans="1:8" x14ac:dyDescent="0.2">
      <c r="A11" s="36">
        <v>2219</v>
      </c>
      <c r="B11" s="37">
        <v>63</v>
      </c>
      <c r="C11" s="66" t="s">
        <v>35</v>
      </c>
      <c r="D11" s="24">
        <v>7000</v>
      </c>
      <c r="E11" s="24">
        <v>11314</v>
      </c>
      <c r="F11" s="24">
        <v>11314</v>
      </c>
      <c r="G11" s="24">
        <f>SUM(G19)</f>
        <v>10000</v>
      </c>
      <c r="H11" s="38">
        <f>G11/D11*100</f>
        <v>142.85714285714286</v>
      </c>
    </row>
    <row r="12" spans="1:8" ht="15" thickBot="1" x14ac:dyDescent="0.25">
      <c r="A12" s="36">
        <v>2212</v>
      </c>
      <c r="B12" s="37">
        <v>63</v>
      </c>
      <c r="C12" s="66" t="s">
        <v>35</v>
      </c>
      <c r="D12" s="24"/>
      <c r="E12" s="24"/>
      <c r="F12" s="24"/>
      <c r="G12" s="24">
        <v>8750</v>
      </c>
      <c r="H12" s="38"/>
    </row>
    <row r="13" spans="1:8" s="17" customFormat="1" ht="16.5" thickTop="1" thickBot="1" x14ac:dyDescent="0.3">
      <c r="A13" s="336" t="s">
        <v>12</v>
      </c>
      <c r="B13" s="337"/>
      <c r="C13" s="338"/>
      <c r="D13" s="15">
        <f>SUM(D9:D12)</f>
        <v>21000</v>
      </c>
      <c r="E13" s="15">
        <f>SUM(E9:E12)</f>
        <v>20593</v>
      </c>
      <c r="F13" s="15">
        <f>SUM(F9:F12)</f>
        <v>20593</v>
      </c>
      <c r="G13" s="15">
        <f>SUM(G9:G12)</f>
        <v>18750</v>
      </c>
      <c r="H13" s="16">
        <f>G13/D13*100</f>
        <v>89.285714285714292</v>
      </c>
    </row>
    <row r="14" spans="1:8" ht="15" thickTop="1" x14ac:dyDescent="0.2">
      <c r="A14" s="55"/>
      <c r="B14" s="55"/>
      <c r="C14" s="30"/>
      <c r="D14" s="57"/>
      <c r="E14" s="57"/>
      <c r="F14" s="57"/>
      <c r="G14" s="57"/>
      <c r="H14" s="30"/>
    </row>
    <row r="15" spans="1:8" x14ac:dyDescent="0.2">
      <c r="A15" s="55"/>
      <c r="B15" s="55"/>
      <c r="C15" s="30"/>
      <c r="D15" s="57"/>
      <c r="E15" s="57"/>
      <c r="F15" s="57"/>
      <c r="G15" s="57"/>
      <c r="H15" s="30"/>
    </row>
    <row r="16" spans="1:8" ht="15" x14ac:dyDescent="0.25">
      <c r="A16" s="52" t="s">
        <v>13</v>
      </c>
      <c r="B16" s="55"/>
      <c r="C16" s="30"/>
      <c r="D16" s="57"/>
      <c r="E16" s="57"/>
      <c r="F16" s="57"/>
      <c r="G16" s="57"/>
      <c r="H16" s="30"/>
    </row>
    <row r="17" spans="1:10" ht="21" customHeight="1" x14ac:dyDescent="0.25">
      <c r="A17" s="30" t="s">
        <v>21</v>
      </c>
      <c r="B17" s="55"/>
      <c r="C17" s="341" t="s">
        <v>216</v>
      </c>
      <c r="D17" s="334"/>
      <c r="E17" s="334"/>
      <c r="F17" s="161"/>
      <c r="G17" s="326">
        <v>10000</v>
      </c>
      <c r="H17" s="327"/>
    </row>
    <row r="18" spans="1:10" ht="15" x14ac:dyDescent="0.25">
      <c r="A18" s="67"/>
      <c r="B18" s="67"/>
      <c r="C18" s="67"/>
      <c r="D18" s="67"/>
      <c r="E18" s="67"/>
      <c r="F18" s="161"/>
      <c r="G18" s="67"/>
      <c r="H18" s="67"/>
    </row>
    <row r="19" spans="1:10" ht="17.25" customHeight="1" thickBot="1" x14ac:dyDescent="0.3">
      <c r="A19" s="18" t="s">
        <v>37</v>
      </c>
      <c r="B19" s="19"/>
      <c r="C19" s="20"/>
      <c r="D19" s="21"/>
      <c r="E19" s="21"/>
      <c r="F19" s="21"/>
      <c r="G19" s="330">
        <f>SUM(G20)</f>
        <v>10000</v>
      </c>
      <c r="H19" s="330"/>
      <c r="I19" s="22"/>
      <c r="J19" s="22"/>
    </row>
    <row r="20" spans="1:10" ht="17.25" customHeight="1" thickTop="1" x14ac:dyDescent="0.25">
      <c r="A20" s="68" t="s">
        <v>36</v>
      </c>
      <c r="B20" s="32"/>
      <c r="C20" s="33"/>
      <c r="D20" s="34"/>
      <c r="E20" s="34"/>
      <c r="F20" s="34"/>
      <c r="G20" s="331">
        <v>10000</v>
      </c>
      <c r="H20" s="332"/>
      <c r="I20" s="22"/>
      <c r="J20" s="22"/>
    </row>
    <row r="21" spans="1:10" ht="17.25" customHeight="1" x14ac:dyDescent="0.25">
      <c r="A21" s="68"/>
      <c r="B21" s="32"/>
      <c r="C21" s="33"/>
      <c r="D21" s="34"/>
      <c r="E21" s="34"/>
      <c r="F21" s="34"/>
      <c r="G21" s="213"/>
      <c r="H21" s="214"/>
      <c r="I21" s="22"/>
      <c r="J21" s="22"/>
    </row>
    <row r="22" spans="1:10" ht="31.5" customHeight="1" x14ac:dyDescent="0.25">
      <c r="A22" s="30" t="s">
        <v>21</v>
      </c>
      <c r="B22" s="55"/>
      <c r="C22" s="341" t="s">
        <v>217</v>
      </c>
      <c r="D22" s="334"/>
      <c r="E22" s="334"/>
      <c r="F22" s="215"/>
      <c r="G22" s="326">
        <v>8750</v>
      </c>
      <c r="H22" s="327"/>
    </row>
    <row r="23" spans="1:10" ht="15" x14ac:dyDescent="0.25">
      <c r="A23" s="161"/>
      <c r="B23" s="161"/>
      <c r="C23" s="161"/>
      <c r="D23" s="161"/>
      <c r="E23" s="161"/>
      <c r="F23" s="161"/>
      <c r="G23" s="161"/>
      <c r="H23" s="161"/>
    </row>
    <row r="24" spans="1:10" ht="17.25" customHeight="1" thickBot="1" x14ac:dyDescent="0.3">
      <c r="A24" s="18" t="s">
        <v>236</v>
      </c>
      <c r="B24" s="19"/>
      <c r="C24" s="20"/>
      <c r="D24" s="21"/>
      <c r="E24" s="21"/>
      <c r="F24" s="21"/>
      <c r="G24" s="330">
        <f>SUM(G25)</f>
        <v>8750</v>
      </c>
      <c r="H24" s="330"/>
      <c r="I24" s="22"/>
      <c r="J24" s="22"/>
    </row>
    <row r="25" spans="1:10" ht="17.25" customHeight="1" thickTop="1" x14ac:dyDescent="0.25">
      <c r="A25" s="68" t="s">
        <v>36</v>
      </c>
      <c r="B25" s="32"/>
      <c r="C25" s="33"/>
      <c r="D25" s="34"/>
      <c r="E25" s="34"/>
      <c r="F25" s="34"/>
      <c r="G25" s="331">
        <v>8750</v>
      </c>
      <c r="H25" s="332"/>
      <c r="I25" s="22"/>
      <c r="J25" s="22"/>
    </row>
    <row r="26" spans="1:10" x14ac:dyDescent="0.2">
      <c r="A26" s="55"/>
      <c r="B26" s="55"/>
      <c r="C26" s="30"/>
      <c r="D26" s="57"/>
      <c r="E26" s="57"/>
      <c r="F26" s="57"/>
      <c r="G26" s="57"/>
      <c r="H26" s="30"/>
    </row>
    <row r="27" spans="1:10" x14ac:dyDescent="0.2">
      <c r="A27" s="55"/>
      <c r="B27" s="55"/>
      <c r="C27" s="30"/>
      <c r="D27" s="57"/>
      <c r="E27" s="57"/>
      <c r="F27" s="57"/>
      <c r="G27" s="57"/>
      <c r="H27" s="30"/>
    </row>
    <row r="28" spans="1:10" x14ac:dyDescent="0.2">
      <c r="A28" s="55"/>
      <c r="B28" s="55"/>
      <c r="C28" s="30"/>
      <c r="D28" s="57"/>
      <c r="E28" s="57"/>
      <c r="F28" s="57"/>
      <c r="G28" s="57"/>
      <c r="H28" s="30"/>
    </row>
    <row r="29" spans="1:10" x14ac:dyDescent="0.2">
      <c r="A29" s="55"/>
      <c r="B29" s="55"/>
      <c r="C29" s="30"/>
      <c r="D29" s="57"/>
      <c r="E29" s="57"/>
      <c r="F29" s="57"/>
      <c r="G29" s="57"/>
      <c r="H29" s="30"/>
    </row>
  </sheetData>
  <mergeCells count="10">
    <mergeCell ref="C22:E22"/>
    <mergeCell ref="G22:H22"/>
    <mergeCell ref="G24:H24"/>
    <mergeCell ref="G25:H25"/>
    <mergeCell ref="G1:H1"/>
    <mergeCell ref="A13:C13"/>
    <mergeCell ref="G20:H20"/>
    <mergeCell ref="G17:H17"/>
    <mergeCell ref="G19:H19"/>
    <mergeCell ref="C17:E17"/>
  </mergeCells>
  <pageMargins left="0.70866141732283472" right="0.70866141732283472" top="0.78740157480314965" bottom="0.78740157480314965" header="0.31496062992125984" footer="0.31496062992125984"/>
  <pageSetup paperSize="9" scale="79" firstPageNumber="68" orientation="portrait" useFirstPageNumber="1" r:id="rId1"/>
  <headerFooter>
    <oddFooter>&amp;L&amp;"-,Kurzíva"Zastupitelstvo Olomouckého kraje 18-12-2017
6. - Rozpočet Olomouckého kraje 2018 - návrh rozpočtu
Příloha č. 3b): dotační tituly&amp;R&amp;"-,Kurzíva"Strana &amp;P (celkem 171)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94"/>
  <sheetViews>
    <sheetView view="pageBreakPreview" topLeftCell="A46" zoomScaleNormal="100" zoomScaleSheetLayoutView="100" workbookViewId="0">
      <selection activeCell="C60" sqref="C60:F60"/>
    </sheetView>
  </sheetViews>
  <sheetFormatPr defaultRowHeight="14.25" x14ac:dyDescent="0.2"/>
  <cols>
    <col min="1" max="1" width="8.5703125" style="157" customWidth="1"/>
    <col min="2" max="2" width="9.140625" style="157"/>
    <col min="3" max="3" width="54.42578125" style="42" customWidth="1"/>
    <col min="4" max="4" width="14.140625" style="131" customWidth="1"/>
    <col min="5" max="6" width="14.140625" style="131" hidden="1" customWidth="1"/>
    <col min="7" max="7" width="14.140625" style="131" customWidth="1"/>
    <col min="8" max="8" width="9.140625" style="42" customWidth="1"/>
    <col min="9" max="10" width="13.5703125" style="42" customWidth="1"/>
    <col min="11" max="13" width="9.140625" style="42"/>
    <col min="14" max="14" width="13.28515625" style="42" customWidth="1"/>
    <col min="15" max="16384" width="9.140625" style="42"/>
  </cols>
  <sheetData>
    <row r="1" spans="1:10" ht="23.25" x14ac:dyDescent="0.35">
      <c r="A1" s="132" t="s">
        <v>142</v>
      </c>
      <c r="B1" s="133"/>
      <c r="C1" s="70"/>
      <c r="D1" s="98"/>
      <c r="E1" s="98"/>
      <c r="F1" s="98"/>
      <c r="G1" s="354" t="s">
        <v>154</v>
      </c>
      <c r="H1" s="354"/>
    </row>
    <row r="2" spans="1:10" x14ac:dyDescent="0.2">
      <c r="A2" s="133"/>
      <c r="B2" s="133"/>
      <c r="C2" s="70"/>
      <c r="D2" s="98"/>
      <c r="E2" s="98"/>
      <c r="F2" s="98"/>
      <c r="G2" s="98"/>
      <c r="H2" s="70"/>
    </row>
    <row r="3" spans="1:10" x14ac:dyDescent="0.2">
      <c r="A3" s="134" t="s">
        <v>2</v>
      </c>
      <c r="B3" s="134" t="s">
        <v>183</v>
      </c>
      <c r="C3" s="70"/>
      <c r="D3" s="98"/>
      <c r="E3" s="98"/>
      <c r="F3" s="98"/>
      <c r="G3" s="98"/>
      <c r="H3" s="70"/>
    </row>
    <row r="4" spans="1:10" x14ac:dyDescent="0.2">
      <c r="A4" s="133"/>
      <c r="B4" s="134" t="s">
        <v>4</v>
      </c>
      <c r="C4" s="70"/>
      <c r="D4" s="98"/>
      <c r="E4" s="98"/>
      <c r="F4" s="98"/>
      <c r="G4" s="98"/>
      <c r="H4" s="70"/>
    </row>
    <row r="5" spans="1:10" x14ac:dyDescent="0.2">
      <c r="A5" s="133"/>
      <c r="B5" s="133"/>
      <c r="C5" s="70"/>
      <c r="D5" s="98"/>
      <c r="E5" s="98"/>
      <c r="F5" s="98"/>
      <c r="G5" s="98"/>
      <c r="H5" s="70"/>
    </row>
    <row r="6" spans="1:10" s="105" customFormat="1" ht="13.5" thickBot="1" x14ac:dyDescent="0.25">
      <c r="A6" s="135"/>
      <c r="B6" s="135"/>
      <c r="C6" s="71"/>
      <c r="D6" s="136"/>
      <c r="E6" s="136"/>
      <c r="F6" s="136"/>
      <c r="G6" s="136"/>
      <c r="H6" s="71" t="s">
        <v>5</v>
      </c>
    </row>
    <row r="7" spans="1:10" s="105" customFormat="1" ht="39.75" thickTop="1" thickBot="1" x14ac:dyDescent="0.25">
      <c r="A7" s="137" t="s">
        <v>6</v>
      </c>
      <c r="B7" s="138" t="s">
        <v>7</v>
      </c>
      <c r="C7" s="139" t="s">
        <v>8</v>
      </c>
      <c r="D7" s="99" t="s">
        <v>115</v>
      </c>
      <c r="E7" s="8" t="s">
        <v>170</v>
      </c>
      <c r="F7" s="8" t="s">
        <v>116</v>
      </c>
      <c r="G7" s="99" t="s">
        <v>117</v>
      </c>
      <c r="H7" s="43" t="s">
        <v>9</v>
      </c>
    </row>
    <row r="8" spans="1:10" s="142" customFormat="1" ht="12.75" thickTop="1" thickBot="1" x14ac:dyDescent="0.25">
      <c r="A8" s="140">
        <v>1</v>
      </c>
      <c r="B8" s="141">
        <v>2</v>
      </c>
      <c r="C8" s="141">
        <v>3</v>
      </c>
      <c r="D8" s="12">
        <v>4</v>
      </c>
      <c r="E8" s="12">
        <v>5</v>
      </c>
      <c r="F8" s="12">
        <v>6</v>
      </c>
      <c r="G8" s="12">
        <v>5</v>
      </c>
      <c r="H8" s="13" t="s">
        <v>185</v>
      </c>
    </row>
    <row r="9" spans="1:10" ht="15.75" customHeight="1" thickTop="1" x14ac:dyDescent="0.2">
      <c r="A9" s="143">
        <v>3419</v>
      </c>
      <c r="B9" s="144">
        <v>52</v>
      </c>
      <c r="C9" s="88" t="s">
        <v>10</v>
      </c>
      <c r="D9" s="24">
        <v>0</v>
      </c>
      <c r="E9" s="24">
        <v>0</v>
      </c>
      <c r="F9" s="24">
        <v>0</v>
      </c>
      <c r="G9" s="24">
        <f>SUM(G26)</f>
        <v>52600</v>
      </c>
      <c r="H9" s="72"/>
    </row>
    <row r="10" spans="1:10" x14ac:dyDescent="0.2">
      <c r="A10" s="143">
        <v>3419</v>
      </c>
      <c r="B10" s="144">
        <v>52</v>
      </c>
      <c r="C10" s="88" t="s">
        <v>10</v>
      </c>
      <c r="D10" s="24">
        <f>8100+42500</f>
        <v>50600</v>
      </c>
      <c r="E10" s="24">
        <f>10835+42500</f>
        <v>53335</v>
      </c>
      <c r="F10" s="24">
        <f>10835+42500</f>
        <v>53335</v>
      </c>
      <c r="G10" s="24">
        <f>SUM(G36)</f>
        <v>9300</v>
      </c>
      <c r="H10" s="38">
        <f>G10/D10*100</f>
        <v>18.379446640316203</v>
      </c>
    </row>
    <row r="11" spans="1:10" x14ac:dyDescent="0.2">
      <c r="A11" s="143">
        <v>3419</v>
      </c>
      <c r="B11" s="144">
        <v>54</v>
      </c>
      <c r="C11" s="146" t="s">
        <v>66</v>
      </c>
      <c r="D11" s="24">
        <v>100</v>
      </c>
      <c r="E11" s="24">
        <v>100</v>
      </c>
      <c r="F11" s="24">
        <v>100</v>
      </c>
      <c r="G11" s="24">
        <f>SUM(G39)</f>
        <v>2200</v>
      </c>
      <c r="H11" s="38">
        <f>G11/D11*100</f>
        <v>2200</v>
      </c>
    </row>
    <row r="12" spans="1:10" x14ac:dyDescent="0.2">
      <c r="A12" s="143">
        <v>3429</v>
      </c>
      <c r="B12" s="144">
        <v>52</v>
      </c>
      <c r="C12" s="88" t="s">
        <v>10</v>
      </c>
      <c r="D12" s="24">
        <v>1250</v>
      </c>
      <c r="E12" s="24">
        <v>1250</v>
      </c>
      <c r="F12" s="24">
        <v>1250</v>
      </c>
      <c r="G12" s="24">
        <f>SUM(G46)</f>
        <v>1250</v>
      </c>
      <c r="H12" s="38">
        <f t="shared" ref="H12:H16" si="0">G12/D12*100</f>
        <v>100</v>
      </c>
      <c r="I12" s="131"/>
      <c r="J12" s="131"/>
    </row>
    <row r="13" spans="1:10" ht="15.75" customHeight="1" x14ac:dyDescent="0.2">
      <c r="A13" s="143">
        <v>3419</v>
      </c>
      <c r="B13" s="144">
        <v>52</v>
      </c>
      <c r="C13" s="88" t="s">
        <v>10</v>
      </c>
      <c r="D13" s="24">
        <v>4000</v>
      </c>
      <c r="E13" s="24">
        <v>4000</v>
      </c>
      <c r="F13" s="24">
        <v>4000</v>
      </c>
      <c r="G13" s="24">
        <f>SUM(G51)</f>
        <v>3800</v>
      </c>
      <c r="H13" s="38">
        <f t="shared" si="0"/>
        <v>95</v>
      </c>
    </row>
    <row r="14" spans="1:10" ht="15.75" customHeight="1" x14ac:dyDescent="0.2">
      <c r="A14" s="143">
        <v>3419</v>
      </c>
      <c r="B14" s="144">
        <v>54</v>
      </c>
      <c r="C14" s="146" t="s">
        <v>66</v>
      </c>
      <c r="D14" s="24">
        <v>0</v>
      </c>
      <c r="E14" s="24">
        <v>0</v>
      </c>
      <c r="F14" s="24">
        <v>0</v>
      </c>
      <c r="G14" s="24">
        <f>SUM(G57)</f>
        <v>800</v>
      </c>
      <c r="H14" s="38"/>
    </row>
    <row r="15" spans="1:10" ht="15.75" customHeight="1" x14ac:dyDescent="0.2">
      <c r="A15" s="143">
        <v>3419</v>
      </c>
      <c r="B15" s="144">
        <v>63</v>
      </c>
      <c r="C15" s="66" t="s">
        <v>35</v>
      </c>
      <c r="D15" s="24">
        <v>0</v>
      </c>
      <c r="E15" s="24">
        <v>0</v>
      </c>
      <c r="F15" s="24">
        <v>0</v>
      </c>
      <c r="G15" s="24">
        <f>SUM(G62)</f>
        <v>56000</v>
      </c>
      <c r="H15" s="38"/>
    </row>
    <row r="16" spans="1:10" ht="15.75" customHeight="1" x14ac:dyDescent="0.2">
      <c r="A16" s="143">
        <v>3319</v>
      </c>
      <c r="B16" s="144">
        <v>52</v>
      </c>
      <c r="C16" s="88" t="s">
        <v>10</v>
      </c>
      <c r="D16" s="24">
        <v>12000</v>
      </c>
      <c r="E16" s="24">
        <v>30</v>
      </c>
      <c r="F16" s="24">
        <v>30</v>
      </c>
      <c r="G16" s="24">
        <f>SUM(G70)</f>
        <v>13550</v>
      </c>
      <c r="H16" s="38">
        <f t="shared" si="0"/>
        <v>112.91666666666667</v>
      </c>
    </row>
    <row r="17" spans="1:10" ht="15.75" customHeight="1" x14ac:dyDescent="0.2">
      <c r="A17" s="143">
        <v>3319</v>
      </c>
      <c r="B17" s="144">
        <v>52</v>
      </c>
      <c r="C17" s="88" t="s">
        <v>10</v>
      </c>
      <c r="D17" s="24">
        <v>31100</v>
      </c>
      <c r="E17" s="24"/>
      <c r="F17" s="24"/>
      <c r="G17" s="24">
        <f>SUM(G79)</f>
        <v>30100</v>
      </c>
      <c r="H17" s="38">
        <f>G17/D17*100</f>
        <v>96.784565916398719</v>
      </c>
      <c r="I17" s="131"/>
      <c r="J17" s="131"/>
    </row>
    <row r="18" spans="1:10" ht="30.75" customHeight="1" thickBot="1" x14ac:dyDescent="0.25">
      <c r="A18" s="143">
        <v>3312</v>
      </c>
      <c r="B18" s="144">
        <v>53</v>
      </c>
      <c r="C18" s="50" t="s">
        <v>11</v>
      </c>
      <c r="D18" s="24">
        <v>0</v>
      </c>
      <c r="E18" s="24">
        <v>0</v>
      </c>
      <c r="F18" s="24">
        <v>0</v>
      </c>
      <c r="G18" s="24">
        <f>SUM(G85)</f>
        <v>4000</v>
      </c>
      <c r="H18" s="38"/>
    </row>
    <row r="19" spans="1:10" s="130" customFormat="1" ht="16.5" thickTop="1" thickBot="1" x14ac:dyDescent="0.3">
      <c r="A19" s="355" t="s">
        <v>12</v>
      </c>
      <c r="B19" s="356"/>
      <c r="C19" s="357"/>
      <c r="D19" s="41">
        <f>SUM(D9:D18)</f>
        <v>99050</v>
      </c>
      <c r="E19" s="41">
        <f>SUM(E9:E18)</f>
        <v>58715</v>
      </c>
      <c r="F19" s="41">
        <f>SUM(F9:F18)</f>
        <v>58715</v>
      </c>
      <c r="G19" s="41">
        <f>SUM(G9:G18)</f>
        <v>173600</v>
      </c>
      <c r="H19" s="44">
        <f>G19/D19*100</f>
        <v>175.26501766784452</v>
      </c>
    </row>
    <row r="20" spans="1:10" ht="15" thickTop="1" x14ac:dyDescent="0.2">
      <c r="A20" s="74"/>
      <c r="B20" s="74"/>
      <c r="C20" s="74"/>
      <c r="D20" s="74"/>
      <c r="E20" s="74"/>
      <c r="F20" s="74"/>
      <c r="G20" s="74"/>
      <c r="H20" s="74"/>
    </row>
    <row r="21" spans="1:10" ht="15" x14ac:dyDescent="0.25">
      <c r="A21" s="147" t="s">
        <v>13</v>
      </c>
      <c r="B21" s="133"/>
      <c r="C21" s="70"/>
      <c r="D21" s="98"/>
      <c r="E21" s="98"/>
      <c r="F21" s="98"/>
      <c r="G21" s="98"/>
      <c r="H21" s="70"/>
    </row>
    <row r="22" spans="1:10" ht="33.75" customHeight="1" x14ac:dyDescent="0.25">
      <c r="A22" s="70" t="s">
        <v>21</v>
      </c>
      <c r="B22" s="133"/>
      <c r="C22" s="345" t="s">
        <v>225</v>
      </c>
      <c r="D22" s="345"/>
      <c r="E22" s="98"/>
      <c r="F22" s="98"/>
      <c r="G22" s="347">
        <f>SUM(G23:H24)</f>
        <v>52600</v>
      </c>
      <c r="H22" s="348"/>
    </row>
    <row r="23" spans="1:10" ht="15" x14ac:dyDescent="0.25">
      <c r="A23" s="134" t="s">
        <v>22</v>
      </c>
      <c r="B23" s="133"/>
      <c r="C23" s="58" t="s">
        <v>155</v>
      </c>
      <c r="D23" s="98"/>
      <c r="E23" s="98"/>
      <c r="F23" s="98"/>
      <c r="G23" s="359">
        <v>30100</v>
      </c>
      <c r="H23" s="360"/>
    </row>
    <row r="24" spans="1:10" ht="29.25" customHeight="1" x14ac:dyDescent="0.25">
      <c r="A24" s="133"/>
      <c r="B24" s="133"/>
      <c r="C24" s="343" t="s">
        <v>226</v>
      </c>
      <c r="D24" s="343"/>
      <c r="E24" s="98"/>
      <c r="F24" s="98"/>
      <c r="G24" s="359">
        <v>22500</v>
      </c>
      <c r="H24" s="360"/>
    </row>
    <row r="25" spans="1:10" x14ac:dyDescent="0.2">
      <c r="A25" s="133"/>
      <c r="B25" s="133"/>
      <c r="C25" s="70"/>
      <c r="D25" s="98"/>
      <c r="E25" s="98"/>
      <c r="F25" s="98"/>
      <c r="G25" s="98"/>
      <c r="H25" s="70"/>
    </row>
    <row r="26" spans="1:10" ht="17.25" customHeight="1" thickBot="1" x14ac:dyDescent="0.3">
      <c r="A26" s="149" t="s">
        <v>96</v>
      </c>
      <c r="B26" s="150"/>
      <c r="C26" s="151"/>
      <c r="D26" s="152"/>
      <c r="E26" s="152"/>
      <c r="F26" s="152"/>
      <c r="G26" s="353">
        <f>SUM(G27:H29)</f>
        <v>52600</v>
      </c>
      <c r="H26" s="353"/>
      <c r="I26" s="22"/>
      <c r="J26" s="22"/>
    </row>
    <row r="27" spans="1:10" s="70" customFormat="1" ht="15" customHeight="1" thickTop="1" x14ac:dyDescent="0.25">
      <c r="A27" s="153" t="s">
        <v>16</v>
      </c>
      <c r="B27" s="154"/>
      <c r="C27" s="58"/>
      <c r="D27" s="155"/>
      <c r="E27" s="155"/>
      <c r="F27" s="155"/>
      <c r="G27" s="349">
        <v>30100</v>
      </c>
      <c r="H27" s="350"/>
      <c r="I27" s="35"/>
      <c r="J27" s="35"/>
    </row>
    <row r="28" spans="1:10" s="70" customFormat="1" ht="15" customHeight="1" x14ac:dyDescent="0.25">
      <c r="A28" s="153" t="s">
        <v>16</v>
      </c>
      <c r="B28" s="154"/>
      <c r="C28" s="58"/>
      <c r="D28" s="155"/>
      <c r="E28" s="155"/>
      <c r="F28" s="155"/>
      <c r="G28" s="349">
        <v>22500</v>
      </c>
      <c r="H28" s="350"/>
      <c r="I28" s="35"/>
      <c r="J28" s="35"/>
    </row>
    <row r="29" spans="1:10" x14ac:dyDescent="0.2">
      <c r="A29" s="133"/>
      <c r="B29" s="133"/>
      <c r="C29" s="70"/>
      <c r="D29" s="98"/>
      <c r="E29" s="98"/>
      <c r="F29" s="98"/>
      <c r="G29" s="98"/>
      <c r="H29" s="70"/>
    </row>
    <row r="30" spans="1:10" x14ac:dyDescent="0.2">
      <c r="A30" s="133"/>
      <c r="B30" s="133"/>
      <c r="C30" s="70"/>
      <c r="D30" s="98"/>
      <c r="E30" s="98"/>
      <c r="F30" s="98"/>
      <c r="G30" s="98"/>
      <c r="H30" s="70"/>
    </row>
    <row r="31" spans="1:10" ht="15" x14ac:dyDescent="0.25">
      <c r="A31" s="70" t="s">
        <v>21</v>
      </c>
      <c r="B31" s="133"/>
      <c r="C31" s="74" t="s">
        <v>227</v>
      </c>
      <c r="D31" s="98"/>
      <c r="E31" s="98"/>
      <c r="F31" s="98"/>
      <c r="G31" s="347">
        <f>SUM(G32:H34)</f>
        <v>11500</v>
      </c>
      <c r="H31" s="348"/>
    </row>
    <row r="32" spans="1:10" ht="15" x14ac:dyDescent="0.25">
      <c r="A32" s="134" t="s">
        <v>22</v>
      </c>
      <c r="B32" s="133"/>
      <c r="C32" s="58" t="s">
        <v>156</v>
      </c>
      <c r="D32" s="98"/>
      <c r="E32" s="98"/>
      <c r="F32" s="98"/>
      <c r="G32" s="359">
        <v>9300</v>
      </c>
      <c r="H32" s="360"/>
    </row>
    <row r="33" spans="1:10" ht="15" x14ac:dyDescent="0.25">
      <c r="A33" s="134"/>
      <c r="B33" s="133"/>
      <c r="C33" s="58" t="s">
        <v>157</v>
      </c>
      <c r="D33" s="98"/>
      <c r="E33" s="98"/>
      <c r="F33" s="98"/>
      <c r="G33" s="359">
        <v>200</v>
      </c>
      <c r="H33" s="360"/>
    </row>
    <row r="34" spans="1:10" ht="15" x14ac:dyDescent="0.25">
      <c r="A34" s="133"/>
      <c r="B34" s="133"/>
      <c r="C34" s="70" t="s">
        <v>158</v>
      </c>
      <c r="D34" s="98"/>
      <c r="E34" s="98"/>
      <c r="F34" s="98"/>
      <c r="G34" s="359">
        <v>2000</v>
      </c>
      <c r="H34" s="360"/>
    </row>
    <row r="35" spans="1:10" ht="15" x14ac:dyDescent="0.25">
      <c r="A35" s="147"/>
      <c r="B35" s="133"/>
      <c r="C35" s="70"/>
      <c r="D35" s="98"/>
      <c r="E35" s="98"/>
      <c r="F35" s="98"/>
      <c r="G35" s="98"/>
      <c r="H35" s="70"/>
    </row>
    <row r="36" spans="1:10" ht="17.25" customHeight="1" thickBot="1" x14ac:dyDescent="0.3">
      <c r="A36" s="149" t="s">
        <v>96</v>
      </c>
      <c r="B36" s="150"/>
      <c r="C36" s="151"/>
      <c r="D36" s="152"/>
      <c r="E36" s="152"/>
      <c r="F36" s="152"/>
      <c r="G36" s="353">
        <f>SUM(G37)</f>
        <v>9300</v>
      </c>
      <c r="H36" s="353"/>
      <c r="I36" s="22"/>
      <c r="J36" s="22"/>
    </row>
    <row r="37" spans="1:10" s="70" customFormat="1" ht="15" customHeight="1" thickTop="1" x14ac:dyDescent="0.25">
      <c r="A37" s="153" t="s">
        <v>16</v>
      </c>
      <c r="B37" s="154"/>
      <c r="C37" s="58"/>
      <c r="D37" s="155"/>
      <c r="E37" s="155"/>
      <c r="F37" s="155"/>
      <c r="G37" s="349">
        <v>9300</v>
      </c>
      <c r="H37" s="350"/>
      <c r="I37" s="35"/>
      <c r="J37" s="35"/>
    </row>
    <row r="38" spans="1:10" x14ac:dyDescent="0.2">
      <c r="A38" s="133"/>
      <c r="B38" s="133"/>
      <c r="C38" s="70"/>
      <c r="D38" s="98"/>
      <c r="E38" s="98"/>
      <c r="F38" s="98"/>
      <c r="G38" s="98"/>
      <c r="H38" s="70"/>
    </row>
    <row r="39" spans="1:10" ht="17.25" customHeight="1" thickBot="1" x14ac:dyDescent="0.3">
      <c r="A39" s="149" t="s">
        <v>103</v>
      </c>
      <c r="B39" s="150"/>
      <c r="C39" s="151"/>
      <c r="D39" s="152"/>
      <c r="E39" s="152"/>
      <c r="F39" s="152"/>
      <c r="G39" s="353">
        <f>SUM(G40:H41)</f>
        <v>2200</v>
      </c>
      <c r="H39" s="353"/>
      <c r="I39" s="22"/>
      <c r="J39" s="22"/>
    </row>
    <row r="40" spans="1:10" ht="14.25" customHeight="1" thickTop="1" x14ac:dyDescent="0.25">
      <c r="A40" s="153" t="s">
        <v>69</v>
      </c>
      <c r="B40" s="156"/>
      <c r="C40" s="156"/>
      <c r="D40" s="156"/>
      <c r="E40" s="156"/>
      <c r="F40" s="156"/>
      <c r="G40" s="349">
        <v>200</v>
      </c>
      <c r="H40" s="350"/>
    </row>
    <row r="41" spans="1:10" ht="14.25" customHeight="1" x14ac:dyDescent="0.25">
      <c r="A41" s="153" t="s">
        <v>69</v>
      </c>
      <c r="B41" s="156"/>
      <c r="C41" s="156"/>
      <c r="D41" s="156"/>
      <c r="E41" s="156"/>
      <c r="F41" s="156"/>
      <c r="G41" s="349">
        <v>2000</v>
      </c>
      <c r="H41" s="350"/>
      <c r="J41" s="22"/>
    </row>
    <row r="42" spans="1:10" x14ac:dyDescent="0.2">
      <c r="A42" s="133"/>
      <c r="B42" s="133"/>
      <c r="C42" s="70"/>
      <c r="D42" s="98"/>
      <c r="E42" s="98"/>
      <c r="F42" s="98"/>
      <c r="G42" s="98"/>
      <c r="H42" s="70"/>
    </row>
    <row r="43" spans="1:10" x14ac:dyDescent="0.2">
      <c r="A43" s="133"/>
      <c r="B43" s="133"/>
      <c r="C43" s="70"/>
      <c r="D43" s="98"/>
      <c r="E43" s="98"/>
      <c r="F43" s="98"/>
      <c r="G43" s="98"/>
      <c r="H43" s="70"/>
    </row>
    <row r="44" spans="1:10" ht="27.75" customHeight="1" x14ac:dyDescent="0.25">
      <c r="A44" s="70" t="s">
        <v>21</v>
      </c>
      <c r="B44" s="133"/>
      <c r="C44" s="345" t="s">
        <v>229</v>
      </c>
      <c r="D44" s="345"/>
      <c r="E44" s="345"/>
      <c r="F44" s="186"/>
      <c r="G44" s="347">
        <v>1250</v>
      </c>
      <c r="H44" s="348"/>
    </row>
    <row r="45" spans="1:10" x14ac:dyDescent="0.2">
      <c r="A45" s="133"/>
      <c r="B45" s="133"/>
      <c r="C45" s="70"/>
      <c r="D45" s="98"/>
      <c r="E45" s="98"/>
      <c r="F45" s="98"/>
      <c r="G45" s="98"/>
      <c r="H45" s="70"/>
    </row>
    <row r="46" spans="1:10" ht="17.25" customHeight="1" thickBot="1" x14ac:dyDescent="0.3">
      <c r="A46" s="149" t="s">
        <v>71</v>
      </c>
      <c r="B46" s="150"/>
      <c r="C46" s="151"/>
      <c r="D46" s="152"/>
      <c r="E46" s="152"/>
      <c r="F46" s="152"/>
      <c r="G46" s="353">
        <f>SUM(G47)</f>
        <v>1250</v>
      </c>
      <c r="H46" s="353"/>
      <c r="I46" s="22"/>
      <c r="J46" s="22"/>
    </row>
    <row r="47" spans="1:10" s="70" customFormat="1" ht="15" customHeight="1" thickTop="1" x14ac:dyDescent="0.25">
      <c r="A47" s="153" t="s">
        <v>16</v>
      </c>
      <c r="B47" s="154"/>
      <c r="C47" s="58"/>
      <c r="D47" s="155"/>
      <c r="E47" s="155"/>
      <c r="F47" s="155"/>
      <c r="G47" s="349">
        <v>1250</v>
      </c>
      <c r="H47" s="350"/>
      <c r="I47" s="35"/>
      <c r="J47" s="35"/>
    </row>
    <row r="48" spans="1:10" x14ac:dyDescent="0.2">
      <c r="A48" s="133"/>
      <c r="B48" s="133"/>
      <c r="C48" s="70"/>
      <c r="D48" s="98"/>
      <c r="E48" s="98"/>
      <c r="F48" s="98"/>
      <c r="G48" s="98"/>
      <c r="H48" s="70"/>
    </row>
    <row r="49" spans="1:10" ht="29.25" customHeight="1" x14ac:dyDescent="0.25">
      <c r="A49" s="70" t="s">
        <v>21</v>
      </c>
      <c r="B49" s="133"/>
      <c r="C49" s="345" t="s">
        <v>230</v>
      </c>
      <c r="D49" s="345"/>
      <c r="E49" s="98"/>
      <c r="F49" s="98"/>
      <c r="G49" s="347">
        <v>3800</v>
      </c>
      <c r="H49" s="348"/>
    </row>
    <row r="50" spans="1:10" x14ac:dyDescent="0.2">
      <c r="A50" s="133"/>
      <c r="B50" s="133"/>
      <c r="C50" s="70"/>
      <c r="D50" s="98"/>
      <c r="E50" s="98"/>
      <c r="F50" s="98"/>
      <c r="G50" s="98"/>
      <c r="H50" s="70"/>
    </row>
    <row r="51" spans="1:10" ht="17.25" customHeight="1" thickBot="1" x14ac:dyDescent="0.3">
      <c r="A51" s="149" t="s">
        <v>96</v>
      </c>
      <c r="B51" s="150"/>
      <c r="C51" s="151"/>
      <c r="D51" s="152"/>
      <c r="E51" s="152"/>
      <c r="F51" s="152"/>
      <c r="G51" s="353">
        <f>SUM(G52)</f>
        <v>3800</v>
      </c>
      <c r="H51" s="353"/>
      <c r="I51" s="22"/>
      <c r="J51" s="22"/>
    </row>
    <row r="52" spans="1:10" s="70" customFormat="1" ht="15" customHeight="1" thickTop="1" x14ac:dyDescent="0.25">
      <c r="A52" s="153" t="s">
        <v>16</v>
      </c>
      <c r="B52" s="154"/>
      <c r="C52" s="58"/>
      <c r="D52" s="155"/>
      <c r="E52" s="155"/>
      <c r="F52" s="155"/>
      <c r="G52" s="349">
        <v>3800</v>
      </c>
      <c r="H52" s="350"/>
      <c r="I52" s="35"/>
      <c r="J52" s="35"/>
    </row>
    <row r="53" spans="1:10" ht="15" x14ac:dyDescent="0.25">
      <c r="A53" s="147"/>
      <c r="B53" s="133"/>
      <c r="C53" s="70"/>
      <c r="D53" s="98"/>
      <c r="E53" s="98"/>
      <c r="F53" s="98"/>
      <c r="G53" s="98"/>
      <c r="H53" s="70"/>
    </row>
    <row r="54" spans="1:10" ht="15" x14ac:dyDescent="0.25">
      <c r="A54" s="147"/>
      <c r="B54" s="133"/>
      <c r="C54" s="70"/>
      <c r="D54" s="98"/>
      <c r="E54" s="98"/>
      <c r="F54" s="98"/>
      <c r="G54" s="98"/>
      <c r="H54" s="70"/>
    </row>
    <row r="55" spans="1:10" ht="29.25" customHeight="1" x14ac:dyDescent="0.25">
      <c r="A55" s="70" t="s">
        <v>21</v>
      </c>
      <c r="B55" s="133"/>
      <c r="C55" s="358" t="s">
        <v>233</v>
      </c>
      <c r="D55" s="358"/>
      <c r="E55" s="98"/>
      <c r="F55" s="98"/>
      <c r="G55" s="347">
        <v>800</v>
      </c>
      <c r="H55" s="348"/>
    </row>
    <row r="56" spans="1:10" ht="15" x14ac:dyDescent="0.25">
      <c r="A56" s="147"/>
      <c r="B56" s="133"/>
      <c r="C56" s="70"/>
      <c r="D56" s="98"/>
      <c r="E56" s="98"/>
      <c r="F56" s="98"/>
      <c r="G56" s="98"/>
      <c r="H56" s="70"/>
    </row>
    <row r="57" spans="1:10" ht="17.25" customHeight="1" thickBot="1" x14ac:dyDescent="0.3">
      <c r="A57" s="149" t="s">
        <v>103</v>
      </c>
      <c r="B57" s="150"/>
      <c r="C57" s="151"/>
      <c r="D57" s="152"/>
      <c r="E57" s="152"/>
      <c r="F57" s="152"/>
      <c r="G57" s="353">
        <f>SUM(G58:H59)</f>
        <v>800</v>
      </c>
      <c r="H57" s="353"/>
      <c r="I57" s="22"/>
      <c r="J57" s="22"/>
    </row>
    <row r="58" spans="1:10" ht="14.25" customHeight="1" thickTop="1" x14ac:dyDescent="0.25">
      <c r="A58" s="153" t="s">
        <v>69</v>
      </c>
      <c r="B58" s="156"/>
      <c r="C58" s="156"/>
      <c r="D58" s="156"/>
      <c r="E58" s="156"/>
      <c r="F58" s="156"/>
      <c r="G58" s="349">
        <v>800</v>
      </c>
      <c r="H58" s="350"/>
    </row>
    <row r="59" spans="1:10" ht="15" x14ac:dyDescent="0.25">
      <c r="A59" s="147"/>
      <c r="B59" s="133"/>
      <c r="C59" s="70"/>
      <c r="D59" s="98"/>
      <c r="E59" s="98"/>
      <c r="F59" s="98"/>
      <c r="G59" s="98"/>
      <c r="H59" s="70"/>
    </row>
    <row r="60" spans="1:10" ht="30" customHeight="1" x14ac:dyDescent="0.25">
      <c r="A60" s="70" t="s">
        <v>21</v>
      </c>
      <c r="B60" s="133"/>
      <c r="C60" s="358" t="s">
        <v>234</v>
      </c>
      <c r="D60" s="358"/>
      <c r="E60" s="358"/>
      <c r="F60" s="358"/>
      <c r="G60" s="347">
        <v>56000</v>
      </c>
      <c r="H60" s="348"/>
    </row>
    <row r="61" spans="1:10" ht="15" x14ac:dyDescent="0.25">
      <c r="A61" s="147"/>
      <c r="B61" s="133"/>
      <c r="C61" s="70"/>
      <c r="D61" s="98"/>
      <c r="E61" s="98"/>
      <c r="F61" s="98"/>
      <c r="G61" s="98"/>
      <c r="H61" s="70"/>
    </row>
    <row r="62" spans="1:10" s="2" customFormat="1" ht="17.25" customHeight="1" thickBot="1" x14ac:dyDescent="0.3">
      <c r="A62" s="18" t="s">
        <v>159</v>
      </c>
      <c r="B62" s="19"/>
      <c r="C62" s="20"/>
      <c r="D62" s="21"/>
      <c r="E62" s="21"/>
      <c r="F62" s="21"/>
      <c r="G62" s="353">
        <f>SUM(G63)</f>
        <v>56000</v>
      </c>
      <c r="H62" s="353"/>
      <c r="I62" s="22"/>
      <c r="J62" s="22"/>
    </row>
    <row r="63" spans="1:10" s="2" customFormat="1" ht="17.25" customHeight="1" thickTop="1" x14ac:dyDescent="0.25">
      <c r="A63" s="68" t="s">
        <v>36</v>
      </c>
      <c r="B63" s="32"/>
      <c r="C63" s="33"/>
      <c r="D63" s="34"/>
      <c r="E63" s="34"/>
      <c r="F63" s="34"/>
      <c r="G63" s="349">
        <v>56000</v>
      </c>
      <c r="H63" s="350"/>
      <c r="I63" s="22"/>
      <c r="J63" s="22"/>
    </row>
    <row r="64" spans="1:10" s="2" customFormat="1" ht="17.25" customHeight="1" x14ac:dyDescent="0.25">
      <c r="A64" s="68"/>
      <c r="B64" s="32"/>
      <c r="C64" s="33"/>
      <c r="D64" s="34"/>
      <c r="E64" s="34"/>
      <c r="F64" s="34"/>
      <c r="G64" s="183"/>
      <c r="H64" s="184"/>
      <c r="I64" s="22"/>
      <c r="J64" s="22"/>
    </row>
    <row r="65" spans="1:10" ht="15" x14ac:dyDescent="0.25">
      <c r="A65" s="70" t="s">
        <v>21</v>
      </c>
      <c r="B65" s="133"/>
      <c r="C65" s="148" t="s">
        <v>220</v>
      </c>
      <c r="D65" s="98"/>
      <c r="E65" s="98"/>
      <c r="F65" s="98"/>
      <c r="G65" s="347">
        <f>SUM(G66:H68)</f>
        <v>13550</v>
      </c>
      <c r="H65" s="348"/>
    </row>
    <row r="66" spans="1:10" ht="15" x14ac:dyDescent="0.25">
      <c r="A66" s="134" t="s">
        <v>22</v>
      </c>
      <c r="B66" s="133"/>
      <c r="C66" s="110" t="s">
        <v>160</v>
      </c>
      <c r="D66" s="98"/>
      <c r="E66" s="98"/>
      <c r="F66" s="98"/>
      <c r="G66" s="359">
        <v>10550</v>
      </c>
      <c r="H66" s="360"/>
    </row>
    <row r="67" spans="1:10" ht="15" x14ac:dyDescent="0.25">
      <c r="A67" s="134"/>
      <c r="B67" s="133"/>
      <c r="C67" s="58" t="s">
        <v>161</v>
      </c>
      <c r="D67" s="98"/>
      <c r="E67" s="98"/>
      <c r="F67" s="98"/>
      <c r="G67" s="359">
        <v>1500</v>
      </c>
      <c r="H67" s="360"/>
    </row>
    <row r="68" spans="1:10" ht="30" customHeight="1" x14ac:dyDescent="0.25">
      <c r="A68" s="134"/>
      <c r="B68" s="133"/>
      <c r="C68" s="361" t="s">
        <v>190</v>
      </c>
      <c r="D68" s="361"/>
      <c r="E68" s="361"/>
      <c r="F68" s="361"/>
      <c r="G68" s="359">
        <v>1500</v>
      </c>
      <c r="H68" s="360"/>
    </row>
    <row r="69" spans="1:10" ht="15" x14ac:dyDescent="0.25">
      <c r="A69" s="147"/>
      <c r="B69" s="133"/>
      <c r="C69" s="70"/>
      <c r="D69" s="98"/>
      <c r="E69" s="98"/>
      <c r="F69" s="98"/>
      <c r="G69" s="98"/>
      <c r="H69" s="70"/>
    </row>
    <row r="70" spans="1:10" ht="17.25" customHeight="1" thickBot="1" x14ac:dyDescent="0.3">
      <c r="A70" s="149" t="s">
        <v>85</v>
      </c>
      <c r="B70" s="150"/>
      <c r="C70" s="151"/>
      <c r="D70" s="152"/>
      <c r="E70" s="152"/>
      <c r="F70" s="152"/>
      <c r="G70" s="353">
        <f>SUM(G71:H73)</f>
        <v>13550</v>
      </c>
      <c r="H70" s="353"/>
      <c r="I70" s="22"/>
      <c r="J70" s="22"/>
    </row>
    <row r="71" spans="1:10" s="70" customFormat="1" ht="15" customHeight="1" thickTop="1" x14ac:dyDescent="0.25">
      <c r="A71" s="153" t="s">
        <v>16</v>
      </c>
      <c r="B71" s="154"/>
      <c r="C71" s="58"/>
      <c r="D71" s="155"/>
      <c r="E71" s="155"/>
      <c r="F71" s="155"/>
      <c r="G71" s="349">
        <v>10550</v>
      </c>
      <c r="H71" s="350"/>
      <c r="I71" s="35"/>
      <c r="J71" s="35"/>
    </row>
    <row r="72" spans="1:10" s="70" customFormat="1" ht="15" customHeight="1" x14ac:dyDescent="0.25">
      <c r="A72" s="153" t="s">
        <v>16</v>
      </c>
      <c r="B72" s="154"/>
      <c r="C72" s="58"/>
      <c r="D72" s="155"/>
      <c r="E72" s="155"/>
      <c r="F72" s="155"/>
      <c r="G72" s="349">
        <v>1500</v>
      </c>
      <c r="H72" s="350"/>
      <c r="I72" s="35"/>
      <c r="J72" s="35"/>
    </row>
    <row r="73" spans="1:10" s="70" customFormat="1" ht="15" customHeight="1" x14ac:dyDescent="0.25">
      <c r="A73" s="153" t="s">
        <v>16</v>
      </c>
      <c r="B73" s="154"/>
      <c r="C73" s="58"/>
      <c r="D73" s="155"/>
      <c r="E73" s="155"/>
      <c r="F73" s="155"/>
      <c r="G73" s="349">
        <v>1500</v>
      </c>
      <c r="H73" s="350"/>
      <c r="I73" s="35"/>
      <c r="J73" s="35"/>
    </row>
    <row r="74" spans="1:10" s="2" customFormat="1" ht="17.25" customHeight="1" x14ac:dyDescent="0.25">
      <c r="A74" s="68"/>
      <c r="B74" s="32"/>
      <c r="C74" s="33"/>
      <c r="D74" s="34"/>
      <c r="E74" s="34"/>
      <c r="F74" s="34"/>
      <c r="G74" s="183"/>
      <c r="H74" s="184"/>
      <c r="I74" s="22"/>
      <c r="J74" s="22"/>
    </row>
    <row r="75" spans="1:10" ht="15" x14ac:dyDescent="0.25">
      <c r="A75" s="70" t="s">
        <v>21</v>
      </c>
      <c r="B75" s="133"/>
      <c r="C75" s="148" t="s">
        <v>222</v>
      </c>
      <c r="D75" s="98"/>
      <c r="E75" s="98"/>
      <c r="F75" s="98"/>
      <c r="G75" s="347">
        <f>SUM(G76:H77)</f>
        <v>30100</v>
      </c>
      <c r="H75" s="348"/>
    </row>
    <row r="76" spans="1:10" ht="15" x14ac:dyDescent="0.25">
      <c r="A76" s="134" t="s">
        <v>22</v>
      </c>
      <c r="B76" s="133"/>
      <c r="C76" s="58" t="s">
        <v>162</v>
      </c>
      <c r="D76" s="98"/>
      <c r="E76" s="98"/>
      <c r="F76" s="98"/>
      <c r="G76" s="359">
        <v>22000</v>
      </c>
      <c r="H76" s="360"/>
    </row>
    <row r="77" spans="1:10" ht="15" x14ac:dyDescent="0.25">
      <c r="A77" s="134"/>
      <c r="B77" s="133"/>
      <c r="C77" s="58" t="s">
        <v>163</v>
      </c>
      <c r="D77" s="98"/>
      <c r="E77" s="98"/>
      <c r="F77" s="98"/>
      <c r="G77" s="359">
        <v>8100</v>
      </c>
      <c r="H77" s="360"/>
    </row>
    <row r="78" spans="1:10" ht="15" x14ac:dyDescent="0.25">
      <c r="A78" s="147"/>
      <c r="B78" s="133"/>
      <c r="C78" s="70"/>
      <c r="D78" s="98"/>
      <c r="E78" s="98"/>
      <c r="F78" s="98"/>
      <c r="G78" s="98"/>
      <c r="H78" s="70"/>
    </row>
    <row r="79" spans="1:10" ht="17.25" customHeight="1" thickBot="1" x14ac:dyDescent="0.3">
      <c r="A79" s="149" t="s">
        <v>85</v>
      </c>
      <c r="B79" s="150"/>
      <c r="C79" s="151"/>
      <c r="D79" s="152"/>
      <c r="E79" s="152"/>
      <c r="F79" s="152"/>
      <c r="G79" s="353">
        <f>SUM(G80:H81)</f>
        <v>30100</v>
      </c>
      <c r="H79" s="353"/>
      <c r="I79" s="22"/>
      <c r="J79" s="22"/>
    </row>
    <row r="80" spans="1:10" s="70" customFormat="1" ht="15" customHeight="1" thickTop="1" x14ac:dyDescent="0.25">
      <c r="A80" s="153" t="s">
        <v>16</v>
      </c>
      <c r="B80" s="154"/>
      <c r="C80" s="58"/>
      <c r="D80" s="155"/>
      <c r="E80" s="155"/>
      <c r="F80" s="155"/>
      <c r="G80" s="349">
        <v>22000</v>
      </c>
      <c r="H80" s="350"/>
      <c r="I80" s="35"/>
      <c r="J80" s="35"/>
    </row>
    <row r="81" spans="1:10" s="70" customFormat="1" ht="15" customHeight="1" x14ac:dyDescent="0.25">
      <c r="A81" s="153" t="s">
        <v>16</v>
      </c>
      <c r="B81" s="154"/>
      <c r="C81" s="58"/>
      <c r="D81" s="155"/>
      <c r="E81" s="155"/>
      <c r="F81" s="155"/>
      <c r="G81" s="349">
        <v>8100</v>
      </c>
      <c r="H81" s="350"/>
      <c r="I81" s="35"/>
      <c r="J81" s="35"/>
    </row>
    <row r="82" spans="1:10" x14ac:dyDescent="0.2">
      <c r="A82" s="133"/>
      <c r="B82" s="133"/>
      <c r="C82" s="70"/>
      <c r="D82" s="98"/>
      <c r="E82" s="98"/>
      <c r="F82" s="98"/>
      <c r="G82" s="98"/>
      <c r="H82" s="70"/>
    </row>
    <row r="83" spans="1:10" ht="29.25" customHeight="1" x14ac:dyDescent="0.25">
      <c r="A83" s="70" t="s">
        <v>21</v>
      </c>
      <c r="B83" s="133"/>
      <c r="C83" s="358" t="s">
        <v>223</v>
      </c>
      <c r="D83" s="358"/>
      <c r="E83" s="98"/>
      <c r="F83" s="98"/>
      <c r="G83" s="347">
        <v>4000</v>
      </c>
      <c r="H83" s="348"/>
    </row>
    <row r="84" spans="1:10" x14ac:dyDescent="0.2">
      <c r="A84" s="148"/>
      <c r="B84" s="133"/>
      <c r="C84" s="70"/>
      <c r="D84" s="98"/>
      <c r="E84" s="98"/>
      <c r="F84" s="98"/>
      <c r="G84" s="98"/>
      <c r="H84" s="70"/>
    </row>
    <row r="85" spans="1:10" s="2" customFormat="1" ht="30.75" customHeight="1" thickBot="1" x14ac:dyDescent="0.3">
      <c r="A85" s="339" t="s">
        <v>100</v>
      </c>
      <c r="B85" s="340"/>
      <c r="C85" s="340"/>
      <c r="D85" s="340"/>
      <c r="E85" s="340"/>
      <c r="F85" s="185"/>
      <c r="G85" s="330">
        <f>SUM(G86:H88)</f>
        <v>4000</v>
      </c>
      <c r="H85" s="330"/>
      <c r="I85" s="22"/>
      <c r="J85" s="22"/>
    </row>
    <row r="86" spans="1:10" s="2" customFormat="1" ht="14.25" customHeight="1" thickTop="1" x14ac:dyDescent="0.25">
      <c r="A86" s="59" t="s">
        <v>54</v>
      </c>
      <c r="B86" s="55"/>
      <c r="C86" s="30"/>
      <c r="D86" s="57"/>
      <c r="E86" s="57"/>
      <c r="F86" s="57"/>
      <c r="G86" s="331">
        <v>4000</v>
      </c>
      <c r="H86" s="332"/>
    </row>
    <row r="87" spans="1:10" x14ac:dyDescent="0.2">
      <c r="A87" s="148"/>
      <c r="B87" s="133"/>
      <c r="C87" s="70"/>
      <c r="D87" s="98"/>
      <c r="E87" s="98"/>
      <c r="F87" s="98"/>
      <c r="G87" s="98"/>
      <c r="H87" s="70"/>
    </row>
    <row r="88" spans="1:10" x14ac:dyDescent="0.2">
      <c r="A88" s="148"/>
      <c r="B88" s="133"/>
      <c r="C88" s="70"/>
      <c r="D88" s="98"/>
      <c r="E88" s="98"/>
      <c r="F88" s="98"/>
      <c r="G88" s="98"/>
      <c r="H88" s="70"/>
    </row>
    <row r="89" spans="1:10" x14ac:dyDescent="0.2">
      <c r="A89" s="148"/>
      <c r="B89" s="133"/>
      <c r="C89" s="70"/>
      <c r="D89" s="98"/>
      <c r="E89" s="98"/>
      <c r="F89" s="98"/>
      <c r="G89" s="98"/>
      <c r="H89" s="70"/>
    </row>
    <row r="90" spans="1:10" x14ac:dyDescent="0.2">
      <c r="A90" s="219"/>
      <c r="B90" s="133"/>
      <c r="C90" s="70"/>
      <c r="D90" s="98"/>
      <c r="E90" s="98"/>
      <c r="F90" s="98"/>
      <c r="G90" s="98"/>
      <c r="H90" s="70"/>
    </row>
    <row r="91" spans="1:10" x14ac:dyDescent="0.2">
      <c r="A91" s="133"/>
      <c r="B91" s="133"/>
      <c r="C91" s="70"/>
      <c r="D91" s="98"/>
      <c r="E91" s="98"/>
      <c r="F91" s="98"/>
      <c r="G91" s="98"/>
      <c r="H91" s="70"/>
    </row>
    <row r="92" spans="1:10" x14ac:dyDescent="0.2">
      <c r="A92" s="133"/>
      <c r="B92" s="133"/>
      <c r="C92" s="70"/>
      <c r="D92" s="98"/>
      <c r="E92" s="98"/>
      <c r="F92" s="98"/>
      <c r="G92" s="98"/>
      <c r="H92" s="70"/>
    </row>
    <row r="93" spans="1:10" x14ac:dyDescent="0.2">
      <c r="A93" s="133"/>
      <c r="B93" s="133"/>
      <c r="C93" s="70"/>
      <c r="D93" s="98"/>
      <c r="E93" s="98"/>
      <c r="F93" s="98"/>
      <c r="G93" s="98"/>
      <c r="H93" s="70"/>
    </row>
    <row r="94" spans="1:10" x14ac:dyDescent="0.2">
      <c r="A94" s="133"/>
      <c r="B94" s="133"/>
      <c r="C94" s="70"/>
      <c r="D94" s="98"/>
      <c r="E94" s="98"/>
      <c r="F94" s="98"/>
      <c r="G94" s="98"/>
      <c r="H94" s="70"/>
    </row>
  </sheetData>
  <mergeCells count="55">
    <mergeCell ref="C22:D22"/>
    <mergeCell ref="C49:D49"/>
    <mergeCell ref="C55:D55"/>
    <mergeCell ref="C83:D83"/>
    <mergeCell ref="C68:F68"/>
    <mergeCell ref="C44:E44"/>
    <mergeCell ref="C24:D24"/>
    <mergeCell ref="G68:H68"/>
    <mergeCell ref="G72:H72"/>
    <mergeCell ref="G73:H73"/>
    <mergeCell ref="G31:H31"/>
    <mergeCell ref="G23:H23"/>
    <mergeCell ref="G24:H24"/>
    <mergeCell ref="G26:H26"/>
    <mergeCell ref="G27:H27"/>
    <mergeCell ref="G28:H28"/>
    <mergeCell ref="G57:H57"/>
    <mergeCell ref="G58:H58"/>
    <mergeCell ref="G32:H32"/>
    <mergeCell ref="G33:H33"/>
    <mergeCell ref="G34:H34"/>
    <mergeCell ref="G49:H49"/>
    <mergeCell ref="G51:H51"/>
    <mergeCell ref="G52:H52"/>
    <mergeCell ref="G55:H55"/>
    <mergeCell ref="G40:H40"/>
    <mergeCell ref="G44:H44"/>
    <mergeCell ref="G46:H46"/>
    <mergeCell ref="G47:H47"/>
    <mergeCell ref="G41:H41"/>
    <mergeCell ref="G85:H85"/>
    <mergeCell ref="A85:E85"/>
    <mergeCell ref="G86:H86"/>
    <mergeCell ref="G76:H76"/>
    <mergeCell ref="G77:H77"/>
    <mergeCell ref="G79:H79"/>
    <mergeCell ref="G80:H80"/>
    <mergeCell ref="G83:H83"/>
    <mergeCell ref="G81:H81"/>
    <mergeCell ref="G1:H1"/>
    <mergeCell ref="A19:C19"/>
    <mergeCell ref="G75:H75"/>
    <mergeCell ref="G66:H66"/>
    <mergeCell ref="G67:H67"/>
    <mergeCell ref="G70:H70"/>
    <mergeCell ref="G71:H71"/>
    <mergeCell ref="G63:H63"/>
    <mergeCell ref="G65:H65"/>
    <mergeCell ref="G36:H36"/>
    <mergeCell ref="G37:H37"/>
    <mergeCell ref="G22:H22"/>
    <mergeCell ref="G60:H60"/>
    <mergeCell ref="G62:H62"/>
    <mergeCell ref="C60:F60"/>
    <mergeCell ref="G39:H39"/>
  </mergeCells>
  <pageMargins left="0.70866141732283472" right="0.70866141732283472" top="0.78740157480314965" bottom="0.78740157480314965" header="0.31496062992125984" footer="0.31496062992125984"/>
  <pageSetup paperSize="9" scale="79" firstPageNumber="69" fitToWidth="2" fitToHeight="2" orientation="portrait" useFirstPageNumber="1" r:id="rId1"/>
  <headerFooter>
    <oddFooter>&amp;L&amp;"-,Kurzíva"Zastupitelstvo Olomouckého kraje 18-12-2017
6. - Rozpočet Olomouckého kraje 2018 - návrh rozpočtu
Příloha č. 3b): dotační tituly&amp;R&amp;"-,Kurzíva"Strana &amp;P (celkem 171)</oddFooter>
  </headerFooter>
  <rowBreaks count="1" manualBreakCount="1">
    <brk id="50" max="7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52"/>
  <sheetViews>
    <sheetView view="pageBreakPreview" zoomScaleNormal="100" zoomScaleSheetLayoutView="100" workbookViewId="0">
      <selection activeCell="G17" sqref="G17:H17"/>
    </sheetView>
  </sheetViews>
  <sheetFormatPr defaultRowHeight="14.25" x14ac:dyDescent="0.2"/>
  <cols>
    <col min="1" max="1" width="8.5703125" style="1" customWidth="1"/>
    <col min="2" max="2" width="9.140625" style="1"/>
    <col min="3" max="3" width="54.42578125" style="2" customWidth="1"/>
    <col min="4" max="4" width="14.140625" style="3" customWidth="1"/>
    <col min="5" max="6" width="14.140625" style="3" hidden="1" customWidth="1"/>
    <col min="7" max="7" width="14.140625" style="3" customWidth="1"/>
    <col min="8" max="8" width="9.140625" style="2" customWidth="1"/>
    <col min="9" max="10" width="13.5703125" style="2" customWidth="1"/>
    <col min="11" max="13" width="9.140625" style="2"/>
    <col min="14" max="14" width="13.28515625" style="2" customWidth="1"/>
    <col min="15" max="16384" width="9.140625" style="2"/>
  </cols>
  <sheetData>
    <row r="1" spans="1:8" ht="23.25" x14ac:dyDescent="0.35">
      <c r="A1" s="60" t="s">
        <v>0</v>
      </c>
      <c r="B1" s="55"/>
      <c r="C1" s="30"/>
      <c r="D1" s="57"/>
      <c r="E1" s="57"/>
      <c r="F1" s="57"/>
      <c r="G1" s="335" t="s">
        <v>1</v>
      </c>
      <c r="H1" s="335"/>
    </row>
    <row r="2" spans="1:8" x14ac:dyDescent="0.2">
      <c r="A2" s="55"/>
      <c r="B2" s="55"/>
      <c r="C2" s="30"/>
      <c r="D2" s="57"/>
      <c r="E2" s="57"/>
      <c r="F2" s="57"/>
      <c r="G2" s="57"/>
      <c r="H2" s="30"/>
    </row>
    <row r="3" spans="1:8" x14ac:dyDescent="0.2">
      <c r="A3" s="47" t="s">
        <v>2</v>
      </c>
      <c r="B3" s="47" t="s">
        <v>3</v>
      </c>
      <c r="C3" s="30"/>
      <c r="D3" s="57"/>
      <c r="E3" s="57"/>
      <c r="F3" s="57"/>
      <c r="G3" s="57"/>
      <c r="H3" s="30"/>
    </row>
    <row r="4" spans="1:8" x14ac:dyDescent="0.2">
      <c r="A4" s="55"/>
      <c r="B4" s="47" t="s">
        <v>4</v>
      </c>
      <c r="C4" s="30"/>
      <c r="D4" s="57"/>
      <c r="E4" s="57"/>
      <c r="F4" s="57"/>
      <c r="G4" s="57"/>
      <c r="H4" s="30"/>
    </row>
    <row r="5" spans="1:8" x14ac:dyDescent="0.2">
      <c r="A5" s="55"/>
      <c r="B5" s="55"/>
      <c r="C5" s="30"/>
      <c r="D5" s="57"/>
      <c r="E5" s="57"/>
      <c r="F5" s="57"/>
      <c r="G5" s="57"/>
      <c r="H5" s="30"/>
    </row>
    <row r="6" spans="1:8" s="4" customFormat="1" ht="13.5" thickBot="1" x14ac:dyDescent="0.25">
      <c r="A6" s="61"/>
      <c r="B6" s="61"/>
      <c r="C6" s="62"/>
      <c r="D6" s="63"/>
      <c r="E6" s="63"/>
      <c r="F6" s="63"/>
      <c r="G6" s="63"/>
      <c r="H6" s="62" t="s">
        <v>5</v>
      </c>
    </row>
    <row r="7" spans="1:8" s="4" customFormat="1" ht="39.75" thickTop="1" thickBot="1" x14ac:dyDescent="0.25">
      <c r="A7" s="5" t="s">
        <v>6</v>
      </c>
      <c r="B7" s="6" t="s">
        <v>7</v>
      </c>
      <c r="C7" s="7" t="s">
        <v>8</v>
      </c>
      <c r="D7" s="99" t="s">
        <v>115</v>
      </c>
      <c r="E7" s="8" t="s">
        <v>170</v>
      </c>
      <c r="F7" s="8" t="s">
        <v>116</v>
      </c>
      <c r="G7" s="99" t="s">
        <v>117</v>
      </c>
      <c r="H7" s="43" t="s">
        <v>9</v>
      </c>
    </row>
    <row r="8" spans="1:8" s="14" customFormat="1" ht="12.75" thickTop="1" thickBot="1" x14ac:dyDescent="0.25">
      <c r="A8" s="10">
        <v>1</v>
      </c>
      <c r="B8" s="11">
        <v>2</v>
      </c>
      <c r="C8" s="11">
        <v>3</v>
      </c>
      <c r="D8" s="12">
        <v>4</v>
      </c>
      <c r="E8" s="12">
        <v>5</v>
      </c>
      <c r="F8" s="12">
        <v>6</v>
      </c>
      <c r="G8" s="12">
        <v>5</v>
      </c>
      <c r="H8" s="13" t="s">
        <v>185</v>
      </c>
    </row>
    <row r="9" spans="1:8" ht="15" thickTop="1" x14ac:dyDescent="0.2">
      <c r="A9" s="36">
        <v>3541</v>
      </c>
      <c r="B9" s="37">
        <v>52</v>
      </c>
      <c r="C9" s="51" t="s">
        <v>10</v>
      </c>
      <c r="D9" s="24">
        <v>3000</v>
      </c>
      <c r="E9" s="24">
        <v>3000</v>
      </c>
      <c r="F9" s="24">
        <v>3000</v>
      </c>
      <c r="G9" s="24">
        <f>SUM(G24)</f>
        <v>2625</v>
      </c>
      <c r="H9" s="38">
        <f>G9/D9*100</f>
        <v>87.5</v>
      </c>
    </row>
    <row r="10" spans="1:8" x14ac:dyDescent="0.2">
      <c r="A10" s="36">
        <v>3599</v>
      </c>
      <c r="B10" s="37">
        <v>52</v>
      </c>
      <c r="C10" s="51" t="s">
        <v>10</v>
      </c>
      <c r="D10" s="24">
        <v>2200</v>
      </c>
      <c r="E10" s="24">
        <v>1975</v>
      </c>
      <c r="F10" s="24">
        <v>1975</v>
      </c>
      <c r="G10" s="24">
        <f>SUM(G36)</f>
        <v>1550</v>
      </c>
      <c r="H10" s="38">
        <f>G10/D10*100</f>
        <v>70.454545454545453</v>
      </c>
    </row>
    <row r="11" spans="1:8" x14ac:dyDescent="0.2">
      <c r="A11" s="36">
        <v>3543</v>
      </c>
      <c r="B11" s="37">
        <v>52</v>
      </c>
      <c r="C11" s="51" t="s">
        <v>10</v>
      </c>
      <c r="D11" s="24">
        <v>800</v>
      </c>
      <c r="E11" s="24">
        <v>800</v>
      </c>
      <c r="F11" s="24">
        <v>800</v>
      </c>
      <c r="G11" s="24">
        <f>SUM(G40)</f>
        <v>700</v>
      </c>
      <c r="H11" s="38">
        <f>G11/D11*100</f>
        <v>87.5</v>
      </c>
    </row>
    <row r="12" spans="1:8" ht="15" thickBot="1" x14ac:dyDescent="0.25">
      <c r="A12" s="36">
        <v>3592</v>
      </c>
      <c r="B12" s="37">
        <v>52</v>
      </c>
      <c r="C12" s="51" t="s">
        <v>10</v>
      </c>
      <c r="D12" s="24">
        <v>2000</v>
      </c>
      <c r="E12" s="24">
        <v>2000</v>
      </c>
      <c r="F12" s="24">
        <v>2000</v>
      </c>
      <c r="G12" s="24">
        <f>SUM(G48)</f>
        <v>1500</v>
      </c>
      <c r="H12" s="38">
        <f t="shared" ref="H12" si="0">G12/D12*100</f>
        <v>75</v>
      </c>
    </row>
    <row r="13" spans="1:8" s="17" customFormat="1" ht="16.5" thickTop="1" thickBot="1" x14ac:dyDescent="0.3">
      <c r="A13" s="336" t="s">
        <v>12</v>
      </c>
      <c r="B13" s="337"/>
      <c r="C13" s="338"/>
      <c r="D13" s="15">
        <f>SUM(D9:D12)</f>
        <v>8000</v>
      </c>
      <c r="E13" s="15">
        <f t="shared" ref="E13:F13" si="1">SUM(E9:E12)</f>
        <v>7775</v>
      </c>
      <c r="F13" s="15">
        <f t="shared" si="1"/>
        <v>7775</v>
      </c>
      <c r="G13" s="15">
        <f>SUM(G9:G12)</f>
        <v>6375</v>
      </c>
      <c r="H13" s="16">
        <f>G13/D13*100</f>
        <v>79.6875</v>
      </c>
    </row>
    <row r="14" spans="1:8" ht="15" thickTop="1" x14ac:dyDescent="0.2">
      <c r="A14" s="30"/>
      <c r="B14" s="30"/>
      <c r="C14" s="30"/>
      <c r="D14" s="30"/>
      <c r="E14" s="57"/>
      <c r="F14" s="30"/>
      <c r="G14" s="30"/>
      <c r="H14" s="30"/>
    </row>
    <row r="15" spans="1:8" x14ac:dyDescent="0.2">
      <c r="A15" s="64"/>
      <c r="B15" s="64"/>
      <c r="C15" s="64"/>
      <c r="D15" s="190"/>
      <c r="E15" s="190"/>
      <c r="F15" s="190"/>
      <c r="G15" s="64"/>
      <c r="H15" s="64"/>
    </row>
    <row r="16" spans="1:8" ht="15" x14ac:dyDescent="0.25">
      <c r="A16" s="52" t="s">
        <v>13</v>
      </c>
      <c r="B16" s="55"/>
      <c r="C16" s="30"/>
      <c r="D16" s="57"/>
      <c r="E16" s="57"/>
      <c r="F16" s="57"/>
      <c r="G16" s="57"/>
      <c r="H16" s="30"/>
    </row>
    <row r="17" spans="1:10" ht="15" x14ac:dyDescent="0.25">
      <c r="A17" s="30" t="s">
        <v>21</v>
      </c>
      <c r="B17" s="55"/>
      <c r="C17" s="65" t="s">
        <v>238</v>
      </c>
      <c r="D17" s="57"/>
      <c r="E17" s="57"/>
      <c r="F17" s="57"/>
      <c r="G17" s="326">
        <f>SUM(G18:H22)</f>
        <v>2625</v>
      </c>
      <c r="H17" s="327"/>
    </row>
    <row r="18" spans="1:10" ht="15" x14ac:dyDescent="0.25">
      <c r="A18" s="47" t="s">
        <v>22</v>
      </c>
      <c r="B18" s="55"/>
      <c r="C18" s="30" t="s">
        <v>130</v>
      </c>
      <c r="D18" s="57"/>
      <c r="E18" s="57"/>
      <c r="F18" s="57"/>
      <c r="G18" s="328">
        <v>1375</v>
      </c>
      <c r="H18" s="329"/>
    </row>
    <row r="19" spans="1:10" ht="15" x14ac:dyDescent="0.25">
      <c r="A19" s="47"/>
      <c r="B19" s="55"/>
      <c r="C19" s="30" t="s">
        <v>171</v>
      </c>
      <c r="D19" s="57"/>
      <c r="E19" s="57"/>
      <c r="F19" s="57"/>
      <c r="G19" s="328">
        <v>450</v>
      </c>
      <c r="H19" s="329"/>
    </row>
    <row r="20" spans="1:10" ht="15" x14ac:dyDescent="0.25">
      <c r="A20" s="47"/>
      <c r="B20" s="55"/>
      <c r="C20" s="30" t="s">
        <v>172</v>
      </c>
      <c r="D20" s="57"/>
      <c r="E20" s="57"/>
      <c r="F20" s="57"/>
      <c r="G20" s="328">
        <v>300</v>
      </c>
      <c r="H20" s="329"/>
    </row>
    <row r="21" spans="1:10" ht="15" x14ac:dyDescent="0.25">
      <c r="A21" s="47"/>
      <c r="B21" s="55"/>
      <c r="C21" s="30" t="s">
        <v>173</v>
      </c>
      <c r="D21" s="57"/>
      <c r="E21" s="57"/>
      <c r="F21" s="57"/>
      <c r="G21" s="328">
        <v>300</v>
      </c>
      <c r="H21" s="329"/>
    </row>
    <row r="22" spans="1:10" ht="15" x14ac:dyDescent="0.25">
      <c r="A22" s="160"/>
      <c r="B22" s="55"/>
      <c r="C22" s="30" t="s">
        <v>131</v>
      </c>
      <c r="D22" s="57"/>
      <c r="E22" s="57"/>
      <c r="F22" s="57"/>
      <c r="G22" s="328">
        <v>200</v>
      </c>
      <c r="H22" s="329"/>
    </row>
    <row r="23" spans="1:10" ht="15" x14ac:dyDescent="0.25">
      <c r="A23" s="52"/>
      <c r="B23" s="55"/>
      <c r="C23" s="30"/>
      <c r="D23" s="57"/>
      <c r="E23" s="57"/>
      <c r="F23" s="57"/>
      <c r="G23" s="57"/>
      <c r="H23" s="30"/>
    </row>
    <row r="24" spans="1:10" ht="17.25" customHeight="1" thickBot="1" x14ac:dyDescent="0.3">
      <c r="A24" s="18" t="s">
        <v>14</v>
      </c>
      <c r="B24" s="19"/>
      <c r="C24" s="20"/>
      <c r="D24" s="21"/>
      <c r="E24" s="21"/>
      <c r="F24" s="21"/>
      <c r="G24" s="330">
        <f>SUM(G25:H29)</f>
        <v>2625</v>
      </c>
      <c r="H24" s="330"/>
      <c r="I24" s="22"/>
      <c r="J24" s="22"/>
    </row>
    <row r="25" spans="1:10" ht="15.75" thickTop="1" x14ac:dyDescent="0.25">
      <c r="A25" s="59" t="s">
        <v>15</v>
      </c>
      <c r="B25" s="55"/>
      <c r="C25" s="30"/>
      <c r="D25" s="57"/>
      <c r="E25" s="57"/>
      <c r="F25" s="57"/>
      <c r="G25" s="331">
        <v>1375</v>
      </c>
      <c r="H25" s="332"/>
    </row>
    <row r="26" spans="1:10" ht="15" x14ac:dyDescent="0.25">
      <c r="A26" s="59" t="s">
        <v>15</v>
      </c>
      <c r="B26" s="55"/>
      <c r="C26" s="30"/>
      <c r="D26" s="57"/>
      <c r="E26" s="57"/>
      <c r="F26" s="57"/>
      <c r="G26" s="331">
        <v>450</v>
      </c>
      <c r="H26" s="332"/>
    </row>
    <row r="27" spans="1:10" ht="15" x14ac:dyDescent="0.25">
      <c r="A27" s="59" t="s">
        <v>20</v>
      </c>
      <c r="B27" s="55"/>
      <c r="C27" s="30"/>
      <c r="D27" s="57"/>
      <c r="E27" s="57"/>
      <c r="F27" s="57"/>
      <c r="G27" s="331">
        <v>300</v>
      </c>
      <c r="H27" s="332"/>
    </row>
    <row r="28" spans="1:10" ht="15" x14ac:dyDescent="0.25">
      <c r="A28" s="59" t="s">
        <v>16</v>
      </c>
      <c r="B28" s="55"/>
      <c r="C28" s="30"/>
      <c r="D28" s="57"/>
      <c r="E28" s="57"/>
      <c r="F28" s="57"/>
      <c r="G28" s="331">
        <v>300</v>
      </c>
      <c r="H28" s="332"/>
    </row>
    <row r="29" spans="1:10" ht="15" x14ac:dyDescent="0.25">
      <c r="A29" s="59" t="s">
        <v>24</v>
      </c>
      <c r="B29" s="55"/>
      <c r="C29" s="30"/>
      <c r="D29" s="57"/>
      <c r="E29" s="57"/>
      <c r="F29" s="57"/>
      <c r="G29" s="331">
        <v>200</v>
      </c>
      <c r="H29" s="332"/>
    </row>
    <row r="30" spans="1:10" ht="15" x14ac:dyDescent="0.25">
      <c r="A30" s="65"/>
      <c r="B30" s="55"/>
      <c r="C30" s="30"/>
      <c r="D30" s="57"/>
      <c r="E30" s="57"/>
      <c r="F30" s="57"/>
      <c r="G30" s="45"/>
      <c r="H30" s="46"/>
      <c r="I30" s="182">
        <f>SUM(G36,G40)</f>
        <v>2250</v>
      </c>
    </row>
    <row r="31" spans="1:10" ht="15" x14ac:dyDescent="0.25">
      <c r="A31" s="47"/>
      <c r="B31" s="55"/>
      <c r="C31" s="30"/>
      <c r="D31" s="57"/>
      <c r="E31" s="57"/>
      <c r="F31" s="57"/>
      <c r="G31" s="45"/>
      <c r="H31" s="46"/>
    </row>
    <row r="32" spans="1:10" ht="28.5" customHeight="1" x14ac:dyDescent="0.25">
      <c r="A32" s="30" t="s">
        <v>21</v>
      </c>
      <c r="B32" s="55"/>
      <c r="C32" s="341" t="s">
        <v>237</v>
      </c>
      <c r="D32" s="341"/>
      <c r="E32" s="57"/>
      <c r="F32" s="57"/>
      <c r="G32" s="326">
        <f>SUM(G33:H34)</f>
        <v>2250</v>
      </c>
      <c r="H32" s="327"/>
    </row>
    <row r="33" spans="1:10" ht="33.75" customHeight="1" x14ac:dyDescent="0.2">
      <c r="A33" s="160" t="s">
        <v>22</v>
      </c>
      <c r="B33" s="55"/>
      <c r="C33" s="364" t="s">
        <v>191</v>
      </c>
      <c r="D33" s="365"/>
      <c r="E33" s="365"/>
      <c r="F33" s="57"/>
      <c r="G33" s="362">
        <v>1550</v>
      </c>
      <c r="H33" s="363"/>
    </row>
    <row r="34" spans="1:10" ht="29.25" customHeight="1" x14ac:dyDescent="0.25">
      <c r="A34" s="59"/>
      <c r="B34" s="55"/>
      <c r="C34" s="342" t="s">
        <v>132</v>
      </c>
      <c r="D34" s="342"/>
      <c r="E34" s="57"/>
      <c r="F34" s="57"/>
      <c r="G34" s="362">
        <v>700</v>
      </c>
      <c r="H34" s="363"/>
    </row>
    <row r="35" spans="1:10" ht="15" x14ac:dyDescent="0.25">
      <c r="A35" s="59"/>
      <c r="B35" s="55"/>
      <c r="C35" s="30"/>
      <c r="D35" s="57"/>
      <c r="E35" s="57"/>
      <c r="F35" s="57"/>
      <c r="G35" s="45"/>
      <c r="H35" s="46"/>
    </row>
    <row r="36" spans="1:10" ht="17.25" customHeight="1" thickBot="1" x14ac:dyDescent="0.3">
      <c r="A36" s="18" t="s">
        <v>109</v>
      </c>
      <c r="B36" s="19"/>
      <c r="C36" s="20"/>
      <c r="D36" s="21"/>
      <c r="E36" s="21"/>
      <c r="F36" s="21"/>
      <c r="G36" s="330">
        <f>SUM(G37:H38)</f>
        <v>1550</v>
      </c>
      <c r="H36" s="330"/>
      <c r="I36" s="22"/>
      <c r="J36" s="22"/>
    </row>
    <row r="37" spans="1:10" ht="15.75" thickTop="1" x14ac:dyDescent="0.25">
      <c r="A37" s="59" t="s">
        <v>15</v>
      </c>
      <c r="B37" s="55"/>
      <c r="C37" s="30"/>
      <c r="D37" s="57"/>
      <c r="E37" s="57"/>
      <c r="F37" s="57"/>
      <c r="G37" s="331">
        <v>1510</v>
      </c>
      <c r="H37" s="332"/>
    </row>
    <row r="38" spans="1:10" ht="15" x14ac:dyDescent="0.25">
      <c r="A38" s="59" t="s">
        <v>129</v>
      </c>
      <c r="B38" s="55"/>
      <c r="C38" s="30"/>
      <c r="D38" s="57"/>
      <c r="E38" s="57"/>
      <c r="F38" s="57"/>
      <c r="G38" s="331">
        <v>40</v>
      </c>
      <c r="H38" s="332"/>
    </row>
    <row r="40" spans="1:10" ht="17.25" customHeight="1" thickBot="1" x14ac:dyDescent="0.3">
      <c r="A40" s="18" t="s">
        <v>17</v>
      </c>
      <c r="B40" s="19"/>
      <c r="C40" s="20"/>
      <c r="D40" s="21"/>
      <c r="E40" s="21"/>
      <c r="F40" s="21"/>
      <c r="G40" s="330">
        <f>SUM(G41:H44)</f>
        <v>700</v>
      </c>
      <c r="H40" s="330"/>
      <c r="I40" s="22"/>
      <c r="J40" s="22"/>
    </row>
    <row r="41" spans="1:10" ht="15.75" thickTop="1" x14ac:dyDescent="0.25">
      <c r="A41" s="59" t="s">
        <v>15</v>
      </c>
      <c r="B41" s="55"/>
      <c r="C41" s="30"/>
      <c r="D41" s="57"/>
      <c r="E41" s="57"/>
      <c r="F41" s="57"/>
      <c r="G41" s="331">
        <v>663</v>
      </c>
      <c r="H41" s="332"/>
    </row>
    <row r="42" spans="1:10" ht="15" x14ac:dyDescent="0.25">
      <c r="A42" s="59" t="s">
        <v>129</v>
      </c>
      <c r="B42" s="55"/>
      <c r="C42" s="30"/>
      <c r="D42" s="57"/>
      <c r="E42" s="57"/>
      <c r="F42" s="57"/>
      <c r="G42" s="331">
        <v>37</v>
      </c>
      <c r="H42" s="332"/>
    </row>
    <row r="43" spans="1:10" ht="15" hidden="1" x14ac:dyDescent="0.25">
      <c r="A43" s="59" t="s">
        <v>25</v>
      </c>
      <c r="B43" s="55"/>
      <c r="C43" s="30"/>
      <c r="D43" s="57"/>
      <c r="E43" s="57"/>
      <c r="F43" s="57"/>
      <c r="G43" s="331">
        <v>0</v>
      </c>
      <c r="H43" s="332"/>
    </row>
    <row r="44" spans="1:10" ht="15" hidden="1" x14ac:dyDescent="0.25">
      <c r="A44" s="59" t="s">
        <v>26</v>
      </c>
      <c r="B44" s="55"/>
      <c r="C44" s="30"/>
      <c r="D44" s="57"/>
      <c r="E44" s="57"/>
      <c r="F44" s="57"/>
      <c r="G44" s="331">
        <v>0</v>
      </c>
      <c r="H44" s="332"/>
    </row>
    <row r="45" spans="1:10" ht="15" x14ac:dyDescent="0.25">
      <c r="A45" s="59"/>
      <c r="B45" s="55"/>
      <c r="C45" s="30"/>
      <c r="D45" s="57"/>
      <c r="E45" s="57"/>
      <c r="F45" s="57"/>
      <c r="G45" s="45"/>
      <c r="H45" s="46"/>
    </row>
    <row r="46" spans="1:10" ht="15" x14ac:dyDescent="0.25">
      <c r="A46" s="30" t="s">
        <v>21</v>
      </c>
      <c r="B46" s="55"/>
      <c r="C46" s="56" t="s">
        <v>240</v>
      </c>
      <c r="D46" s="57"/>
      <c r="E46" s="57"/>
      <c r="F46" s="57"/>
      <c r="G46" s="326">
        <v>1500</v>
      </c>
      <c r="H46" s="327"/>
    </row>
    <row r="47" spans="1:10" ht="15" x14ac:dyDescent="0.25">
      <c r="A47" s="59"/>
      <c r="B47" s="55"/>
      <c r="C47" s="30"/>
      <c r="D47" s="57"/>
      <c r="E47" s="57"/>
      <c r="F47" s="57"/>
      <c r="G47" s="45"/>
      <c r="H47" s="46"/>
    </row>
    <row r="48" spans="1:10" ht="16.5" customHeight="1" thickBot="1" x14ac:dyDescent="0.3">
      <c r="A48" s="18" t="s">
        <v>18</v>
      </c>
      <c r="B48" s="19"/>
      <c r="C48" s="20"/>
      <c r="D48" s="21"/>
      <c r="E48" s="21"/>
      <c r="F48" s="21"/>
      <c r="G48" s="330">
        <f>SUM(G49:H50)</f>
        <v>1500</v>
      </c>
      <c r="H48" s="330"/>
      <c r="I48" s="22"/>
      <c r="J48" s="22"/>
    </row>
    <row r="49" spans="1:8" ht="15.75" thickTop="1" x14ac:dyDescent="0.25">
      <c r="A49" s="59" t="s">
        <v>19</v>
      </c>
      <c r="B49" s="55"/>
      <c r="C49" s="30"/>
      <c r="D49" s="57"/>
      <c r="E49" s="57"/>
      <c r="F49" s="57"/>
      <c r="G49" s="331">
        <v>338</v>
      </c>
      <c r="H49" s="332"/>
    </row>
    <row r="50" spans="1:8" ht="15" x14ac:dyDescent="0.25">
      <c r="A50" s="59" t="s">
        <v>20</v>
      </c>
      <c r="B50" s="55"/>
      <c r="C50" s="30"/>
      <c r="D50" s="57"/>
      <c r="E50" s="57"/>
      <c r="F50" s="57"/>
      <c r="G50" s="331">
        <v>1162</v>
      </c>
      <c r="H50" s="332"/>
    </row>
    <row r="51" spans="1:8" ht="15" x14ac:dyDescent="0.25">
      <c r="A51" s="59"/>
      <c r="B51" s="55"/>
      <c r="C51" s="30"/>
      <c r="D51" s="57"/>
      <c r="E51" s="57"/>
      <c r="F51" s="57"/>
      <c r="G51" s="45"/>
      <c r="H51" s="46"/>
    </row>
    <row r="52" spans="1:8" ht="15" x14ac:dyDescent="0.25">
      <c r="A52" s="59"/>
      <c r="B52" s="55"/>
      <c r="C52" s="30"/>
      <c r="D52" s="57"/>
      <c r="E52" s="57"/>
      <c r="F52" s="57"/>
      <c r="G52" s="45"/>
      <c r="H52" s="46"/>
    </row>
  </sheetData>
  <mergeCells count="32">
    <mergeCell ref="C33:E33"/>
    <mergeCell ref="G34:H34"/>
    <mergeCell ref="G49:H49"/>
    <mergeCell ref="G50:H50"/>
    <mergeCell ref="G32:H32"/>
    <mergeCell ref="G36:H36"/>
    <mergeCell ref="G37:H37"/>
    <mergeCell ref="G38:H38"/>
    <mergeCell ref="C34:D34"/>
    <mergeCell ref="C32:D32"/>
    <mergeCell ref="G21:H21"/>
    <mergeCell ref="G29:H29"/>
    <mergeCell ref="G24:H24"/>
    <mergeCell ref="G26:H26"/>
    <mergeCell ref="G27:H27"/>
    <mergeCell ref="G22:H22"/>
    <mergeCell ref="G17:H17"/>
    <mergeCell ref="G1:H1"/>
    <mergeCell ref="A13:C13"/>
    <mergeCell ref="G48:H48"/>
    <mergeCell ref="G46:H46"/>
    <mergeCell ref="G25:H25"/>
    <mergeCell ref="G28:H28"/>
    <mergeCell ref="G40:H40"/>
    <mergeCell ref="G41:H41"/>
    <mergeCell ref="G33:H33"/>
    <mergeCell ref="G42:H42"/>
    <mergeCell ref="G43:H43"/>
    <mergeCell ref="G44:H44"/>
    <mergeCell ref="G18:H18"/>
    <mergeCell ref="G19:H19"/>
    <mergeCell ref="G20:H20"/>
  </mergeCells>
  <pageMargins left="0.70866141732283472" right="0.70866141732283472" top="0.78740157480314965" bottom="0.78740157480314965" header="0.31496062992125984" footer="0.31496062992125984"/>
  <pageSetup paperSize="9" scale="79" firstPageNumber="71" orientation="portrait" useFirstPageNumber="1" r:id="rId1"/>
  <headerFooter>
    <oddFooter>&amp;L&amp;"-,Kurzíva"Zastupitelstvo Olomouckého kraje 18-12-2017
6. - Rozpočet Olomouckého kraje 2018 - návrh rozpočtu
Příloha č. 3b): dotační tituly&amp;R&amp;"-,Kurzíva"Strana &amp;P (celkem 171)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12</vt:i4>
      </vt:variant>
    </vt:vector>
  </HeadingPairs>
  <TitlesOfParts>
    <vt:vector size="23" baseType="lpstr">
      <vt:lpstr>Požadavky</vt:lpstr>
      <vt:lpstr>dotační programy</vt:lpstr>
      <vt:lpstr>08</vt:lpstr>
      <vt:lpstr>09</vt:lpstr>
      <vt:lpstr>10</vt:lpstr>
      <vt:lpstr>11</vt:lpstr>
      <vt:lpstr>12</vt:lpstr>
      <vt:lpstr>13</vt:lpstr>
      <vt:lpstr>14</vt:lpstr>
      <vt:lpstr>18</vt:lpstr>
      <vt:lpstr>07 - ID</vt:lpstr>
      <vt:lpstr>'dotační programy'!Názvy_tisku</vt:lpstr>
      <vt:lpstr>'07 - ID'!Oblast_tisku</vt:lpstr>
      <vt:lpstr>'08'!Oblast_tisku</vt:lpstr>
      <vt:lpstr>'09'!Oblast_tisku</vt:lpstr>
      <vt:lpstr>'10'!Oblast_tisku</vt:lpstr>
      <vt:lpstr>'11'!Oblast_tisku</vt:lpstr>
      <vt:lpstr>'12'!Oblast_tisku</vt:lpstr>
      <vt:lpstr>'13'!Oblast_tisku</vt:lpstr>
      <vt:lpstr>'14'!Oblast_tisku</vt:lpstr>
      <vt:lpstr>'18'!Oblast_tisku</vt:lpstr>
      <vt:lpstr>'dotační programy'!Oblast_tisku</vt:lpstr>
      <vt:lpstr>Požadavky!Oblast_tisku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2018-04-03T08:08:46Z</cp:lastPrinted>
  <dcterms:created xsi:type="dcterms:W3CDTF">2016-08-05T10:30:27Z</dcterms:created>
  <dcterms:modified xsi:type="dcterms:W3CDTF">2018-04-03T08:08:49Z</dcterms:modified>
</cp:coreProperties>
</file>