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Doprava\Materiály do orgánů kraje\2020\22-06-2020\IŽ Mikulovice\"/>
    </mc:Choice>
  </mc:AlternateContent>
  <bookViews>
    <workbookView xWindow="480" yWindow="195" windowWidth="18195" windowHeight="11700" activeTab="1"/>
  </bookViews>
  <sheets>
    <sheet name="List1" sheetId="1" r:id="rId1"/>
    <sheet name="tisk" sheetId="2" r:id="rId2"/>
  </sheets>
  <definedNames>
    <definedName name="_FilterDatabase" localSheetId="0" hidden="1">List1!$A$10:$R$16</definedName>
    <definedName name="DZACATEK">List1!$N$1</definedName>
    <definedName name="FZACATEK">List1!$Q$1</definedName>
    <definedName name="LZACATEK">List1!$W$1</definedName>
  </definedNames>
  <calcPr calcId="162913"/>
</workbook>
</file>

<file path=xl/calcChain.xml><?xml version="1.0" encoding="utf-8"?>
<calcChain xmlns="http://schemas.openxmlformats.org/spreadsheetml/2006/main">
  <c r="W13" i="1" l="1"/>
  <c r="W12" i="1"/>
  <c r="W11" i="1"/>
  <c r="B4" i="2" l="1"/>
  <c r="E4" i="2" s="1"/>
  <c r="A6" i="2"/>
  <c r="B7" i="2" s="1"/>
  <c r="L7" i="2" s="1"/>
  <c r="A9" i="2"/>
  <c r="B10" i="2" s="1"/>
  <c r="M10" i="2" s="1"/>
  <c r="A12" i="2"/>
  <c r="M4" i="2" l="1"/>
  <c r="K4" i="2"/>
  <c r="D10" i="2"/>
  <c r="M7" i="2"/>
  <c r="H10" i="2"/>
  <c r="G10" i="2"/>
  <c r="I10" i="2"/>
  <c r="L4" i="2"/>
  <c r="J7" i="2"/>
  <c r="C6" i="2"/>
  <c r="D5" i="2"/>
  <c r="L10" i="2"/>
  <c r="E7" i="2"/>
  <c r="F12" i="2"/>
  <c r="C10" i="2"/>
  <c r="E10" i="2"/>
  <c r="F4" i="2"/>
  <c r="J4" i="2"/>
  <c r="C4" i="2"/>
  <c r="F6" i="2"/>
  <c r="F10" i="2"/>
  <c r="D8" i="2"/>
  <c r="D11" i="2"/>
  <c r="C12" i="2"/>
  <c r="H4" i="2"/>
  <c r="D6" i="2"/>
  <c r="C5" i="2"/>
  <c r="I4" i="2"/>
  <c r="G4" i="2"/>
  <c r="C8" i="2"/>
  <c r="C11" i="2"/>
  <c r="G7" i="2"/>
  <c r="K10" i="2"/>
  <c r="D4" i="2"/>
  <c r="D7" i="2"/>
  <c r="C9" i="2"/>
  <c r="F9" i="2"/>
  <c r="C7" i="2"/>
  <c r="D9" i="2"/>
  <c r="H7" i="2"/>
  <c r="F7" i="2"/>
  <c r="I7" i="2"/>
  <c r="K7" i="2"/>
  <c r="D12" i="2"/>
  <c r="J10" i="2"/>
</calcChain>
</file>

<file path=xl/sharedStrings.xml><?xml version="1.0" encoding="utf-8"?>
<sst xmlns="http://schemas.openxmlformats.org/spreadsheetml/2006/main" count="94" uniqueCount="81">
  <si>
    <t>Poř. číslo</t>
  </si>
  <si>
    <t>Žadatel</t>
  </si>
  <si>
    <t>Účel použití dotace na akci/projekt a jeho cíl</t>
  </si>
  <si>
    <t>Celkové náklady realizované akce/projektu</t>
  </si>
  <si>
    <t>Termín akce/realizace projektu</t>
  </si>
  <si>
    <t>Požadovaná částka z rozpočtu OK</t>
  </si>
  <si>
    <t>Termín vyúčtování dotace</t>
  </si>
  <si>
    <t>Bodové hodnocení</t>
  </si>
  <si>
    <t>Návrh</t>
  </si>
  <si>
    <t>Sídlo</t>
  </si>
  <si>
    <t>A</t>
  </si>
  <si>
    <t>B</t>
  </si>
  <si>
    <t>C</t>
  </si>
  <si>
    <t>Celkem</t>
  </si>
  <si>
    <t xml:space="preserve">Název </t>
  </si>
  <si>
    <t>Ulice</t>
  </si>
  <si>
    <t>Obec</t>
  </si>
  <si>
    <t>PSČ</t>
  </si>
  <si>
    <t>Okres</t>
  </si>
  <si>
    <t>Právní forma</t>
  </si>
  <si>
    <t>IČ</t>
  </si>
  <si>
    <t>Bankovní účet</t>
  </si>
  <si>
    <t>Zastoupení</t>
  </si>
  <si>
    <t>od</t>
  </si>
  <si>
    <t>do</t>
  </si>
  <si>
    <t>návrh</t>
  </si>
  <si>
    <t>Název DT:</t>
  </si>
  <si>
    <t>Typ dotačního titulu:</t>
  </si>
  <si>
    <t xml:space="preserve">Strana: </t>
  </si>
  <si>
    <t>Celkem:</t>
  </si>
  <si>
    <t>Název akce/projektu</t>
  </si>
  <si>
    <t>Popis akce/projektu</t>
  </si>
  <si>
    <t>Název akce/činnosti</t>
  </si>
  <si>
    <t>Stručný popis akce/činnosti</t>
  </si>
  <si>
    <t>Účel použití dotace na akci/činnost</t>
  </si>
  <si>
    <t>Celkové předpokládané výdaje realizované akce/činnosti</t>
  </si>
  <si>
    <t>Návrh dotace v Kč</t>
  </si>
  <si>
    <t>Termín akce/ realizace činnosti
OD - DO</t>
  </si>
  <si>
    <t>6</t>
  </si>
  <si>
    <t>Obec Rokytnice</t>
  </si>
  <si>
    <t>Rokytnice 143</t>
  </si>
  <si>
    <t>Rokytnice</t>
  </si>
  <si>
    <t>75104</t>
  </si>
  <si>
    <t>Obec, městská část hlavního města Prahy</t>
  </si>
  <si>
    <t>00301914</t>
  </si>
  <si>
    <t>1882949369/0800</t>
  </si>
  <si>
    <t>Výstavba komunikace a společných parkovacích stání pro Domov Na zámečku a občany v obci Rokytnice</t>
  </si>
  <si>
    <t>Po zdemolovaném RD v zástavbě v centru obce Rokytnice a blízkosti Domova Na zámečku vznikne společné parkovací stání pro zaměstnance a návštěvníky domova a občany, parkovací stání bude v majetku obce Rokytnice</t>
  </si>
  <si>
    <t>Projektová dokumentace včetně ÚR a SP, parkovací stání 28x , stání pro ZTP 2x, příjezdová komunikace, opěrná zeď s plotem, veřejné osvětlení.</t>
  </si>
  <si>
    <t>6/2020</t>
  </si>
  <si>
    <t>12/2020</t>
  </si>
  <si>
    <t>8</t>
  </si>
  <si>
    <t>Statutární město Přerov</t>
  </si>
  <si>
    <t>Bratrská 709/34</t>
  </si>
  <si>
    <t>Přerov</t>
  </si>
  <si>
    <t>75002</t>
  </si>
  <si>
    <t>00301825</t>
  </si>
  <si>
    <t>94-926831/0710</t>
  </si>
  <si>
    <t>Kompenzace Dluhonice - I. etapa</t>
  </si>
  <si>
    <t>Jedná se o I. etapu kompenzací místní části Přerova - Dluhonicím za újmu způsobenou umístěním dálnice D1 do obydlené části Dluhonic. Půjde o výdaje na projektovou přípravu 4 opatření a za provedený výkup pozemků v rozvojové lokalitě pro rodinné domy.</t>
  </si>
  <si>
    <t>Jedná se o prostředky vynaložené na I. etapu kompenzací místní části Přerova - Dluhonicím za újmu způsobenou výstavbou dálnice D1. Půjde o výdaje na projektovou přípravu 4 opatření a za provedený výkup pozemků v rozvojové lokalitě pro rodinné domy.</t>
  </si>
  <si>
    <t>1/2020</t>
  </si>
  <si>
    <t>12/2023</t>
  </si>
  <si>
    <t>Obec Mikulovice</t>
  </si>
  <si>
    <t>Hlavní 5</t>
  </si>
  <si>
    <t>Mikulovice</t>
  </si>
  <si>
    <t>79084</t>
  </si>
  <si>
    <t>Jeseník</t>
  </si>
  <si>
    <t>00303003</t>
  </si>
  <si>
    <t>1723841/0100</t>
  </si>
  <si>
    <t>Rekonstrukce mostu přes řeku Bělou v obci Mikulovice na MK Hlucholazská</t>
  </si>
  <si>
    <t>Obec Mikulovice bude v letošním roce nucena, na základě mostních prohlídek, realizovat opravy mostů přes řeku Bělou a Olešnici, dle projektantů v celkové hodnotě cca 13.000.000,-Kč.</t>
  </si>
  <si>
    <t>Dotace bude použita na spolufinancování výdajů na rekonstrukci mostu přes řeku Bělou v obci Mikulovice na MK Hlucholazská</t>
  </si>
  <si>
    <t>5/2020</t>
  </si>
  <si>
    <t>10/2020</t>
  </si>
  <si>
    <t>31.12.2020</t>
  </si>
  <si>
    <t>Podkladový materiál pro jednání Rady Olomouckého kraje dne: 15.06.2020</t>
  </si>
  <si>
    <t>Individuální žádosti v oblasti dopravy a silničního hospodářství 2020</t>
  </si>
  <si>
    <t>individuální dotace</t>
  </si>
  <si>
    <t>1</t>
  </si>
  <si>
    <t>Mgr. Roman Šťastný, starosta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</si>
</sst>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/>
    <xf numFmtId="164" fontId="0" fillId="0" borderId="0" xfId="0" applyNumberFormat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Continuous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3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wrapText="1"/>
    </xf>
    <xf numFmtId="0" fontId="1" fillId="0" borderId="4" xfId="0" applyFont="1" applyFill="1" applyBorder="1" applyAlignment="1">
      <alignment horizontal="centerContinuous" wrapText="1"/>
    </xf>
    <xf numFmtId="0" fontId="1" fillId="0" borderId="5" xfId="0" applyFont="1" applyFill="1" applyBorder="1" applyAlignment="1">
      <alignment horizontal="center" wrapText="1"/>
    </xf>
    <xf numFmtId="0" fontId="1" fillId="0" borderId="0" xfId="0" applyFont="1" applyFill="1" applyAlignment="1"/>
    <xf numFmtId="0" fontId="1" fillId="0" borderId="6" xfId="0" applyFont="1" applyFill="1" applyBorder="1" applyAlignment="1">
      <alignment horizontal="centerContinuous" vertical="center" wrapText="1"/>
    </xf>
    <xf numFmtId="0" fontId="1" fillId="0" borderId="7" xfId="0" applyFont="1" applyFill="1" applyBorder="1" applyAlignment="1">
      <alignment horizontal="centerContinuous" vertical="center" wrapText="1"/>
    </xf>
    <xf numFmtId="0" fontId="1" fillId="0" borderId="7" xfId="0" applyFont="1" applyFill="1" applyBorder="1" applyAlignment="1">
      <alignment horizontal="centerContinuous" wrapText="1"/>
    </xf>
    <xf numFmtId="0" fontId="1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Continuous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Continuous" wrapText="1"/>
    </xf>
    <xf numFmtId="0" fontId="1" fillId="0" borderId="11" xfId="0" applyFont="1" applyFill="1" applyBorder="1" applyAlignment="1">
      <alignment wrapText="1"/>
    </xf>
    <xf numFmtId="0" fontId="1" fillId="0" borderId="10" xfId="0" applyFont="1" applyFill="1" applyBorder="1" applyAlignment="1">
      <alignment wrapText="1"/>
    </xf>
    <xf numFmtId="0" fontId="1" fillId="0" borderId="7" xfId="0" applyFont="1" applyFill="1" applyBorder="1" applyAlignment="1">
      <alignment horizontal="centerContinuous" vertical="top" wrapText="1"/>
    </xf>
    <xf numFmtId="0" fontId="1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Continuous" vertical="center" wrapText="1"/>
    </xf>
    <xf numFmtId="0" fontId="1" fillId="0" borderId="13" xfId="0" applyFont="1" applyFill="1" applyBorder="1" applyAlignment="1">
      <alignment horizontal="centerContinuous" wrapText="1"/>
    </xf>
    <xf numFmtId="0" fontId="1" fillId="0" borderId="14" xfId="0" applyFont="1" applyFill="1" applyBorder="1" applyAlignment="1">
      <alignment horizontal="centerContinuous" wrapText="1"/>
    </xf>
    <xf numFmtId="0" fontId="1" fillId="0" borderId="15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1" fillId="0" borderId="13" xfId="0" applyFont="1" applyFill="1" applyBorder="1" applyAlignment="1">
      <alignment horizontal="center" wrapText="1"/>
    </xf>
    <xf numFmtId="0" fontId="3" fillId="0" borderId="17" xfId="0" applyFont="1" applyBorder="1" applyAlignment="1">
      <alignment vertical="top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/>
    <xf numFmtId="0" fontId="1" fillId="0" borderId="0" xfId="0" applyFont="1" applyFill="1" applyAlignment="1">
      <alignment horizontal="left"/>
    </xf>
    <xf numFmtId="0" fontId="5" fillId="0" borderId="0" xfId="0" applyFont="1"/>
    <xf numFmtId="0" fontId="1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0" borderId="3" xfId="0" applyFont="1" applyFill="1" applyBorder="1" applyAlignment="1">
      <alignment horizontal="centerContinuous" vertical="top"/>
    </xf>
    <xf numFmtId="0" fontId="1" fillId="0" borderId="18" xfId="0" applyFont="1" applyFill="1" applyBorder="1" applyAlignment="1">
      <alignment horizontal="centerContinuous" vertical="center" wrapText="1"/>
    </xf>
    <xf numFmtId="0" fontId="1" fillId="0" borderId="19" xfId="0" applyFont="1" applyFill="1" applyBorder="1" applyAlignment="1">
      <alignment horizontal="centerContinuous" vertical="center" wrapText="1"/>
    </xf>
    <xf numFmtId="0" fontId="1" fillId="0" borderId="20" xfId="0" applyFont="1" applyFill="1" applyBorder="1" applyAlignment="1">
      <alignment horizontal="centerContinuous" vertical="center" wrapText="1"/>
    </xf>
    <xf numFmtId="0" fontId="1" fillId="0" borderId="0" xfId="0" applyFont="1" applyBorder="1"/>
    <xf numFmtId="0" fontId="3" fillId="0" borderId="0" xfId="0" applyFont="1" applyBorder="1"/>
    <xf numFmtId="0" fontId="2" fillId="0" borderId="9" xfId="0" applyFont="1" applyBorder="1" applyAlignment="1">
      <alignment wrapText="1"/>
    </xf>
    <xf numFmtId="0" fontId="2" fillId="0" borderId="9" xfId="0" applyFont="1" applyBorder="1" applyAlignment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/>
    <xf numFmtId="0" fontId="1" fillId="0" borderId="3" xfId="0" applyFont="1" applyFill="1" applyBorder="1" applyAlignment="1">
      <alignment horizontal="centerContinuous" vertical="top" wrapText="1"/>
    </xf>
    <xf numFmtId="0" fontId="1" fillId="0" borderId="13" xfId="0" applyFont="1" applyFill="1" applyBorder="1" applyAlignment="1">
      <alignment horizontal="centerContinuous" vertical="top" wrapText="1"/>
    </xf>
    <xf numFmtId="3" fontId="3" fillId="0" borderId="21" xfId="0" applyNumberFormat="1" applyFont="1" applyBorder="1" applyAlignment="1">
      <alignment horizontal="right" vertical="top"/>
    </xf>
    <xf numFmtId="0" fontId="1" fillId="0" borderId="4" xfId="0" applyFont="1" applyFill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/>
    </xf>
    <xf numFmtId="0" fontId="1" fillId="0" borderId="22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Border="1" applyAlignment="1"/>
    <xf numFmtId="0" fontId="2" fillId="0" borderId="23" xfId="0" applyFont="1" applyBorder="1" applyAlignment="1">
      <alignment wrapText="1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3" fillId="0" borderId="6" xfId="0" applyFont="1" applyBorder="1"/>
    <xf numFmtId="165" fontId="4" fillId="0" borderId="6" xfId="0" applyNumberFormat="1" applyFont="1" applyBorder="1" applyAlignment="1">
      <alignment horizontal="right"/>
    </xf>
    <xf numFmtId="165" fontId="5" fillId="0" borderId="6" xfId="0" applyNumberFormat="1" applyFont="1" applyBorder="1" applyAlignment="1">
      <alignment horizontal="center"/>
    </xf>
    <xf numFmtId="0" fontId="0" fillId="0" borderId="6" xfId="0" applyBorder="1" applyAlignment="1"/>
    <xf numFmtId="49" fontId="3" fillId="0" borderId="8" xfId="0" applyNumberFormat="1" applyFont="1" applyBorder="1" applyAlignment="1">
      <alignment horizontal="left"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7" fillId="0" borderId="0" xfId="0" applyFont="1"/>
    <xf numFmtId="0" fontId="8" fillId="0" borderId="0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1" fillId="0" borderId="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0" fillId="0" borderId="0" xfId="0" applyBorder="1" applyAlignment="1">
      <alignment horizontal="justify" vertical="top" wrapText="1"/>
    </xf>
    <xf numFmtId="0" fontId="8" fillId="0" borderId="0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wrapText="1"/>
    </xf>
    <xf numFmtId="164" fontId="1" fillId="0" borderId="3" xfId="0" applyNumberFormat="1" applyFont="1" applyFill="1" applyBorder="1" applyAlignment="1">
      <alignment horizontal="center" wrapText="1"/>
    </xf>
    <xf numFmtId="164" fontId="1" fillId="0" borderId="13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</cellXfs>
  <cellStyles count="1">
    <cellStyle name="Normální" xfId="0" builtinId="0"/>
  </cellStyles>
  <dxfs count="2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thin">
          <color indexed="64"/>
        </left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topLeftCell="M1" workbookViewId="0">
      <selection activeCell="K14" sqref="K14"/>
    </sheetView>
  </sheetViews>
  <sheetFormatPr defaultRowHeight="15" x14ac:dyDescent="0.25"/>
  <cols>
    <col min="1" max="1" width="4.5703125" customWidth="1"/>
    <col min="2" max="10" width="14.42578125" customWidth="1"/>
    <col min="11" max="13" width="17.85546875" customWidth="1"/>
    <col min="14" max="14" width="19.7109375" customWidth="1"/>
    <col min="15" max="15" width="13.28515625" customWidth="1"/>
    <col min="16" max="16" width="13.7109375" customWidth="1"/>
    <col min="17" max="17" width="19.7109375" customWidth="1"/>
    <col min="23" max="23" width="19.7109375" customWidth="1"/>
  </cols>
  <sheetData>
    <row r="1" spans="1:24" s="16" customFormat="1" ht="10.5" customHeight="1" x14ac:dyDescent="0.15"/>
    <row r="2" spans="1:24" s="16" customFormat="1" ht="10.5" customHeight="1" x14ac:dyDescent="0.15"/>
    <row r="3" spans="1:24" s="16" customFormat="1" ht="10.5" customHeight="1" x14ac:dyDescent="0.15"/>
    <row r="4" spans="1:24" s="16" customFormat="1" ht="10.5" customHeight="1" x14ac:dyDescent="0.15"/>
    <row r="5" spans="1:24" s="16" customFormat="1" ht="10.5" customHeight="1" x14ac:dyDescent="0.15"/>
    <row r="6" spans="1:24" s="16" customFormat="1" ht="10.5" customHeight="1" x14ac:dyDescent="0.15"/>
    <row r="7" spans="1:24" s="16" customFormat="1" ht="10.5" customHeight="1" thickBot="1" x14ac:dyDescent="0.2"/>
    <row r="8" spans="1:24" s="20" customFormat="1" ht="53.25" customHeight="1" thickBot="1" x14ac:dyDescent="0.2">
      <c r="B8" s="11" t="s">
        <v>0</v>
      </c>
      <c r="C8" s="59" t="s">
        <v>1</v>
      </c>
      <c r="D8" s="17"/>
      <c r="E8" s="17"/>
      <c r="F8" s="17"/>
      <c r="G8" s="17"/>
      <c r="H8" s="17"/>
      <c r="I8" s="17"/>
      <c r="J8" s="17"/>
      <c r="K8" s="18"/>
      <c r="L8" s="13" t="s">
        <v>30</v>
      </c>
      <c r="M8" s="19" t="s">
        <v>31</v>
      </c>
      <c r="N8" s="13" t="s">
        <v>2</v>
      </c>
      <c r="O8" s="80" t="s">
        <v>3</v>
      </c>
      <c r="P8" s="14" t="s">
        <v>4</v>
      </c>
      <c r="Q8" s="19"/>
      <c r="R8" s="14" t="s">
        <v>5</v>
      </c>
      <c r="S8" s="9" t="s">
        <v>6</v>
      </c>
      <c r="T8" s="46" t="s">
        <v>7</v>
      </c>
      <c r="U8" s="47"/>
      <c r="V8" s="47"/>
      <c r="W8" s="45"/>
      <c r="X8" s="13" t="s">
        <v>8</v>
      </c>
    </row>
    <row r="9" spans="1:24" s="20" customFormat="1" ht="13.5" customHeight="1" x14ac:dyDescent="0.2">
      <c r="B9" s="12"/>
      <c r="C9" s="60" t="s">
        <v>9</v>
      </c>
      <c r="D9" s="21"/>
      <c r="E9" s="21"/>
      <c r="F9" s="21"/>
      <c r="G9" s="51"/>
      <c r="H9" s="50"/>
      <c r="I9" s="22"/>
      <c r="J9" s="22"/>
      <c r="K9" s="61"/>
      <c r="L9" s="10"/>
      <c r="M9" s="23"/>
      <c r="N9" s="10"/>
      <c r="O9" s="10"/>
      <c r="P9" s="24"/>
      <c r="Q9" s="25"/>
      <c r="R9" s="24"/>
      <c r="S9" s="44"/>
      <c r="T9" s="26" t="s">
        <v>10</v>
      </c>
      <c r="U9" s="26" t="s">
        <v>11</v>
      </c>
      <c r="V9" s="27" t="s">
        <v>12</v>
      </c>
      <c r="W9" s="80" t="s">
        <v>13</v>
      </c>
      <c r="X9" s="10"/>
    </row>
    <row r="10" spans="1:24" s="20" customFormat="1" ht="13.5" thickBot="1" x14ac:dyDescent="0.25">
      <c r="B10" s="28"/>
      <c r="C10" s="62" t="s">
        <v>14</v>
      </c>
      <c r="D10" s="63" t="s">
        <v>15</v>
      </c>
      <c r="E10" s="63" t="s">
        <v>16</v>
      </c>
      <c r="F10" s="63" t="s">
        <v>17</v>
      </c>
      <c r="G10" s="64" t="s">
        <v>18</v>
      </c>
      <c r="H10" s="65" t="s">
        <v>19</v>
      </c>
      <c r="I10" s="66" t="s">
        <v>20</v>
      </c>
      <c r="J10" s="66" t="s">
        <v>21</v>
      </c>
      <c r="K10" s="67" t="s">
        <v>22</v>
      </c>
      <c r="L10" s="29"/>
      <c r="M10" s="30"/>
      <c r="N10" s="29"/>
      <c r="O10" s="29"/>
      <c r="P10" s="31" t="s">
        <v>23</v>
      </c>
      <c r="Q10" s="32" t="s">
        <v>24</v>
      </c>
      <c r="R10" s="31"/>
      <c r="S10" s="33"/>
      <c r="T10" s="32"/>
      <c r="U10" s="32"/>
      <c r="V10" s="81" t="s">
        <v>25</v>
      </c>
      <c r="W10" s="29"/>
      <c r="X10" s="29"/>
    </row>
    <row r="11" spans="1:24" s="37" customFormat="1" ht="12.75" hidden="1" customHeight="1" x14ac:dyDescent="0.25">
      <c r="B11" s="35" t="s">
        <v>38</v>
      </c>
      <c r="C11" s="72" t="s">
        <v>39</v>
      </c>
      <c r="D11" s="72" t="s">
        <v>40</v>
      </c>
      <c r="E11" s="73" t="s">
        <v>41</v>
      </c>
      <c r="F11" s="74" t="s">
        <v>42</v>
      </c>
      <c r="G11" s="72"/>
      <c r="H11" s="72" t="s">
        <v>43</v>
      </c>
      <c r="I11" s="74" t="s">
        <v>44</v>
      </c>
      <c r="J11" s="74" t="s">
        <v>45</v>
      </c>
      <c r="K11" s="74"/>
      <c r="L11" s="36" t="s">
        <v>46</v>
      </c>
      <c r="M11" s="36" t="s">
        <v>47</v>
      </c>
      <c r="N11" s="36" t="s">
        <v>48</v>
      </c>
      <c r="O11" s="76">
        <v>5710890</v>
      </c>
      <c r="P11" s="75" t="s">
        <v>49</v>
      </c>
      <c r="Q11" s="75" t="s">
        <v>50</v>
      </c>
      <c r="R11" s="76">
        <v>3807260</v>
      </c>
      <c r="S11" s="76"/>
      <c r="T11" s="76"/>
      <c r="U11" s="76"/>
      <c r="V11" s="76"/>
      <c r="W11" s="76">
        <f>SUM(T11:V11)</f>
        <v>0</v>
      </c>
      <c r="X11" s="58">
        <v>0</v>
      </c>
    </row>
    <row r="12" spans="1:24" s="37" customFormat="1" ht="12.75" hidden="1" customHeight="1" x14ac:dyDescent="0.25">
      <c r="B12" s="35" t="s">
        <v>51</v>
      </c>
      <c r="C12" s="72" t="s">
        <v>52</v>
      </c>
      <c r="D12" s="72" t="s">
        <v>53</v>
      </c>
      <c r="E12" s="73" t="s">
        <v>54</v>
      </c>
      <c r="F12" s="74" t="s">
        <v>55</v>
      </c>
      <c r="G12" s="72"/>
      <c r="H12" s="72" t="s">
        <v>43</v>
      </c>
      <c r="I12" s="74" t="s">
        <v>56</v>
      </c>
      <c r="J12" s="74" t="s">
        <v>57</v>
      </c>
      <c r="K12" s="74"/>
      <c r="L12" s="36" t="s">
        <v>58</v>
      </c>
      <c r="M12" s="36" t="s">
        <v>59</v>
      </c>
      <c r="N12" s="36" t="s">
        <v>60</v>
      </c>
      <c r="O12" s="76">
        <v>9300000</v>
      </c>
      <c r="P12" s="75" t="s">
        <v>61</v>
      </c>
      <c r="Q12" s="75" t="s">
        <v>62</v>
      </c>
      <c r="R12" s="76">
        <v>9300000</v>
      </c>
      <c r="S12" s="76"/>
      <c r="T12" s="76"/>
      <c r="U12" s="76"/>
      <c r="V12" s="76"/>
      <c r="W12" s="76">
        <f>SUM(T12:V12)</f>
        <v>0</v>
      </c>
      <c r="X12" s="58">
        <v>9300000</v>
      </c>
    </row>
    <row r="13" spans="1:24" s="37" customFormat="1" ht="12.75" customHeight="1" thickBot="1" x14ac:dyDescent="0.3">
      <c r="B13" s="35">
        <v>1</v>
      </c>
      <c r="C13" s="72" t="s">
        <v>63</v>
      </c>
      <c r="D13" s="72" t="s">
        <v>64</v>
      </c>
      <c r="E13" s="73" t="s">
        <v>65</v>
      </c>
      <c r="F13" s="74" t="s">
        <v>66</v>
      </c>
      <c r="G13" s="72" t="s">
        <v>67</v>
      </c>
      <c r="H13" s="72" t="s">
        <v>43</v>
      </c>
      <c r="I13" s="74" t="s">
        <v>68</v>
      </c>
      <c r="J13" s="74" t="s">
        <v>69</v>
      </c>
      <c r="K13" s="74" t="s">
        <v>80</v>
      </c>
      <c r="L13" s="36" t="s">
        <v>70</v>
      </c>
      <c r="M13" s="36" t="s">
        <v>71</v>
      </c>
      <c r="N13" s="36" t="s">
        <v>72</v>
      </c>
      <c r="O13" s="76">
        <v>8500000</v>
      </c>
      <c r="P13" s="75" t="s">
        <v>73</v>
      </c>
      <c r="Q13" s="75" t="s">
        <v>74</v>
      </c>
      <c r="R13" s="76">
        <v>2000000</v>
      </c>
      <c r="S13" s="76" t="s">
        <v>75</v>
      </c>
      <c r="T13" s="76"/>
      <c r="U13" s="76"/>
      <c r="V13" s="76"/>
      <c r="W13" s="76">
        <f>SUM(T13:V13)</f>
        <v>0</v>
      </c>
      <c r="X13" s="58">
        <v>2000000</v>
      </c>
    </row>
    <row r="14" spans="1:24" s="49" customFormat="1" x14ac:dyDescent="0.25">
      <c r="A14" s="4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9"/>
      <c r="O14" s="70"/>
      <c r="P14" s="70"/>
      <c r="Q14" s="69"/>
      <c r="R14" s="71"/>
      <c r="S14" s="71"/>
      <c r="T14" s="71"/>
      <c r="U14" s="71"/>
      <c r="V14" s="68"/>
      <c r="W14" s="69"/>
      <c r="X14" s="68"/>
    </row>
    <row r="15" spans="1:24" s="38" customFormat="1" ht="10.5" x14ac:dyDescent="0.15"/>
    <row r="16" spans="1:24" s="38" customFormat="1" x14ac:dyDescent="0.25">
      <c r="A16" s="39" t="s">
        <v>76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T16" s="40"/>
      <c r="U16"/>
    </row>
    <row r="17" spans="1:23" s="38" customFormat="1" ht="10.5" x14ac:dyDescent="0.15">
      <c r="A17" s="39" t="s">
        <v>26</v>
      </c>
      <c r="B17" s="39"/>
      <c r="C17" s="39"/>
      <c r="D17" s="39"/>
      <c r="E17" s="39"/>
      <c r="F17" s="39"/>
      <c r="G17" s="39"/>
      <c r="H17" s="39"/>
      <c r="I17" s="39"/>
      <c r="J17" s="39"/>
      <c r="K17" s="41" t="s">
        <v>77</v>
      </c>
      <c r="L17" s="41"/>
      <c r="M17" s="41"/>
    </row>
    <row r="18" spans="1:23" s="38" customFormat="1" ht="10.5" x14ac:dyDescent="0.15">
      <c r="A18" s="39" t="s">
        <v>27</v>
      </c>
      <c r="B18" s="39"/>
      <c r="C18" s="39"/>
      <c r="D18" s="39"/>
      <c r="E18" s="39"/>
      <c r="F18" s="39"/>
      <c r="G18" s="39"/>
      <c r="H18" s="39"/>
      <c r="I18" s="39"/>
      <c r="J18" s="39"/>
      <c r="K18" s="41" t="s">
        <v>78</v>
      </c>
      <c r="L18" s="41"/>
      <c r="M18" s="41"/>
    </row>
    <row r="19" spans="1:23" s="38" customFormat="1" ht="10.5" x14ac:dyDescent="0.15"/>
    <row r="20" spans="1:23" s="38" customFormat="1" ht="10.5" x14ac:dyDescent="0.15"/>
    <row r="21" spans="1:23" s="38" customFormat="1" ht="10.5" x14ac:dyDescent="0.15">
      <c r="T21" s="42" t="s">
        <v>28</v>
      </c>
      <c r="U21" s="43" t="s">
        <v>79</v>
      </c>
      <c r="V21" s="42" t="s">
        <v>29</v>
      </c>
      <c r="W21" s="43" t="s">
        <v>79</v>
      </c>
    </row>
  </sheetData>
  <pageMargins left="0.7" right="0.7" top="0.78740157499999996" bottom="0.78740157499999996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zoomScaleNormal="100" workbookViewId="0">
      <selection activeCell="C29" sqref="C29"/>
    </sheetView>
  </sheetViews>
  <sheetFormatPr defaultRowHeight="15" x14ac:dyDescent="0.25"/>
  <cols>
    <col min="1" max="1" width="4.140625" style="55" customWidth="1"/>
    <col min="2" max="2" width="5.28515625" style="2" customWidth="1"/>
    <col min="3" max="3" width="22.140625" style="4" customWidth="1"/>
    <col min="4" max="4" width="37.5703125" style="6" customWidth="1"/>
    <col min="5" max="5" width="17.7109375" style="8" customWidth="1"/>
    <col min="6" max="6" width="12.140625" style="54" customWidth="1"/>
    <col min="7" max="7" width="19.140625" style="7" customWidth="1"/>
    <col min="8" max="8" width="10" customWidth="1"/>
    <col min="9" max="12" width="0" hidden="1" customWidth="1"/>
    <col min="13" max="13" width="17.5703125" style="7" customWidth="1"/>
  </cols>
  <sheetData>
    <row r="1" spans="1:13" ht="15.75" customHeight="1" thickBot="1" x14ac:dyDescent="0.3">
      <c r="B1" s="85" t="s">
        <v>0</v>
      </c>
      <c r="C1" s="85" t="s">
        <v>1</v>
      </c>
      <c r="D1" s="1" t="s">
        <v>32</v>
      </c>
      <c r="E1" s="92" t="s">
        <v>35</v>
      </c>
      <c r="F1" s="95" t="s">
        <v>37</v>
      </c>
      <c r="G1" s="92" t="s">
        <v>5</v>
      </c>
      <c r="H1" s="95" t="s">
        <v>6</v>
      </c>
      <c r="I1" s="46" t="s">
        <v>7</v>
      </c>
      <c r="J1" s="47"/>
      <c r="K1" s="47"/>
      <c r="L1" s="45"/>
      <c r="M1" s="92" t="s">
        <v>36</v>
      </c>
    </row>
    <row r="2" spans="1:13" ht="15.75" thickBot="1" x14ac:dyDescent="0.3">
      <c r="B2" s="86"/>
      <c r="C2" s="86"/>
      <c r="D2" s="1" t="s">
        <v>33</v>
      </c>
      <c r="E2" s="93"/>
      <c r="F2" s="96"/>
      <c r="G2" s="93"/>
      <c r="H2" s="96"/>
      <c r="I2" s="56" t="s">
        <v>10</v>
      </c>
      <c r="J2" s="56" t="s">
        <v>11</v>
      </c>
      <c r="K2" s="15" t="s">
        <v>12</v>
      </c>
      <c r="L2" s="10" t="s">
        <v>13</v>
      </c>
      <c r="M2" s="93"/>
    </row>
    <row r="3" spans="1:13" ht="15.75" thickBot="1" x14ac:dyDescent="0.3">
      <c r="B3" s="87"/>
      <c r="C3" s="87"/>
      <c r="D3" s="1" t="s">
        <v>34</v>
      </c>
      <c r="E3" s="94"/>
      <c r="F3" s="97"/>
      <c r="G3" s="94"/>
      <c r="H3" s="97"/>
      <c r="I3" s="57"/>
      <c r="J3" s="57"/>
      <c r="K3" s="34" t="s">
        <v>25</v>
      </c>
      <c r="L3" s="29"/>
      <c r="M3" s="94"/>
    </row>
    <row r="4" spans="1:13" ht="60" hidden="1" x14ac:dyDescent="0.25">
      <c r="A4" s="77"/>
      <c r="B4" s="84" t="str">
        <f ca="1">IF(OFFSET(List1!B$11,tisk!A3,0)&gt;0,OFFSET(List1!B$11,tisk!A3,0),"")</f>
        <v>6</v>
      </c>
      <c r="C4" s="3" t="str">
        <f ca="1">IF(B4="","",CONCATENATE(OFFSET(List1!C$11,tisk!A3,0),"
",OFFSET(List1!D$11,tisk!A3,0),"
",OFFSET(List1!E$11,tisk!A3,0),"
",OFFSET(List1!F$11,tisk!A3,0)))</f>
        <v>Obec Rokytnice
Rokytnice 143
Rokytnice
75104</v>
      </c>
      <c r="D4" s="78" t="str">
        <f ca="1">IF(B4="","",OFFSET(List1!L$11,tisk!A3,0))</f>
        <v>Výstavba komunikace a společných parkovacích stání pro Domov Na zámečku a občany v obci Rokytnice</v>
      </c>
      <c r="E4" s="88">
        <f ca="1">IF(B4="","",OFFSET(List1!O$11,tisk!A3,0))</f>
        <v>5710890</v>
      </c>
      <c r="F4" s="53" t="str">
        <f ca="1">IF(B4="","",OFFSET(List1!P$11,tisk!A3,0))</f>
        <v>6/2020</v>
      </c>
      <c r="G4" s="89">
        <f ca="1">IF(B4="","",OFFSET(List1!R$11,tisk!A3,0))</f>
        <v>3807260</v>
      </c>
      <c r="H4" s="90">
        <f ca="1">IF(B4="","",OFFSET(List1!S$11,tisk!A3,0))</f>
        <v>0</v>
      </c>
      <c r="I4" s="84">
        <f ca="1">IF(B4="","",OFFSET(List1!T$11,tisk!A3,0))</f>
        <v>0</v>
      </c>
      <c r="J4" s="84">
        <f ca="1">IF(B4="","",OFFSET(List1!U$11,tisk!A3,0))</f>
        <v>0</v>
      </c>
      <c r="K4" s="84">
        <f ca="1">IF(B4="","",OFFSET(List1!V$11,tisk!A3,0))</f>
        <v>0</v>
      </c>
      <c r="L4" s="84">
        <f ca="1">IF(B4="","",OFFSET(List1!W$11,tisk!A3,0))</f>
        <v>0</v>
      </c>
      <c r="M4" s="89">
        <f ca="1">IF(B4="","",OFFSET(List1!X$11,tisk!A3,0))</f>
        <v>0</v>
      </c>
    </row>
    <row r="5" spans="1:13" ht="75" hidden="1" customHeight="1" x14ac:dyDescent="0.25">
      <c r="A5" s="77"/>
      <c r="B5" s="84"/>
      <c r="C5" s="3" t="str">
        <f ca="1">IF(B4="","",CONCATENATE("Okres ",OFFSET(List1!G$11,tisk!A3,0),"
","Právní forma","
",OFFSET(List1!H$11,tisk!A3,0),"
","IČO ",OFFSET(List1!I$11,tisk!A3,0),"
 ","B.Ú. ",OFFSET(List1!J$11,tisk!A3,0)))</f>
        <v>Okres 
Právní forma
Obec, městská část hlavního města Prahy
IČO 00301914
 B.Ú. 1882949369/0800</v>
      </c>
      <c r="D5" s="5" t="str">
        <f ca="1">IF(B4="","",OFFSET(List1!M$11,tisk!A3,0))</f>
        <v>Po zdemolovaném RD v zástavbě v centru obce Rokytnice a blízkosti Domova Na zámečku vznikne společné parkovací stání pro zaměstnance a návštěvníky domova a občany, parkovací stání bude v majetku obce Rokytnice</v>
      </c>
      <c r="E5" s="88"/>
      <c r="F5" s="52"/>
      <c r="G5" s="89"/>
      <c r="H5" s="90"/>
      <c r="I5" s="84"/>
      <c r="J5" s="84"/>
      <c r="K5" s="84"/>
      <c r="L5" s="84"/>
      <c r="M5" s="89"/>
    </row>
    <row r="6" spans="1:13" ht="75" hidden="1" x14ac:dyDescent="0.25">
      <c r="A6" s="77">
        <f>ROW()/3-1</f>
        <v>1</v>
      </c>
      <c r="B6" s="84"/>
      <c r="C6" s="3" t="str">
        <f ca="1">IF(B4="","",CONCATENATE("Zástupce","
",OFFSET(List1!K$11,tisk!A3,0)))</f>
        <v xml:space="preserve">Zástupce
</v>
      </c>
      <c r="D6" s="79" t="str">
        <f ca="1">IF(B4="","",CONCATENATE("Dotace bude použita na:","
",OFFSET(List1!N$11,tisk!A3,0)))</f>
        <v>Dotace bude použita na:
Projektová dokumentace včetně ÚR a SP, parkovací stání 28x , stání pro ZTP 2x, příjezdová komunikace, opěrná zeď s plotem, veřejné osvětlení.</v>
      </c>
      <c r="E6" s="88"/>
      <c r="F6" s="53" t="str">
        <f ca="1">IF(B4="","",OFFSET(List1!Q$11,tisk!A3,0))</f>
        <v>12/2020</v>
      </c>
      <c r="G6" s="89"/>
      <c r="H6" s="90"/>
      <c r="I6" s="84"/>
      <c r="J6" s="84"/>
      <c r="K6" s="84"/>
      <c r="L6" s="84"/>
      <c r="M6" s="89"/>
    </row>
    <row r="7" spans="1:13" ht="75" hidden="1" x14ac:dyDescent="0.25">
      <c r="A7" s="77"/>
      <c r="B7" s="84" t="str">
        <f ca="1">IF(OFFSET(List1!B$11,tisk!A6,0)&gt;0,OFFSET(List1!B$11,tisk!A6,0),"")</f>
        <v>8</v>
      </c>
      <c r="C7" s="3" t="str">
        <f ca="1">IF(B7="","",CONCATENATE(OFFSET(List1!C$11,tisk!A6,0),"
",OFFSET(List1!D$11,tisk!A6,0),"
",OFFSET(List1!E$11,tisk!A6,0),"
",OFFSET(List1!F$11,tisk!A6,0)))</f>
        <v>Statutární město Přerov
Bratrská 709/34
Přerov
75002</v>
      </c>
      <c r="D7" s="78" t="str">
        <f ca="1">IF(B7="","",OFFSET(List1!L$11,tisk!A6,0))</f>
        <v>Kompenzace Dluhonice - I. etapa</v>
      </c>
      <c r="E7" s="88">
        <f ca="1">IF(B7="","",OFFSET(List1!O$11,tisk!A6,0))</f>
        <v>9300000</v>
      </c>
      <c r="F7" s="53" t="str">
        <f ca="1">IF(B7="","",OFFSET(List1!P$11,tisk!A6,0))</f>
        <v>1/2020</v>
      </c>
      <c r="G7" s="89">
        <f ca="1">IF(B7="","",OFFSET(List1!R$11,tisk!A6,0))</f>
        <v>9300000</v>
      </c>
      <c r="H7" s="90">
        <f ca="1">IF(B7="","",OFFSET(List1!S$11,tisk!A6,0))</f>
        <v>0</v>
      </c>
      <c r="I7" s="84">
        <f ca="1">IF(B7="","",OFFSET(List1!T$11,tisk!A6,0))</f>
        <v>0</v>
      </c>
      <c r="J7" s="84">
        <f ca="1">IF(B7="","",OFFSET(List1!U$11,tisk!A6,0))</f>
        <v>0</v>
      </c>
      <c r="K7" s="84">
        <f ca="1">IF(B7="","",OFFSET(List1!V$11,tisk!A6,0))</f>
        <v>0</v>
      </c>
      <c r="L7" s="84">
        <f ca="1">IF(B7="","",OFFSET(List1!W$11,tisk!A6,0))</f>
        <v>0</v>
      </c>
      <c r="M7" s="89">
        <f ca="1">IF(B7="","",OFFSET(List1!X$11,tisk!A6,0))</f>
        <v>9300000</v>
      </c>
    </row>
    <row r="8" spans="1:13" ht="105" hidden="1" x14ac:dyDescent="0.25">
      <c r="A8" s="77"/>
      <c r="B8" s="84"/>
      <c r="C8" s="3" t="str">
        <f ca="1">IF(B7="","",CONCATENATE("Okres ",OFFSET(List1!G$11,tisk!A6,0),"
","Právní forma","
",OFFSET(List1!H$11,tisk!A6,0),"
","IČO ",OFFSET(List1!I$11,tisk!A6,0),"
 ","B.Ú. ",OFFSET(List1!J$11,tisk!A6,0)))</f>
        <v>Okres 
Právní forma
Obec, městská část hlavního města Prahy
IČO 00301825
 B.Ú. 94-926831/0710</v>
      </c>
      <c r="D8" s="5" t="str">
        <f ca="1">IF(B7="","",OFFSET(List1!M$11,tisk!A6,0))</f>
        <v>Jedná se o I. etapu kompenzací místní části Přerova - Dluhonicím za újmu způsobenou umístěním dálnice D1 do obydlené části Dluhonic. Půjde o výdaje na projektovou přípravu 4 opatření a za provedený výkup pozemků v rozvojové lokalitě pro rodinné domy.</v>
      </c>
      <c r="E8" s="88"/>
      <c r="F8" s="52"/>
      <c r="G8" s="89"/>
      <c r="H8" s="90"/>
      <c r="I8" s="84"/>
      <c r="J8" s="84"/>
      <c r="K8" s="84"/>
      <c r="L8" s="84"/>
      <c r="M8" s="89"/>
    </row>
    <row r="9" spans="1:13" ht="120" hidden="1" x14ac:dyDescent="0.25">
      <c r="A9" s="77">
        <f>ROW()/3-1</f>
        <v>2</v>
      </c>
      <c r="B9" s="84"/>
      <c r="C9" s="3" t="str">
        <f ca="1">IF(B7="","",CONCATENATE("Zástupce","
",OFFSET(List1!K$11,tisk!A6,0)))</f>
        <v xml:space="preserve">Zástupce
</v>
      </c>
      <c r="D9" s="5" t="str">
        <f ca="1">IF(B7="","",CONCATENATE("Dotace bude použita na:",OFFSET(List1!N$11,tisk!A6,0)))</f>
        <v>Dotace bude použita na:Jedná se o prostředky vynaložené na I. etapu kompenzací místní části Přerova - Dluhonicím za újmu způsobenou výstavbou dálnice D1. Půjde o výdaje na projektovou přípravu 4 opatření a za provedený výkup pozemků v rozvojové lokalitě pro rodinné domy.</v>
      </c>
      <c r="E9" s="88"/>
      <c r="F9" s="53" t="str">
        <f ca="1">IF(B7="","",OFFSET(List1!Q$11,tisk!A6,0))</f>
        <v>12/2023</v>
      </c>
      <c r="G9" s="89"/>
      <c r="H9" s="90"/>
      <c r="I9" s="84"/>
      <c r="J9" s="84"/>
      <c r="K9" s="84"/>
      <c r="L9" s="84"/>
      <c r="M9" s="89"/>
    </row>
    <row r="10" spans="1:13" ht="60" x14ac:dyDescent="0.25">
      <c r="A10" s="77"/>
      <c r="B10" s="84">
        <f ca="1">IF(OFFSET(List1!B$11,tisk!A9,0)&gt;0,OFFSET(List1!B$11,tisk!A9,0),"")</f>
        <v>1</v>
      </c>
      <c r="C10" s="3" t="str">
        <f ca="1">IF(B10="","",CONCATENATE(OFFSET(List1!C$11,tisk!A9,0),"
",OFFSET(List1!D$11,tisk!A9,0),"
",OFFSET(List1!E$11,tisk!A9,0),"
",OFFSET(List1!F$11,tisk!A9,0)))</f>
        <v>Obec Mikulovice
Hlavní 5
Mikulovice
79084</v>
      </c>
      <c r="D10" s="83" t="str">
        <f ca="1">IF(B10="","",OFFSET(List1!L$11,tisk!A9,0))</f>
        <v>Rekonstrukce mostu přes řeku Bělou v obci Mikulovice na MK Hlucholazská</v>
      </c>
      <c r="E10" s="88">
        <f ca="1">IF(B10="","",OFFSET(List1!O$11,tisk!A9,0))</f>
        <v>8500000</v>
      </c>
      <c r="F10" s="53" t="str">
        <f ca="1">IF(B10="","",OFFSET(List1!P$11,tisk!A9,0))</f>
        <v>5/2020</v>
      </c>
      <c r="G10" s="89">
        <f ca="1">IF(B10="","",OFFSET(List1!R$11,tisk!A9,0))</f>
        <v>2000000</v>
      </c>
      <c r="H10" s="90" t="str">
        <f ca="1">IF(B10="","",OFFSET(List1!S$11,tisk!A9,0))</f>
        <v>31.12.2020</v>
      </c>
      <c r="I10" s="84">
        <f ca="1">IF(B10="","",OFFSET(List1!T$11,tisk!A9,0))</f>
        <v>0</v>
      </c>
      <c r="J10" s="84">
        <f ca="1">IF(B10="","",OFFSET(List1!U$11,tisk!A9,0))</f>
        <v>0</v>
      </c>
      <c r="K10" s="84">
        <f ca="1">IF(B10="","",OFFSET(List1!V$11,tisk!A9,0))</f>
        <v>0</v>
      </c>
      <c r="L10" s="84">
        <f ca="1">IF(B10="","",OFFSET(List1!W$11,tisk!A9,0))</f>
        <v>0</v>
      </c>
      <c r="M10" s="91">
        <f ca="1">IF(B10="","",OFFSET(List1!X$11,tisk!A9,0))</f>
        <v>2000000</v>
      </c>
    </row>
    <row r="11" spans="1:13" ht="90" x14ac:dyDescent="0.25">
      <c r="A11" s="77"/>
      <c r="B11" s="84"/>
      <c r="C11" s="3" t="str">
        <f ca="1">IF(B10="","",CONCATENATE("Okres ",OFFSET(List1!G$11,tisk!A9,0),"
","Právní forma","
",OFFSET(List1!H$11,tisk!A9,0),"
","IČO ",OFFSET(List1!I$11,tisk!A9,0),"
 ","B.Ú. ",OFFSET(List1!J$11,tisk!A9,0)))</f>
        <v>Okres Jeseník
Právní forma
Obec, městská část hlavního města Prahy
IČO 00303003
 B.Ú. 1723841/0100</v>
      </c>
      <c r="D11" s="82" t="str">
        <f ca="1">IF(B10="","",OFFSET(List1!M$11,tisk!A9,0))</f>
        <v>Obec Mikulovice bude v letošním roce nucena, na základě mostních prohlídek, realizovat opravy mostů přes řeku Bělou a Olešnici, dle projektantů v celkové hodnotě cca 13.000.000,-Kč.</v>
      </c>
      <c r="E11" s="88"/>
      <c r="F11" s="52"/>
      <c r="G11" s="89"/>
      <c r="H11" s="90"/>
      <c r="I11" s="84"/>
      <c r="J11" s="84"/>
      <c r="K11" s="84"/>
      <c r="L11" s="84"/>
      <c r="M11" s="91"/>
    </row>
    <row r="12" spans="1:13" ht="60" x14ac:dyDescent="0.25">
      <c r="A12" s="77">
        <f>ROW()/3-1</f>
        <v>3</v>
      </c>
      <c r="B12" s="84"/>
      <c r="C12" s="3" t="str">
        <f ca="1">IF(B10="","",CONCATENATE("Zástupce","
",OFFSET(List1!K$11,tisk!A9,0)))</f>
        <v>Zástupce
Mgr. Roman Šťastný, starosta</v>
      </c>
      <c r="D12" s="82" t="str">
        <f ca="1">IF(B10="","",CONCATENATE("Dotace bude použita na:",OFFSET(List1!N$11,tisk!A9,0)))</f>
        <v>Dotace bude použita na:Dotace bude použita na spolufinancování výdajů na rekonstrukci mostu přes řeku Bělou v obci Mikulovice na MK Hlucholazská</v>
      </c>
      <c r="E12" s="88"/>
      <c r="F12" s="53" t="str">
        <f ca="1">IF(B10="","",OFFSET(List1!Q$11,tisk!A9,0))</f>
        <v>10/2020</v>
      </c>
      <c r="G12" s="89"/>
      <c r="H12" s="90"/>
      <c r="I12" s="84"/>
      <c r="J12" s="84"/>
      <c r="K12" s="84"/>
      <c r="L12" s="84"/>
      <c r="M12" s="91"/>
    </row>
  </sheetData>
  <mergeCells count="34">
    <mergeCell ref="J10:J12"/>
    <mergeCell ref="K10:K12"/>
    <mergeCell ref="L10:L12"/>
    <mergeCell ref="M10:M12"/>
    <mergeCell ref="E1:E3"/>
    <mergeCell ref="F1:F3"/>
    <mergeCell ref="G1:G3"/>
    <mergeCell ref="H1:H3"/>
    <mergeCell ref="M1:M3"/>
    <mergeCell ref="M4:M6"/>
    <mergeCell ref="J7:J9"/>
    <mergeCell ref="K7:K9"/>
    <mergeCell ref="L7:L9"/>
    <mergeCell ref="M7:M9"/>
    <mergeCell ref="H4:H6"/>
    <mergeCell ref="I4:I6"/>
    <mergeCell ref="B10:B12"/>
    <mergeCell ref="E10:E12"/>
    <mergeCell ref="G10:G12"/>
    <mergeCell ref="H10:H12"/>
    <mergeCell ref="I10:I12"/>
    <mergeCell ref="B7:B9"/>
    <mergeCell ref="E7:E9"/>
    <mergeCell ref="G7:G9"/>
    <mergeCell ref="H7:H9"/>
    <mergeCell ref="I7:I9"/>
    <mergeCell ref="J4:J6"/>
    <mergeCell ref="K4:K6"/>
    <mergeCell ref="L4:L6"/>
    <mergeCell ref="B1:B3"/>
    <mergeCell ref="C1:C3"/>
    <mergeCell ref="B4:B6"/>
    <mergeCell ref="E4:E6"/>
    <mergeCell ref="G4:G6"/>
  </mergeCells>
  <conditionalFormatting sqref="F6">
    <cfRule type="notContainsBlanks" dxfId="21" priority="36" stopIfTrue="1">
      <formula>LEN(TRIM(F6))&gt;0</formula>
    </cfRule>
  </conditionalFormatting>
  <conditionalFormatting sqref="D6">
    <cfRule type="notContainsBlanks" dxfId="20" priority="35" stopIfTrue="1">
      <formula>LEN(TRIM(D6))&gt;0</formula>
    </cfRule>
  </conditionalFormatting>
  <conditionalFormatting sqref="D5">
    <cfRule type="notContainsBlanks" dxfId="19" priority="34" stopIfTrue="1">
      <formula>LEN(TRIM(D5))&gt;0</formula>
    </cfRule>
  </conditionalFormatting>
  <conditionalFormatting sqref="C6">
    <cfRule type="notContainsBlanks" dxfId="18" priority="33" stopIfTrue="1">
      <formula>LEN(TRIM(C6))&gt;0</formula>
    </cfRule>
  </conditionalFormatting>
  <conditionalFormatting sqref="B4:B6">
    <cfRule type="notContainsBlanks" dxfId="17" priority="44" stopIfTrue="1">
      <formula>LEN(TRIM(B4))&gt;0</formula>
    </cfRule>
  </conditionalFormatting>
  <conditionalFormatting sqref="D4">
    <cfRule type="notContainsBlanks" dxfId="16" priority="27" stopIfTrue="1">
      <formula>LEN(TRIM(D4))&gt;0</formula>
    </cfRule>
  </conditionalFormatting>
  <conditionalFormatting sqref="C4">
    <cfRule type="notContainsBlanks" dxfId="15" priority="26" stopIfTrue="1">
      <formula>LEN(TRIM(C4))&gt;0</formula>
    </cfRule>
  </conditionalFormatting>
  <conditionalFormatting sqref="E4:E6">
    <cfRule type="notContainsBlanks" dxfId="14" priority="25" stopIfTrue="1">
      <formula>LEN(TRIM(E4))&gt;0</formula>
    </cfRule>
  </conditionalFormatting>
  <conditionalFormatting sqref="F4">
    <cfRule type="notContainsBlanks" dxfId="13" priority="24" stopIfTrue="1">
      <formula>LEN(TRIM(F4))&gt;0</formula>
    </cfRule>
  </conditionalFormatting>
  <conditionalFormatting sqref="G4:L6">
    <cfRule type="notContainsBlanks" dxfId="12" priority="43" stopIfTrue="1">
      <formula>LEN(TRIM(G4))&gt;0</formula>
    </cfRule>
  </conditionalFormatting>
  <conditionalFormatting sqref="M4:M6">
    <cfRule type="notContainsBlanks" dxfId="11" priority="23" stopIfTrue="1">
      <formula>LEN(TRIM(M4))&gt;0</formula>
    </cfRule>
  </conditionalFormatting>
  <conditionalFormatting sqref="F9 F12">
    <cfRule type="notContainsBlanks" dxfId="10" priority="9" stopIfTrue="1">
      <formula>LEN(TRIM(F9))&gt;0</formula>
    </cfRule>
  </conditionalFormatting>
  <conditionalFormatting sqref="D9 D12">
    <cfRule type="notContainsBlanks" dxfId="9" priority="8" stopIfTrue="1">
      <formula>LEN(TRIM(D9))&gt;0</formula>
    </cfRule>
  </conditionalFormatting>
  <conditionalFormatting sqref="D8 D11">
    <cfRule type="notContainsBlanks" dxfId="8" priority="7" stopIfTrue="1">
      <formula>LEN(TRIM(D8))&gt;0</formula>
    </cfRule>
  </conditionalFormatting>
  <conditionalFormatting sqref="C9 C12">
    <cfRule type="notContainsBlanks" dxfId="7" priority="6" stopIfTrue="1">
      <formula>LEN(TRIM(C9))&gt;0</formula>
    </cfRule>
  </conditionalFormatting>
  <conditionalFormatting sqref="B7:B12">
    <cfRule type="notContainsBlanks" dxfId="6" priority="11" stopIfTrue="1">
      <formula>LEN(TRIM(B7))&gt;0</formula>
    </cfRule>
  </conditionalFormatting>
  <conditionalFormatting sqref="D7 D10">
    <cfRule type="notContainsBlanks" dxfId="5" priority="5" stopIfTrue="1">
      <formula>LEN(TRIM(D7))&gt;0</formula>
    </cfRule>
  </conditionalFormatting>
  <conditionalFormatting sqref="C7 C10">
    <cfRule type="notContainsBlanks" dxfId="4" priority="4" stopIfTrue="1">
      <formula>LEN(TRIM(C7))&gt;0</formula>
    </cfRule>
  </conditionalFormatting>
  <conditionalFormatting sqref="E7:E12">
    <cfRule type="notContainsBlanks" dxfId="3" priority="3" stopIfTrue="1">
      <formula>LEN(TRIM(E7))&gt;0</formula>
    </cfRule>
  </conditionalFormatting>
  <conditionalFormatting sqref="F7 F10">
    <cfRule type="notContainsBlanks" dxfId="2" priority="2" stopIfTrue="1">
      <formula>LEN(TRIM(F7))&gt;0</formula>
    </cfRule>
  </conditionalFormatting>
  <conditionalFormatting sqref="G7:L12">
    <cfRule type="notContainsBlanks" dxfId="1" priority="10" stopIfTrue="1">
      <formula>LEN(TRIM(G7))&gt;0</formula>
    </cfRule>
  </conditionalFormatting>
  <conditionalFormatting sqref="M7:M12">
    <cfRule type="notContainsBlanks" dxfId="0" priority="1" stopIfTrue="1">
      <formula>LEN(TRIM(M7))&gt;0</formula>
    </cfRule>
  </conditionalFormatting>
  <pageMargins left="0.70866141732283472" right="0.70866141732283472" top="0.78740157480314965" bottom="0.99197916666666663" header="0.31496062992125984" footer="0.31496062992125984"/>
  <pageSetup paperSize="9" scale="89" firstPageNumber="3" fitToHeight="0" orientation="landscape" useFirstPageNumber="1" r:id="rId1"/>
  <headerFooter alignWithMargins="0">
    <oddHeader>&amp;LPříloha č. 1
Přehled individuálních dotací v oblasti dopravy</oddHeader>
    <oddFooter>&amp;LZastupitelstvo Olomouckého kraje 22-06-2020
56.-Žádost obce Mikulovice o posk. ind. dotace v obl. dopr.
Příloha č. 1 - Přehled ind. dotací v obl. dopr.&amp;R
strana &amp;P(celkem 11)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List1</vt:lpstr>
      <vt:lpstr>tisk</vt:lpstr>
      <vt:lpstr>DZACATEK</vt:lpstr>
      <vt:lpstr>FZACATEK</vt:lpstr>
      <vt:lpstr>LZACATEK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Unzeitigová Karla</dc:creator>
  <cp:lastModifiedBy>Unzeitigová Karla</cp:lastModifiedBy>
  <cp:lastPrinted>2017-01-27T11:11:41Z</cp:lastPrinted>
  <dcterms:created xsi:type="dcterms:W3CDTF">2016-08-30T11:35:03Z</dcterms:created>
  <dcterms:modified xsi:type="dcterms:W3CDTF">2020-06-15T08:40:43Z</dcterms:modified>
</cp:coreProperties>
</file>