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PR\ROK a ZOK\ZOK 2020\2020-6-22\Projekty spolufinancované z EF a NF\"/>
    </mc:Choice>
  </mc:AlternateContent>
  <bookViews>
    <workbookView xWindow="0" yWindow="240" windowWidth="15450" windowHeight="1192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List1!$A$1:$K$22</definedName>
  </definedNames>
  <calcPr calcId="162913"/>
</workbook>
</file>

<file path=xl/calcChain.xml><?xml version="1.0" encoding="utf-8"?>
<calcChain xmlns="http://schemas.openxmlformats.org/spreadsheetml/2006/main">
  <c r="E18" i="1" l="1"/>
  <c r="F18" i="1" s="1"/>
  <c r="J21" i="1"/>
  <c r="H21" i="1"/>
  <c r="F9" i="1"/>
  <c r="I8" i="1"/>
  <c r="F8" i="1"/>
  <c r="E8" i="1"/>
  <c r="J10" i="1"/>
  <c r="G10" i="1"/>
  <c r="D10" i="1"/>
  <c r="G18" i="1" l="1"/>
  <c r="E14" i="1" l="1"/>
  <c r="J15" i="1"/>
  <c r="D15" i="1"/>
  <c r="E13" i="1"/>
  <c r="F14" i="1" l="1"/>
  <c r="G14" i="1" s="1"/>
  <c r="I14" i="1" s="1"/>
  <c r="H13" i="1"/>
  <c r="F13" i="1"/>
  <c r="G13" i="1" s="1"/>
  <c r="E15" i="1"/>
  <c r="J19" i="1"/>
  <c r="F19" i="1"/>
  <c r="F21" i="1" s="1"/>
  <c r="D19" i="1"/>
  <c r="D21" i="1" s="1"/>
  <c r="H19" i="1"/>
  <c r="F15" i="1" l="1"/>
  <c r="I13" i="1"/>
  <c r="E19" i="1"/>
  <c r="E21" i="1" s="1"/>
  <c r="I18" i="1"/>
  <c r="G19" i="1"/>
  <c r="G21" i="1" s="1"/>
  <c r="I19" i="1" l="1"/>
  <c r="I21" i="1" s="1"/>
  <c r="E9" i="1"/>
  <c r="F10" i="1" l="1"/>
  <c r="E10" i="1"/>
  <c r="H15" i="1"/>
  <c r="I15" i="1" l="1"/>
  <c r="G15" i="1"/>
  <c r="H9" i="1"/>
  <c r="H10" i="1" s="1"/>
  <c r="I9" i="1" l="1"/>
  <c r="I10" i="1" s="1"/>
</calcChain>
</file>

<file path=xl/sharedStrings.xml><?xml version="1.0" encoding="utf-8"?>
<sst xmlns="http://schemas.openxmlformats.org/spreadsheetml/2006/main" count="43" uniqueCount="36">
  <si>
    <t>Název projektu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</si>
  <si>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</si>
  <si>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</si>
  <si>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</si>
  <si>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</si>
  <si>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</si>
  <si>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</si>
  <si>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</si>
  <si>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</si>
  <si>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</si>
  <si>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</si>
  <si>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</si>
  <si>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</si>
  <si>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</si>
  <si>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</si>
  <si>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</si>
  <si>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a národních fondů)</t>
    </r>
  </si>
  <si>
    <t>Celkem za projekty v Kč</t>
  </si>
  <si>
    <t>1.</t>
  </si>
  <si>
    <t>Usnesení ROK/ZOK</t>
  </si>
  <si>
    <t>2.</t>
  </si>
  <si>
    <t>3.</t>
  </si>
  <si>
    <t>4.</t>
  </si>
  <si>
    <t>5.</t>
  </si>
  <si>
    <t>UR/78/38/2019</t>
  </si>
  <si>
    <r>
      <t xml:space="preserve">Implementace krajského akčního plánu v Olomouckém kraji II                                                                                                           </t>
    </r>
    <r>
      <rPr>
        <sz val="12"/>
        <rFont val="Arial"/>
        <family val="2"/>
        <charset val="238"/>
      </rPr>
      <t>(partner projektu IKAP4OK z.s.)</t>
    </r>
  </si>
  <si>
    <r>
      <t xml:space="preserve">Rovné příležitosti ve vzdělávání v Olomouckém kraji                                                                                                  </t>
    </r>
    <r>
      <rPr>
        <sz val="12"/>
        <rFont val="Arial"/>
        <family val="2"/>
        <charset val="238"/>
      </rPr>
      <t>(partner projektu Univerzita Palackého v Olomouci)</t>
    </r>
  </si>
  <si>
    <t>Projekty podané do výzvy č. 02_19_078  Operačního programu Výzkum, vývoj a vzdělávání</t>
  </si>
  <si>
    <t>UR/89/23/2020</t>
  </si>
  <si>
    <r>
      <t xml:space="preserve">Projekty podané do 114. výzvy Operačního programu životní prostředí </t>
    </r>
    <r>
      <rPr>
        <sz val="12"/>
        <color theme="1"/>
        <rFont val="Arial"/>
        <family val="2"/>
        <charset val="238"/>
      </rPr>
      <t>(prioritní osa 1 - Zlepšování kvality vod a snižování rizika povodní, investiční specifický cíl 1.3 - Zajistit povodňovou ochranu intravilánu)</t>
    </r>
  </si>
  <si>
    <t>OLÚ Paseka - hospodaření se srážkovými vodami (Paseka)</t>
  </si>
  <si>
    <t>OLÚ Paseka - hospodaření se srážkovými vodami (Moravaský Beroun)</t>
  </si>
  <si>
    <t>UR/92/11/2020</t>
  </si>
  <si>
    <t>Projekt podaný do 6. výzvy Operačního programu potravinové a materiální pomoci (FEAD)</t>
  </si>
  <si>
    <t>UR/92/29/2020</t>
  </si>
  <si>
    <t>Obědy do škol v Olomouckém kraji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</si>
</sst>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u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2" fillId="4" borderId="11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" fontId="0" fillId="0" borderId="0" xfId="0" applyNumberFormat="1"/>
    <xf numFmtId="0" fontId="0" fillId="5" borderId="0" xfId="0" applyFill="1"/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5" borderId="0" xfId="0" applyFill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164" fontId="2" fillId="4" borderId="25" xfId="0" applyNumberFormat="1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164" fontId="5" fillId="5" borderId="27" xfId="0" applyNumberFormat="1" applyFont="1" applyFill="1" applyBorder="1" applyAlignment="1">
      <alignment horizontal="right" vertical="center"/>
    </xf>
    <xf numFmtId="164" fontId="2" fillId="4" borderId="18" xfId="0" applyNumberFormat="1" applyFont="1" applyFill="1" applyBorder="1" applyAlignment="1">
      <alignment vertical="center"/>
    </xf>
    <xf numFmtId="0" fontId="2" fillId="4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164" fontId="5" fillId="0" borderId="31" xfId="0" applyNumberFormat="1" applyFont="1" applyFill="1" applyBorder="1" applyAlignment="1">
      <alignment horizontal="right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left" vertical="center" wrapText="1"/>
    </xf>
    <xf numFmtId="0" fontId="2" fillId="5" borderId="34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164" fontId="2" fillId="5" borderId="37" xfId="0" applyNumberFormat="1" applyFont="1" applyFill="1" applyBorder="1" applyAlignment="1">
      <alignment vertical="center"/>
    </xf>
    <xf numFmtId="0" fontId="2" fillId="5" borderId="38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 wrapText="1"/>
    </xf>
    <xf numFmtId="0" fontId="5" fillId="5" borderId="35" xfId="0" applyFont="1" applyFill="1" applyBorder="1" applyAlignment="1">
      <alignment horizontal="center" vertical="center"/>
    </xf>
    <xf numFmtId="164" fontId="13" fillId="4" borderId="11" xfId="0" applyNumberFormat="1" applyFont="1" applyFill="1" applyBorder="1" applyAlignment="1">
      <alignment vertical="center"/>
    </xf>
    <xf numFmtId="0" fontId="5" fillId="0" borderId="0" xfId="0" applyFont="1"/>
    <xf numFmtId="164" fontId="3" fillId="5" borderId="0" xfId="0" applyNumberFormat="1" applyFont="1" applyFill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164" fontId="0" fillId="5" borderId="0" xfId="0" applyNumberFormat="1" applyFill="1" applyAlignment="1">
      <alignment horizontal="center" vertical="center"/>
    </xf>
    <xf numFmtId="164" fontId="5" fillId="0" borderId="13" xfId="0" applyNumberFormat="1" applyFont="1" applyFill="1" applyBorder="1" applyAlignment="1">
      <alignment horizontal="right" vertical="center" wrapText="1"/>
    </xf>
    <xf numFmtId="0" fontId="5" fillId="0" borderId="35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Border="1"/>
    <xf numFmtId="0" fontId="6" fillId="0" borderId="0" xfId="0" applyFont="1" applyBorder="1"/>
    <xf numFmtId="0" fontId="0" fillId="0" borderId="33" xfId="0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35"/>
  <sheetViews>
    <sheetView tabSelected="1" view="pageBreakPreview" zoomScale="70" zoomScaleNormal="80" zoomScaleSheetLayoutView="70" zoomScalePageLayoutView="75" workbookViewId="0">
      <pane ySplit="6" topLeftCell="A7" activePane="bottomLeft" state="frozen"/>
      <selection pane="bottomLeft" activeCell="A17" sqref="A17:K17"/>
    </sheetView>
  </sheetViews>
  <sheetFormatPr defaultRowHeight="12.75" x14ac:dyDescent="0.2"/>
  <cols>
    <col min="1" max="1" width="5.7109375" style="7" customWidth="1"/>
    <col min="2" max="2" width="66.7109375" style="2" customWidth="1"/>
    <col min="3" max="3" width="14.7109375" style="18" customWidth="1"/>
    <col min="4" max="4" width="23.140625" customWidth="1"/>
    <col min="5" max="5" width="22.140625" customWidth="1"/>
    <col min="6" max="6" width="21" customWidth="1"/>
    <col min="7" max="7" width="20.42578125" customWidth="1"/>
    <col min="8" max="8" width="20.85546875" style="11" customWidth="1"/>
    <col min="9" max="9" width="19.85546875" customWidth="1"/>
    <col min="10" max="10" width="19.7109375" customWidth="1"/>
    <col min="11" max="11" width="21.42578125" style="1" customWidth="1"/>
    <col min="16" max="16" width="34.85546875" customWidth="1"/>
    <col min="18" max="18" width="20.28515625" bestFit="1" customWidth="1"/>
  </cols>
  <sheetData>
    <row r="1" spans="1:110" ht="20.25" customHeight="1" x14ac:dyDescent="0.25">
      <c r="A1" s="77" t="s">
        <v>16</v>
      </c>
      <c r="B1" s="78"/>
      <c r="C1" s="78"/>
      <c r="D1" s="78"/>
      <c r="E1" s="78"/>
      <c r="F1" s="78"/>
      <c r="G1" s="78"/>
      <c r="H1" s="78"/>
      <c r="I1" s="78"/>
      <c r="J1" s="78"/>
      <c r="K1" s="79"/>
    </row>
    <row r="2" spans="1:110" ht="15.75" customHeight="1" thickBot="1" x14ac:dyDescent="0.25">
      <c r="A2" s="55"/>
      <c r="B2" s="56"/>
      <c r="C2" s="57"/>
      <c r="D2" s="58"/>
      <c r="E2" s="58"/>
      <c r="F2" s="58"/>
      <c r="G2" s="58"/>
      <c r="H2" s="59"/>
      <c r="I2" s="60"/>
      <c r="J2" s="60"/>
      <c r="K2" s="61"/>
    </row>
    <row r="3" spans="1:110" s="1" customFormat="1" ht="32.65" customHeight="1" x14ac:dyDescent="0.2">
      <c r="A3" s="91" t="s">
        <v>1</v>
      </c>
      <c r="B3" s="80" t="s">
        <v>0</v>
      </c>
      <c r="C3" s="93" t="s">
        <v>14</v>
      </c>
      <c r="D3" s="82" t="s">
        <v>2</v>
      </c>
      <c r="E3" s="82" t="s">
        <v>3</v>
      </c>
      <c r="F3" s="82" t="s">
        <v>5</v>
      </c>
      <c r="G3" s="82" t="s">
        <v>6</v>
      </c>
      <c r="H3" s="84" t="s">
        <v>9</v>
      </c>
      <c r="I3" s="82" t="s">
        <v>4</v>
      </c>
      <c r="J3" s="82" t="s">
        <v>8</v>
      </c>
      <c r="K3" s="87" t="s">
        <v>19</v>
      </c>
    </row>
    <row r="4" spans="1:110" s="1" customFormat="1" ht="18.600000000000001" customHeight="1" x14ac:dyDescent="0.2">
      <c r="A4" s="92"/>
      <c r="B4" s="81"/>
      <c r="C4" s="94"/>
      <c r="D4" s="83"/>
      <c r="E4" s="83"/>
      <c r="F4" s="83"/>
      <c r="G4" s="83"/>
      <c r="H4" s="85"/>
      <c r="I4" s="83"/>
      <c r="J4" s="83"/>
      <c r="K4" s="88"/>
    </row>
    <row r="5" spans="1:110" s="1" customFormat="1" ht="17.25" customHeight="1" thickBot="1" x14ac:dyDescent="0.25">
      <c r="A5" s="49"/>
      <c r="B5" s="48"/>
      <c r="C5" s="95"/>
      <c r="D5" s="5" t="s">
        <v>11</v>
      </c>
      <c r="E5" s="5" t="s">
        <v>10</v>
      </c>
      <c r="F5" s="90"/>
      <c r="G5" s="90"/>
      <c r="H5" s="86"/>
      <c r="I5" s="5" t="s">
        <v>12</v>
      </c>
      <c r="J5" s="5" t="s">
        <v>13</v>
      </c>
      <c r="K5" s="89"/>
    </row>
    <row r="6" spans="1:110" s="1" customFormat="1" ht="21.4" customHeight="1" thickTop="1" thickBot="1" x14ac:dyDescent="0.25">
      <c r="A6" s="13">
        <v>1</v>
      </c>
      <c r="B6" s="14">
        <v>2</v>
      </c>
      <c r="C6" s="19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5">
        <v>10</v>
      </c>
      <c r="K6" s="16">
        <v>11</v>
      </c>
    </row>
    <row r="7" spans="1:110" s="23" customFormat="1" ht="61.5" customHeight="1" x14ac:dyDescent="0.2">
      <c r="A7" s="67" t="s">
        <v>27</v>
      </c>
      <c r="B7" s="68"/>
      <c r="C7" s="68"/>
      <c r="D7" s="68"/>
      <c r="E7" s="68"/>
      <c r="F7" s="68"/>
      <c r="G7" s="68"/>
      <c r="H7" s="68"/>
      <c r="I7" s="68"/>
      <c r="J7" s="68"/>
      <c r="K7" s="69"/>
    </row>
    <row r="8" spans="1:110" s="23" customFormat="1" ht="61.5" customHeight="1" x14ac:dyDescent="0.2">
      <c r="A8" s="62" t="s">
        <v>18</v>
      </c>
      <c r="B8" s="50" t="s">
        <v>25</v>
      </c>
      <c r="C8" s="51" t="s">
        <v>15</v>
      </c>
      <c r="D8" s="53">
        <v>196555971.69</v>
      </c>
      <c r="E8" s="53">
        <f>D8</f>
        <v>196555971.69</v>
      </c>
      <c r="F8" s="53">
        <f>167072575.95+19655597.16</f>
        <v>186728173.10999998</v>
      </c>
      <c r="G8" s="53">
        <v>9827798.5800000001</v>
      </c>
      <c r="H8" s="53">
        <v>0</v>
      </c>
      <c r="I8" s="53">
        <f>G8</f>
        <v>9827798.5800000001</v>
      </c>
      <c r="J8" s="53">
        <v>0</v>
      </c>
      <c r="K8" s="54" t="s">
        <v>28</v>
      </c>
    </row>
    <row r="9" spans="1:110" s="23" customFormat="1" ht="73.5" customHeight="1" thickBot="1" x14ac:dyDescent="0.25">
      <c r="A9" s="30" t="s">
        <v>20</v>
      </c>
      <c r="B9" s="43" t="s">
        <v>26</v>
      </c>
      <c r="C9" s="31" t="s">
        <v>15</v>
      </c>
      <c r="D9" s="32">
        <v>31504593.969999999</v>
      </c>
      <c r="E9" s="32">
        <f>D9</f>
        <v>31504593.969999999</v>
      </c>
      <c r="F9" s="32">
        <f>26778904.87+3150459.4</f>
        <v>29929364.27</v>
      </c>
      <c r="G9" s="32">
        <v>1575229.7</v>
      </c>
      <c r="H9" s="32">
        <f>D9-E9</f>
        <v>0</v>
      </c>
      <c r="I9" s="32">
        <f>G9+H9</f>
        <v>1575229.7</v>
      </c>
      <c r="J9" s="32">
        <v>0</v>
      </c>
      <c r="K9" s="63" t="s">
        <v>28</v>
      </c>
      <c r="P9" s="52"/>
    </row>
    <row r="10" spans="1:110" s="23" customFormat="1" ht="27" customHeight="1" thickBot="1" x14ac:dyDescent="0.25">
      <c r="A10" s="70" t="s">
        <v>7</v>
      </c>
      <c r="B10" s="71"/>
      <c r="C10" s="71"/>
      <c r="D10" s="28">
        <f t="shared" ref="D10:J10" si="0">SUM(D8:D9)</f>
        <v>228060565.66</v>
      </c>
      <c r="E10" s="28">
        <f t="shared" si="0"/>
        <v>228060565.66</v>
      </c>
      <c r="F10" s="28">
        <f t="shared" si="0"/>
        <v>216657537.38</v>
      </c>
      <c r="G10" s="28">
        <f t="shared" si="0"/>
        <v>11403028.279999999</v>
      </c>
      <c r="H10" s="28">
        <f t="shared" si="0"/>
        <v>0</v>
      </c>
      <c r="I10" s="28">
        <f t="shared" si="0"/>
        <v>11403028.279999999</v>
      </c>
      <c r="J10" s="28">
        <f t="shared" si="0"/>
        <v>0</v>
      </c>
      <c r="K10" s="29"/>
    </row>
    <row r="11" spans="1:110" s="23" customFormat="1" ht="27" customHeight="1" thickBot="1" x14ac:dyDescent="0.25">
      <c r="A11" s="33"/>
      <c r="B11" s="34"/>
      <c r="C11" s="34"/>
      <c r="D11" s="35"/>
      <c r="E11" s="35"/>
      <c r="F11" s="35"/>
      <c r="G11" s="35"/>
      <c r="H11" s="35"/>
      <c r="I11" s="35"/>
      <c r="J11" s="35"/>
      <c r="K11" s="36"/>
    </row>
    <row r="12" spans="1:110" s="10" customFormat="1" ht="57.75" customHeight="1" x14ac:dyDescent="0.2">
      <c r="A12" s="72" t="s">
        <v>29</v>
      </c>
      <c r="B12" s="73"/>
      <c r="C12" s="73"/>
      <c r="D12" s="73"/>
      <c r="E12" s="73"/>
      <c r="F12" s="73"/>
      <c r="G12" s="73"/>
      <c r="H12" s="73"/>
      <c r="I12" s="73"/>
      <c r="J12" s="73"/>
      <c r="K12" s="74"/>
    </row>
    <row r="13" spans="1:110" s="10" customFormat="1" ht="57.75" customHeight="1" x14ac:dyDescent="0.2">
      <c r="A13" s="38" t="s">
        <v>21</v>
      </c>
      <c r="B13" s="37" t="s">
        <v>30</v>
      </c>
      <c r="C13" s="24" t="s">
        <v>15</v>
      </c>
      <c r="D13" s="27">
        <v>8344002.1399999997</v>
      </c>
      <c r="E13" s="27">
        <f>D13</f>
        <v>8344002.1399999997</v>
      </c>
      <c r="F13" s="27">
        <f>E13*0.85</f>
        <v>7092401.8189999992</v>
      </c>
      <c r="G13" s="27">
        <f>E13-F13</f>
        <v>1251600.3210000005</v>
      </c>
      <c r="H13" s="27">
        <f>D13-E13</f>
        <v>0</v>
      </c>
      <c r="I13" s="27">
        <f>G13+H13</f>
        <v>1251600.3210000005</v>
      </c>
      <c r="J13" s="27">
        <v>0</v>
      </c>
      <c r="K13" s="44" t="s">
        <v>32</v>
      </c>
      <c r="P13" s="47"/>
    </row>
    <row r="14" spans="1:110" s="10" customFormat="1" ht="57.75" customHeight="1" thickBot="1" x14ac:dyDescent="0.25">
      <c r="A14" s="38" t="s">
        <v>22</v>
      </c>
      <c r="B14" s="37" t="s">
        <v>31</v>
      </c>
      <c r="C14" s="24" t="s">
        <v>15</v>
      </c>
      <c r="D14" s="27">
        <v>1584359.4</v>
      </c>
      <c r="E14" s="27">
        <f>D14</f>
        <v>1584359.4</v>
      </c>
      <c r="F14" s="27">
        <f>E14*0.85</f>
        <v>1346705.49</v>
      </c>
      <c r="G14" s="27">
        <f>E14-F14</f>
        <v>237653.90999999992</v>
      </c>
      <c r="H14" s="27">
        <v>0</v>
      </c>
      <c r="I14" s="27">
        <f t="shared" ref="I14" si="1">G14+H14</f>
        <v>237653.90999999992</v>
      </c>
      <c r="J14" s="27">
        <v>0</v>
      </c>
      <c r="K14" s="44" t="s">
        <v>24</v>
      </c>
    </row>
    <row r="15" spans="1:110" s="4" customFormat="1" ht="22.5" customHeight="1" thickBot="1" x14ac:dyDescent="0.25">
      <c r="A15" s="75" t="s">
        <v>7</v>
      </c>
      <c r="B15" s="76"/>
      <c r="C15" s="76"/>
      <c r="D15" s="25">
        <f t="shared" ref="D15:J15" si="2">SUM(D13:D14)</f>
        <v>9928361.5399999991</v>
      </c>
      <c r="E15" s="25">
        <f t="shared" si="2"/>
        <v>9928361.5399999991</v>
      </c>
      <c r="F15" s="25">
        <f t="shared" si="2"/>
        <v>8439107.3089999985</v>
      </c>
      <c r="G15" s="25">
        <f t="shared" si="2"/>
        <v>1489254.2310000004</v>
      </c>
      <c r="H15" s="25">
        <f t="shared" si="2"/>
        <v>0</v>
      </c>
      <c r="I15" s="25">
        <f t="shared" si="2"/>
        <v>1489254.2310000004</v>
      </c>
      <c r="J15" s="25">
        <f t="shared" si="2"/>
        <v>0</v>
      </c>
      <c r="K15" s="26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</row>
    <row r="16" spans="1:110" s="10" customFormat="1" ht="22.5" customHeight="1" thickBot="1" x14ac:dyDescent="0.25">
      <c r="A16" s="39"/>
      <c r="B16" s="40"/>
      <c r="C16" s="40"/>
      <c r="D16" s="41"/>
      <c r="E16" s="41"/>
      <c r="F16" s="41"/>
      <c r="G16" s="41"/>
      <c r="H16" s="41"/>
      <c r="I16" s="41"/>
      <c r="J16" s="41"/>
      <c r="K16" s="42"/>
    </row>
    <row r="17" spans="1:110" s="10" customFormat="1" ht="55.5" customHeight="1" x14ac:dyDescent="0.2">
      <c r="A17" s="72" t="s">
        <v>33</v>
      </c>
      <c r="B17" s="73"/>
      <c r="C17" s="73"/>
      <c r="D17" s="73"/>
      <c r="E17" s="73"/>
      <c r="F17" s="73"/>
      <c r="G17" s="73"/>
      <c r="H17" s="73"/>
      <c r="I17" s="73"/>
      <c r="J17" s="73"/>
      <c r="K17" s="74"/>
    </row>
    <row r="18" spans="1:110" s="10" customFormat="1" ht="40.5" customHeight="1" thickBot="1" x14ac:dyDescent="0.25">
      <c r="A18" s="38" t="s">
        <v>23</v>
      </c>
      <c r="B18" s="37" t="s">
        <v>35</v>
      </c>
      <c r="C18" s="24" t="s">
        <v>15</v>
      </c>
      <c r="D18" s="27">
        <v>6861648.1500000004</v>
      </c>
      <c r="E18" s="27">
        <f>D18</f>
        <v>6861648.1500000004</v>
      </c>
      <c r="F18" s="27">
        <f>E18</f>
        <v>6861648.1500000004</v>
      </c>
      <c r="G18" s="27">
        <f>E18-F18</f>
        <v>0</v>
      </c>
      <c r="H18" s="27">
        <v>0</v>
      </c>
      <c r="I18" s="27">
        <f>G18+H18</f>
        <v>0</v>
      </c>
      <c r="J18" s="27">
        <v>0</v>
      </c>
      <c r="K18" s="44" t="s">
        <v>34</v>
      </c>
    </row>
    <row r="19" spans="1:110" s="10" customFormat="1" ht="22.5" customHeight="1" thickBot="1" x14ac:dyDescent="0.25">
      <c r="A19" s="75" t="s">
        <v>7</v>
      </c>
      <c r="B19" s="76"/>
      <c r="C19" s="76"/>
      <c r="D19" s="25">
        <f t="shared" ref="D19:J19" si="3">SUM(D18:D18)</f>
        <v>6861648.1500000004</v>
      </c>
      <c r="E19" s="25">
        <f t="shared" si="3"/>
        <v>6861648.1500000004</v>
      </c>
      <c r="F19" s="25">
        <f t="shared" si="3"/>
        <v>6861648.1500000004</v>
      </c>
      <c r="G19" s="25">
        <f t="shared" si="3"/>
        <v>0</v>
      </c>
      <c r="H19" s="25">
        <f t="shared" si="3"/>
        <v>0</v>
      </c>
      <c r="I19" s="25">
        <f t="shared" si="3"/>
        <v>0</v>
      </c>
      <c r="J19" s="25">
        <f t="shared" si="3"/>
        <v>0</v>
      </c>
      <c r="K19" s="26"/>
    </row>
    <row r="20" spans="1:110" s="10" customFormat="1" ht="22.5" customHeight="1" thickBot="1" x14ac:dyDescent="0.25">
      <c r="A20" s="39"/>
      <c r="B20" s="40"/>
      <c r="C20" s="40"/>
      <c r="D20" s="41"/>
      <c r="E20" s="41"/>
      <c r="F20" s="41"/>
      <c r="G20" s="41"/>
      <c r="H20" s="41"/>
      <c r="I20" s="41"/>
      <c r="J20" s="41"/>
      <c r="K20" s="42"/>
    </row>
    <row r="21" spans="1:110" s="4" customFormat="1" ht="34.5" customHeight="1" thickBot="1" x14ac:dyDescent="0.25">
      <c r="A21" s="64" t="s">
        <v>17</v>
      </c>
      <c r="B21" s="65"/>
      <c r="C21" s="66"/>
      <c r="D21" s="45">
        <f t="shared" ref="D21:J21" si="4">D10+D15+D19</f>
        <v>244850575.34999999</v>
      </c>
      <c r="E21" s="45">
        <f t="shared" si="4"/>
        <v>244850575.34999999</v>
      </c>
      <c r="F21" s="45">
        <f t="shared" si="4"/>
        <v>231958292.83899999</v>
      </c>
      <c r="G21" s="45">
        <f t="shared" si="4"/>
        <v>12892282.511</v>
      </c>
      <c r="H21" s="45">
        <f t="shared" si="4"/>
        <v>0</v>
      </c>
      <c r="I21" s="45">
        <f t="shared" si="4"/>
        <v>12892282.511</v>
      </c>
      <c r="J21" s="45">
        <f t="shared" si="4"/>
        <v>0</v>
      </c>
      <c r="K21" s="9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</row>
    <row r="22" spans="1:110" x14ac:dyDescent="0.2">
      <c r="A22" s="8"/>
    </row>
    <row r="23" spans="1:110" x14ac:dyDescent="0.2">
      <c r="B23" s="6"/>
      <c r="C23" s="17"/>
    </row>
    <row r="24" spans="1:110" x14ac:dyDescent="0.2">
      <c r="B24" s="6"/>
      <c r="C24" s="17"/>
      <c r="G24" s="22"/>
    </row>
    <row r="26" spans="1:110" x14ac:dyDescent="0.2">
      <c r="F26" s="22"/>
    </row>
    <row r="30" spans="1:110" ht="15" x14ac:dyDescent="0.2">
      <c r="H30" s="46"/>
    </row>
    <row r="31" spans="1:110" ht="15" x14ac:dyDescent="0.2">
      <c r="H31" s="46"/>
    </row>
    <row r="32" spans="1:110" x14ac:dyDescent="0.2">
      <c r="B32" s="21"/>
      <c r="C32" s="20"/>
    </row>
    <row r="35" spans="7:7" x14ac:dyDescent="0.2">
      <c r="G35" s="12"/>
    </row>
  </sheetData>
  <mergeCells count="19">
    <mergeCell ref="A1:K1"/>
    <mergeCell ref="B3:B4"/>
    <mergeCell ref="D3:D4"/>
    <mergeCell ref="E3:E4"/>
    <mergeCell ref="H3:H5"/>
    <mergeCell ref="K3:K5"/>
    <mergeCell ref="F3:F5"/>
    <mergeCell ref="G3:G5"/>
    <mergeCell ref="A3:A4"/>
    <mergeCell ref="I3:I4"/>
    <mergeCell ref="J3:J4"/>
    <mergeCell ref="C3:C5"/>
    <mergeCell ref="A21:C21"/>
    <mergeCell ref="A7:K7"/>
    <mergeCell ref="A10:C10"/>
    <mergeCell ref="A12:K12"/>
    <mergeCell ref="A15:C15"/>
    <mergeCell ref="A17:K17"/>
    <mergeCell ref="A19:C1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2" firstPageNumber="2" fitToHeight="0" orientation="landscape" useFirstPageNumber="1" r:id="rId1"/>
  <headerFooter scaleWithDoc="0" alignWithMargins="0">
    <oddHeader>&amp;LPříloha č.1</oddHeader>
    <oddFooter>&amp;L&amp;"Arial,Kurzíva"Zastupitelstvo Olomouckého kraje 22. 6. 2020
42. Projekty spolufinancované z evropských a národních fondů ke schválení financování
Příloha č. 1 Podané žádosti o dotaci&amp;R&amp;"Arial,Kurzíva"Strana &amp;P (celkem 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 Pavel</cp:lastModifiedBy>
  <cp:lastPrinted>2020-05-25T07:17:45Z</cp:lastPrinted>
  <dcterms:created xsi:type="dcterms:W3CDTF">2010-05-05T13:52:59Z</dcterms:created>
  <dcterms:modified xsi:type="dcterms:W3CDTF">2020-06-01T11:21:49Z</dcterms:modified>
</cp:coreProperties>
</file>