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prava\Materiály do orgánů kraje\2020\22-06-2020\IŽ Přerov\"/>
    </mc:Choice>
  </mc:AlternateContent>
  <bookViews>
    <workbookView xWindow="0" yWindow="0" windowWidth="19200" windowHeight="1146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List1!#REF!</definedName>
  </definedNames>
  <calcPr calcId="162913"/>
</workbook>
</file>

<file path=xl/calcChain.xml><?xml version="1.0" encoding="utf-8"?>
<calcChain xmlns="http://schemas.openxmlformats.org/spreadsheetml/2006/main">
  <c r="H10" i="1" l="1"/>
  <c r="B4" i="2" l="1"/>
  <c r="C4" i="2" s="1"/>
  <c r="A6" i="2"/>
  <c r="B7" i="2"/>
  <c r="E7" i="2" s="1"/>
  <c r="A9" i="2"/>
  <c r="B10" i="2" s="1"/>
  <c r="C10" i="2" s="1"/>
  <c r="A12" i="2"/>
  <c r="B13" i="2"/>
  <c r="D13" i="2" s="1"/>
  <c r="A15" i="2"/>
  <c r="D12" i="2" l="1"/>
  <c r="D8" i="2"/>
  <c r="D6" i="2"/>
  <c r="H7" i="2"/>
  <c r="G7" i="2"/>
  <c r="I4" i="2"/>
  <c r="D7" i="2"/>
  <c r="C6" i="2"/>
  <c r="F9" i="2"/>
  <c r="C7" i="2"/>
  <c r="C5" i="2"/>
  <c r="F4" i="2"/>
  <c r="H10" i="2"/>
  <c r="H4" i="2"/>
  <c r="D4" i="2"/>
  <c r="I10" i="2"/>
  <c r="E4" i="2"/>
  <c r="C12" i="2"/>
  <c r="F10" i="2"/>
  <c r="D9" i="2"/>
  <c r="C8" i="2"/>
  <c r="F7" i="2"/>
  <c r="E10" i="2"/>
  <c r="C9" i="2"/>
  <c r="I7" i="2"/>
  <c r="F6" i="2"/>
  <c r="D5" i="2"/>
  <c r="G4" i="2"/>
  <c r="C11" i="2"/>
  <c r="F15" i="2"/>
  <c r="C13" i="2"/>
  <c r="D15" i="2"/>
  <c r="C14" i="2"/>
  <c r="F13" i="2"/>
  <c r="D10" i="2"/>
  <c r="C15" i="2"/>
  <c r="I13" i="2"/>
  <c r="E13" i="2"/>
  <c r="F12" i="2"/>
  <c r="D11" i="2"/>
  <c r="G10" i="2"/>
  <c r="D14" i="2"/>
  <c r="G13" i="2"/>
  <c r="H13" i="2"/>
</calcChain>
</file>

<file path=xl/sharedStrings.xml><?xml version="1.0" encoding="utf-8"?>
<sst xmlns="http://schemas.openxmlformats.org/spreadsheetml/2006/main" count="92" uniqueCount="84">
  <si>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</si>
  <si>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</si>
  <si>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</si>
  <si>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</si>
  <si>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</si>
  <si>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</si>
  <si>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</si>
  <si>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Návrh</t>
  </si>
  <si>
    <t>Sídlo</t>
  </si>
  <si>
    <t xml:space="preserve">Název </t>
  </si>
  <si>
    <t>Ulice</t>
  </si>
  <si>
    <t>Obec</t>
  </si>
  <si>
    <t>PSČ</t>
  </si>
  <si>
    <t>Okres</t>
  </si>
  <si>
    <t>IČ</t>
  </si>
  <si>
    <t>Bankovní účet</t>
  </si>
  <si>
    <t>Zastoupení</t>
  </si>
  <si>
    <t>od</t>
  </si>
  <si>
    <t>do</t>
  </si>
  <si>
    <t>Název DT:</t>
  </si>
  <si>
    <t>Typ dotačního titulu: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</si>
  <si>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</si>
  <si>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</si>
  <si>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</si>
  <si>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</si>
  <si>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</si>
  <si>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</si>
  <si>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</si>
  <si>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</si>
  <si>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5</t>
  </si>
  <si>
    <t>Bezpečně na silnicích o.p.s.</t>
  </si>
  <si>
    <t>Valdštejnská 381/6</t>
  </si>
  <si>
    <t>Liberec</t>
  </si>
  <si>
    <t>46001</t>
  </si>
  <si>
    <t>Obecně prospěšná společnost</t>
  </si>
  <si>
    <t>28733932</t>
  </si>
  <si>
    <t>2400101424/2010</t>
  </si>
  <si>
    <t>Na kole jen s přilbou</t>
  </si>
  <si>
    <t>Jedná se o již 10. ročník projektu, jehož cílem je snížení nehodovosti a zejména následků dopravních nehod cyklistů v ČR zapříčiněným nepoužitím či nesprávným použitím bezpečnostních prvků při jízdě na kole a to prostřednictvím komunikační kampaně.</t>
  </si>
  <si>
    <t>Pořízení reflexních pásek, tisk cyklomap a informačních letáků.</t>
  </si>
  <si>
    <t>4/2020</t>
  </si>
  <si>
    <t>11/2020</t>
  </si>
  <si>
    <t>31.12.2020</t>
  </si>
  <si>
    <t>6</t>
  </si>
  <si>
    <t>Obec Rokytnice</t>
  </si>
  <si>
    <t>Rokytnice 143</t>
  </si>
  <si>
    <t>Rokytnice</t>
  </si>
  <si>
    <t>75104</t>
  </si>
  <si>
    <t>Obec, městská část hlavního města Prahy</t>
  </si>
  <si>
    <t>00301914</t>
  </si>
  <si>
    <t>1882949369/0800</t>
  </si>
  <si>
    <t>Výstavba komunikace a společných parkovacích stání pro Domov Na zámečku a občany v obci Rokytnice</t>
  </si>
  <si>
    <t>Po zdemolovaném RD v zástavbě v centru obce Rokytnice a blízkosti Domova Na zámečku vznikne společné parkovací stání pro zaměstnance a návštěvníky domova a občany, parkovací stání bude v majetku obce Rokytnice</t>
  </si>
  <si>
    <t>Projektová dokumentace včetně ÚR a SP, parkovací stání 28x , stání pro ZTP 2x, příjezdová komunikace, opěrná zeď s plotem, veřejné osvětlení.</t>
  </si>
  <si>
    <t>6/2020</t>
  </si>
  <si>
    <t>12/2020</t>
  </si>
  <si>
    <t>Statutární město Přerov</t>
  </si>
  <si>
    <t>Bratrská 709/34</t>
  </si>
  <si>
    <t>Přerov</t>
  </si>
  <si>
    <t>75002</t>
  </si>
  <si>
    <t>00301825</t>
  </si>
  <si>
    <t>94-926831/0710</t>
  </si>
  <si>
    <t>Kompenzace Dluhonice - I. etapa</t>
  </si>
  <si>
    <t>Jedná se o I. etapu kompenzací místní části Přerova - Dluhonicím za újmu způsobenou umístěním dálnice D1 do obydlené části Dluhonic. Půjde o výdaje na projektovou přípravu 4 opatření a za provedený výkup pozemků v rozvojové lokalitě pro rodinné domy.</t>
  </si>
  <si>
    <t>1/2020</t>
  </si>
  <si>
    <t>9</t>
  </si>
  <si>
    <t>Obec Mikulovice</t>
  </si>
  <si>
    <t>Hlavní 5</t>
  </si>
  <si>
    <t>Mikulovice</t>
  </si>
  <si>
    <t>79084</t>
  </si>
  <si>
    <t>Jeseník</t>
  </si>
  <si>
    <t>00303003</t>
  </si>
  <si>
    <t>1723841/0100</t>
  </si>
  <si>
    <t>Rekonstrukce mostu přes řeku Bělou v obci Mikulovice na MK Hlucholazská</t>
  </si>
  <si>
    <t>Obec Mikulovice bude v letošním roce nucena, na základě mostních prohlídek, realizovat opravy mostů přes řeku Bělou a Olešnici, dle projektantů v celkové hodnotě cca 13.000.000,-Kč.</t>
  </si>
  <si>
    <t>Dotace bude použita na spolufinancování výdajů na rekonstrukci mostu přes řeku Bělou v obci Mikulovice na MK Hlucholazská</t>
  </si>
  <si>
    <t>5/2020</t>
  </si>
  <si>
    <t>10/2020</t>
  </si>
  <si>
    <t>Podkladový materiál pro jednání Rady Olomouckého kraje dne: 01.06.2020</t>
  </si>
  <si>
    <t>Individuální žádosti v oblasti dopravy a silničního hospodářství 2020</t>
  </si>
  <si>
    <t>individuální dotace</t>
  </si>
  <si>
    <t>Ing. Petr Měřínský, primátor</t>
  </si>
  <si>
    <t>12/2021</t>
  </si>
  <si>
    <t>výdaje na projektovou přípravu 4 opatření a za provedený výkup pozemků v rozvojové lokalitě pro rodinné domy.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</si>
</sst>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5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Continuous" wrapText="1"/>
    </xf>
    <xf numFmtId="0" fontId="1" fillId="0" borderId="10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5" xfId="0" applyFont="1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3" xfId="0" applyFont="1" applyFill="1" applyBorder="1" applyAlignment="1">
      <alignment horizontal="centerContinuous" vertical="top"/>
    </xf>
    <xf numFmtId="0" fontId="1" fillId="0" borderId="0" xfId="0" applyFont="1" applyBorder="1"/>
    <xf numFmtId="0" fontId="3" fillId="0" borderId="0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3" fontId="3" fillId="0" borderId="16" xfId="0" applyNumberFormat="1" applyFont="1" applyBorder="1" applyAlignment="1">
      <alignment horizontal="right" vertical="top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1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/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5" xfId="0" applyFont="1" applyBorder="1"/>
    <xf numFmtId="165" fontId="4" fillId="0" borderId="5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center"/>
    </xf>
    <xf numFmtId="0" fontId="0" fillId="0" borderId="5" xfId="0" applyBorder="1" applyAlignment="1"/>
    <xf numFmtId="49" fontId="3" fillId="0" borderId="7" xfId="0" applyNumberFormat="1" applyFont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2" xfId="0" applyFont="1" applyFill="1" applyBorder="1" applyAlignment="1">
      <alignment horizontal="center" wrapText="1"/>
    </xf>
    <xf numFmtId="49" fontId="3" fillId="0" borderId="7" xfId="0" applyNumberFormat="1" applyFont="1" applyBorder="1" applyAlignment="1">
      <alignment horizontal="right" vertical="center"/>
    </xf>
    <xf numFmtId="14" fontId="3" fillId="0" borderId="7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1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B13" sqref="B13"/>
    </sheetView>
  </sheetViews>
  <sheetFormatPr defaultRowHeight="15" x14ac:dyDescent="0.25"/>
  <cols>
    <col min="1" max="1" width="4.5703125" customWidth="1"/>
    <col min="2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</cols>
  <sheetData>
    <row r="1" spans="1:20" s="15" customFormat="1" ht="10.5" customHeight="1" x14ac:dyDescent="0.15"/>
    <row r="2" spans="1:20" s="15" customFormat="1" ht="10.5" customHeight="1" x14ac:dyDescent="0.15"/>
    <row r="3" spans="1:20" s="15" customFormat="1" ht="10.5" customHeight="1" x14ac:dyDescent="0.15"/>
    <row r="4" spans="1:20" s="15" customFormat="1" ht="10.5" customHeight="1" x14ac:dyDescent="0.15"/>
    <row r="5" spans="1:20" s="15" customFormat="1" ht="10.5" customHeight="1" x14ac:dyDescent="0.15"/>
    <row r="6" spans="1:20" s="15" customFormat="1" ht="10.5" customHeight="1" x14ac:dyDescent="0.15"/>
    <row r="7" spans="1:20" s="15" customFormat="1" ht="10.5" customHeight="1" thickBot="1" x14ac:dyDescent="0.2"/>
    <row r="8" spans="1:20" s="19" customFormat="1" ht="53.25" customHeight="1" x14ac:dyDescent="0.15">
      <c r="B8" s="11" t="s">
        <v>0</v>
      </c>
      <c r="C8" s="47" t="s">
        <v>1</v>
      </c>
      <c r="D8" s="16"/>
      <c r="E8" s="16"/>
      <c r="F8" s="16"/>
      <c r="G8" s="16"/>
      <c r="H8" s="16"/>
      <c r="I8" s="16"/>
      <c r="J8" s="16"/>
      <c r="K8" s="17"/>
      <c r="L8" s="13" t="s">
        <v>21</v>
      </c>
      <c r="M8" s="18" t="s">
        <v>22</v>
      </c>
      <c r="N8" s="13" t="s">
        <v>2</v>
      </c>
      <c r="O8" s="68" t="s">
        <v>3</v>
      </c>
      <c r="P8" s="14" t="s">
        <v>4</v>
      </c>
      <c r="Q8" s="18"/>
      <c r="R8" s="14" t="s">
        <v>5</v>
      </c>
      <c r="S8" s="9" t="s">
        <v>6</v>
      </c>
      <c r="T8" s="13" t="s">
        <v>7</v>
      </c>
    </row>
    <row r="9" spans="1:20" s="19" customFormat="1" ht="13.5" customHeight="1" x14ac:dyDescent="0.2">
      <c r="B9" s="12"/>
      <c r="C9" s="48" t="s">
        <v>8</v>
      </c>
      <c r="D9" s="20"/>
      <c r="E9" s="20"/>
      <c r="F9" s="20"/>
      <c r="G9" s="41"/>
      <c r="H9" s="40"/>
      <c r="I9" s="21"/>
      <c r="J9" s="21"/>
      <c r="K9" s="49"/>
      <c r="L9" s="10"/>
      <c r="M9" s="22"/>
      <c r="N9" s="10"/>
      <c r="O9" s="10"/>
      <c r="P9" s="23"/>
      <c r="Q9" s="24"/>
      <c r="R9" s="23"/>
      <c r="S9" s="37"/>
      <c r="T9" s="10"/>
    </row>
    <row r="10" spans="1:20" s="19" customFormat="1" ht="13.5" thickBot="1" x14ac:dyDescent="0.25">
      <c r="B10" s="25"/>
      <c r="C10" s="50" t="s">
        <v>9</v>
      </c>
      <c r="D10" s="51" t="s">
        <v>10</v>
      </c>
      <c r="E10" s="51" t="s">
        <v>11</v>
      </c>
      <c r="F10" s="51" t="s">
        <v>12</v>
      </c>
      <c r="G10" s="52" t="s">
        <v>13</v>
      </c>
      <c r="H10" s="53" t="e">
        <f>List1!S1330.6.2022</f>
        <v>#NAME?</v>
      </c>
      <c r="I10" s="54" t="s">
        <v>14</v>
      </c>
      <c r="J10" s="54" t="s">
        <v>15</v>
      </c>
      <c r="K10" s="55" t="s">
        <v>16</v>
      </c>
      <c r="L10" s="26"/>
      <c r="M10" s="27"/>
      <c r="N10" s="26"/>
      <c r="O10" s="26"/>
      <c r="P10" s="28" t="s">
        <v>17</v>
      </c>
      <c r="Q10" s="29" t="s">
        <v>18</v>
      </c>
      <c r="R10" s="28"/>
      <c r="S10" s="30"/>
      <c r="T10" s="26"/>
    </row>
    <row r="11" spans="1:20" s="33" customFormat="1" ht="12.75" hidden="1" customHeight="1" x14ac:dyDescent="0.25">
      <c r="B11" s="31" t="s">
        <v>29</v>
      </c>
      <c r="C11" s="60" t="s">
        <v>30</v>
      </c>
      <c r="D11" s="60" t="s">
        <v>31</v>
      </c>
      <c r="E11" s="61" t="s">
        <v>32</v>
      </c>
      <c r="F11" s="62" t="s">
        <v>33</v>
      </c>
      <c r="G11" s="60" t="s">
        <v>32</v>
      </c>
      <c r="H11" s="60" t="s">
        <v>34</v>
      </c>
      <c r="I11" s="62" t="s">
        <v>35</v>
      </c>
      <c r="J11" s="62" t="s">
        <v>36</v>
      </c>
      <c r="K11" s="62"/>
      <c r="L11" s="32" t="s">
        <v>37</v>
      </c>
      <c r="M11" s="32" t="s">
        <v>38</v>
      </c>
      <c r="N11" s="32" t="s">
        <v>39</v>
      </c>
      <c r="O11" s="64">
        <v>2290000</v>
      </c>
      <c r="P11" s="63" t="s">
        <v>40</v>
      </c>
      <c r="Q11" s="63" t="s">
        <v>41</v>
      </c>
      <c r="R11" s="64">
        <v>50000</v>
      </c>
      <c r="S11" s="64" t="s">
        <v>42</v>
      </c>
      <c r="T11" s="46">
        <v>0</v>
      </c>
    </row>
    <row r="12" spans="1:20" s="33" customFormat="1" ht="12.75" hidden="1" customHeight="1" x14ac:dyDescent="0.25">
      <c r="B12" s="31" t="s">
        <v>43</v>
      </c>
      <c r="C12" s="60" t="s">
        <v>44</v>
      </c>
      <c r="D12" s="60" t="s">
        <v>45</v>
      </c>
      <c r="E12" s="61" t="s">
        <v>46</v>
      </c>
      <c r="F12" s="62" t="s">
        <v>47</v>
      </c>
      <c r="G12" s="60"/>
      <c r="H12" s="60" t="s">
        <v>48</v>
      </c>
      <c r="I12" s="62" t="s">
        <v>49</v>
      </c>
      <c r="J12" s="62" t="s">
        <v>50</v>
      </c>
      <c r="K12" s="62"/>
      <c r="L12" s="32" t="s">
        <v>51</v>
      </c>
      <c r="M12" s="32" t="s">
        <v>52</v>
      </c>
      <c r="N12" s="32" t="s">
        <v>53</v>
      </c>
      <c r="O12" s="64">
        <v>5710890</v>
      </c>
      <c r="P12" s="63" t="s">
        <v>54</v>
      </c>
      <c r="Q12" s="63" t="s">
        <v>55</v>
      </c>
      <c r="R12" s="64">
        <v>3807260</v>
      </c>
      <c r="S12" s="64"/>
      <c r="T12" s="46">
        <v>0</v>
      </c>
    </row>
    <row r="13" spans="1:20" s="33" customFormat="1" ht="12.75" customHeight="1" thickBot="1" x14ac:dyDescent="0.3">
      <c r="B13" s="31">
        <v>1</v>
      </c>
      <c r="C13" s="60" t="s">
        <v>56</v>
      </c>
      <c r="D13" s="60" t="s">
        <v>57</v>
      </c>
      <c r="E13" s="61" t="s">
        <v>58</v>
      </c>
      <c r="F13" s="62" t="s">
        <v>59</v>
      </c>
      <c r="G13" s="60" t="s">
        <v>58</v>
      </c>
      <c r="H13" s="60" t="s">
        <v>48</v>
      </c>
      <c r="I13" s="62" t="s">
        <v>60</v>
      </c>
      <c r="J13" s="62" t="s">
        <v>61</v>
      </c>
      <c r="K13" s="62" t="s">
        <v>81</v>
      </c>
      <c r="L13" s="32" t="s">
        <v>62</v>
      </c>
      <c r="M13" s="32" t="s">
        <v>63</v>
      </c>
      <c r="N13" s="32" t="s">
        <v>83</v>
      </c>
      <c r="O13" s="64">
        <v>9300000</v>
      </c>
      <c r="P13" s="63" t="s">
        <v>64</v>
      </c>
      <c r="Q13" s="69" t="s">
        <v>82</v>
      </c>
      <c r="R13" s="64">
        <v>9300000</v>
      </c>
      <c r="S13" s="70">
        <v>44742</v>
      </c>
      <c r="T13" s="46">
        <v>9300000</v>
      </c>
    </row>
    <row r="14" spans="1:20" s="33" customFormat="1" ht="12.75" hidden="1" customHeight="1" thickBot="1" x14ac:dyDescent="0.3">
      <c r="B14" s="31" t="s">
        <v>65</v>
      </c>
      <c r="C14" s="60" t="s">
        <v>66</v>
      </c>
      <c r="D14" s="60" t="s">
        <v>67</v>
      </c>
      <c r="E14" s="61" t="s">
        <v>68</v>
      </c>
      <c r="F14" s="62" t="s">
        <v>69</v>
      </c>
      <c r="G14" s="60" t="s">
        <v>70</v>
      </c>
      <c r="H14" s="60" t="s">
        <v>48</v>
      </c>
      <c r="I14" s="62" t="s">
        <v>71</v>
      </c>
      <c r="J14" s="62" t="s">
        <v>72</v>
      </c>
      <c r="K14" s="62"/>
      <c r="L14" s="32" t="s">
        <v>73</v>
      </c>
      <c r="M14" s="32" t="s">
        <v>74</v>
      </c>
      <c r="N14" s="32" t="s">
        <v>75</v>
      </c>
      <c r="O14" s="64">
        <v>8500000</v>
      </c>
      <c r="P14" s="63" t="s">
        <v>76</v>
      </c>
      <c r="Q14" s="63" t="s">
        <v>77</v>
      </c>
      <c r="R14" s="64">
        <v>2000000</v>
      </c>
      <c r="S14" s="64"/>
      <c r="T14" s="46">
        <v>0</v>
      </c>
    </row>
    <row r="15" spans="1:20" s="39" customFormat="1" x14ac:dyDescent="0.25">
      <c r="A15" s="38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7"/>
      <c r="O15" s="58"/>
      <c r="P15" s="58"/>
      <c r="Q15" s="57"/>
      <c r="R15" s="59"/>
      <c r="S15" s="59"/>
      <c r="T15" s="56"/>
    </row>
    <row r="16" spans="1:20" s="34" customFormat="1" ht="10.5" x14ac:dyDescent="0.15"/>
    <row r="17" spans="1:13" s="34" customFormat="1" ht="10.5" x14ac:dyDescent="0.15">
      <c r="A17" s="35" t="s">
        <v>78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s="34" customFormat="1" ht="10.5" x14ac:dyDescent="0.15">
      <c r="A18" s="35" t="s">
        <v>19</v>
      </c>
      <c r="B18" s="35"/>
      <c r="C18" s="35"/>
      <c r="D18" s="35"/>
      <c r="E18" s="35"/>
      <c r="F18" s="35"/>
      <c r="G18" s="35"/>
      <c r="H18" s="35"/>
      <c r="I18" s="35"/>
      <c r="J18" s="35"/>
      <c r="K18" s="36" t="s">
        <v>79</v>
      </c>
      <c r="L18" s="36"/>
      <c r="M18" s="36"/>
    </row>
    <row r="19" spans="1:13" s="34" customFormat="1" ht="10.5" x14ac:dyDescent="0.15">
      <c r="A19" s="35" t="s">
        <v>20</v>
      </c>
      <c r="B19" s="35"/>
      <c r="C19" s="35"/>
      <c r="D19" s="35"/>
      <c r="E19" s="35"/>
      <c r="F19" s="35"/>
      <c r="G19" s="35"/>
      <c r="H19" s="35"/>
      <c r="I19" s="35"/>
      <c r="J19" s="35"/>
      <c r="K19" s="36" t="s">
        <v>80</v>
      </c>
      <c r="L19" s="36"/>
      <c r="M19" s="36"/>
    </row>
    <row r="20" spans="1:13" s="34" customFormat="1" ht="10.5" x14ac:dyDescent="0.15"/>
    <row r="21" spans="1:13" s="34" customFormat="1" ht="10.5" x14ac:dyDescent="0.15"/>
    <row r="22" spans="1:13" s="34" customFormat="1" ht="10.5" x14ac:dyDescent="0.15"/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Layout" zoomScaleNormal="90" workbookViewId="0">
      <selection activeCell="D25" sqref="D25"/>
    </sheetView>
  </sheetViews>
  <sheetFormatPr defaultRowHeight="15" x14ac:dyDescent="0.25"/>
  <cols>
    <col min="1" max="1" width="4.140625" style="45" customWidth="1"/>
    <col min="2" max="2" width="5.28515625" style="2" customWidth="1"/>
    <col min="3" max="3" width="22.140625" style="4" customWidth="1"/>
    <col min="4" max="4" width="37.5703125" style="6" customWidth="1"/>
    <col min="5" max="5" width="17.7109375" style="8" customWidth="1"/>
    <col min="6" max="6" width="12.140625" style="44" customWidth="1"/>
    <col min="7" max="7" width="19.140625" style="7" customWidth="1"/>
    <col min="8" max="8" width="14.140625" customWidth="1"/>
    <col min="9" max="9" width="18.5703125" style="7" customWidth="1"/>
  </cols>
  <sheetData>
    <row r="1" spans="1:9" ht="15.75" customHeight="1" thickBot="1" x14ac:dyDescent="0.3">
      <c r="B1" s="71" t="s">
        <v>0</v>
      </c>
      <c r="C1" s="71" t="s">
        <v>1</v>
      </c>
      <c r="D1" s="1" t="s">
        <v>23</v>
      </c>
      <c r="E1" s="86" t="s">
        <v>26</v>
      </c>
      <c r="F1" s="89" t="s">
        <v>28</v>
      </c>
      <c r="G1" s="86" t="s">
        <v>5</v>
      </c>
      <c r="H1" s="89" t="s">
        <v>6</v>
      </c>
      <c r="I1" s="86" t="s">
        <v>27</v>
      </c>
    </row>
    <row r="2" spans="1:9" ht="15.75" thickBot="1" x14ac:dyDescent="0.3">
      <c r="B2" s="72"/>
      <c r="C2" s="72"/>
      <c r="D2" s="1" t="s">
        <v>24</v>
      </c>
      <c r="E2" s="87"/>
      <c r="F2" s="90"/>
      <c r="G2" s="87"/>
      <c r="H2" s="90"/>
      <c r="I2" s="87"/>
    </row>
    <row r="3" spans="1:9" ht="15.75" thickBot="1" x14ac:dyDescent="0.3">
      <c r="B3" s="73"/>
      <c r="C3" s="73"/>
      <c r="D3" s="1" t="s">
        <v>25</v>
      </c>
      <c r="E3" s="88"/>
      <c r="F3" s="91"/>
      <c r="G3" s="88"/>
      <c r="H3" s="91"/>
      <c r="I3" s="88"/>
    </row>
    <row r="4" spans="1:9" ht="75" hidden="1" customHeight="1" x14ac:dyDescent="0.3">
      <c r="A4" s="65"/>
      <c r="B4" s="74" t="str">
        <f ca="1">IF(OFFSET(List1!B$11,tisk!A3,0)&gt;0,OFFSET(List1!B$11,tisk!A3,0),"")</f>
        <v>5</v>
      </c>
      <c r="C4" s="3" t="str">
        <f ca="1">IF(B4="","",CONCATENATE(OFFSET(List1!C$11,tisk!A3,0),"
",OFFSET(List1!D$11,tisk!A3,0),"
",OFFSET(List1!E$11,tisk!A3,0),"
",OFFSET(List1!F$11,tisk!A3,0)))</f>
        <v>Bezpečně na silnicích o.p.s.
Valdštejnská 381/6
Liberec
46001</v>
      </c>
      <c r="D4" s="66" t="str">
        <f ca="1">IF(B4="","",OFFSET(List1!L$11,tisk!A3,0))</f>
        <v>Na kole jen s přilbou</v>
      </c>
      <c r="E4" s="76">
        <f ca="1">IF(B4="","",OFFSET(List1!O$11,tisk!A3,0))</f>
        <v>2290000</v>
      </c>
      <c r="F4" s="43" t="str">
        <f ca="1">IF(B4="","",OFFSET(List1!P$11,tisk!A3,0))</f>
        <v>4/2020</v>
      </c>
      <c r="G4" s="78">
        <f ca="1">IF(B4="","",OFFSET(List1!R$11,tisk!A3,0))</f>
        <v>50000</v>
      </c>
      <c r="H4" s="80" t="str">
        <f ca="1">IF(B4="","",OFFSET(List1!S$11,tisk!A3,0))</f>
        <v>31.12.2020</v>
      </c>
      <c r="I4" s="78">
        <f ca="1">IF(B4="","",OFFSET(List1!T$11,tisk!A3,0))</f>
        <v>0</v>
      </c>
    </row>
    <row r="5" spans="1:9" ht="75" hidden="1" customHeight="1" x14ac:dyDescent="0.3">
      <c r="A5" s="65"/>
      <c r="B5" s="75"/>
      <c r="C5" s="3" t="str">
        <f ca="1">IF(B4="","",CONCATENATE("Okres ",OFFSET(List1!G$11,tisk!A3,0),"
","Právní forma","
",OFFSET(List1!H$11,tisk!A3,0),"
","IČO ",OFFSET(List1!I$11,tisk!A3,0),"
 ","B.Ú. ",OFFSET(List1!J$11,tisk!A3,0)))</f>
        <v>Okres Liberec
Právní forma
Obecně prospěšná společnost
IČO 28733932
 B.Ú. 2400101424/2010</v>
      </c>
      <c r="D5" s="5" t="str">
        <f ca="1">IF(B4="","",OFFSET(List1!M$11,tisk!A3,0))</f>
        <v>Jedná se o již 10. ročník projektu, jehož cílem je snížení nehodovosti a zejména následků dopravních nehod cyklistů v ČR zapříčiněným nepoužitím či nesprávným použitím bezpečnostních prvků při jízdě na kole a to prostřednictvím komunikační kampaně.</v>
      </c>
      <c r="E5" s="77"/>
      <c r="F5" s="42"/>
      <c r="G5" s="79"/>
      <c r="H5" s="81"/>
      <c r="I5" s="79"/>
    </row>
    <row r="6" spans="1:9" ht="45" hidden="1" customHeight="1" x14ac:dyDescent="0.3">
      <c r="A6" s="65">
        <f>ROW()/3-1</f>
        <v>1</v>
      </c>
      <c r="B6" s="75"/>
      <c r="C6" s="3" t="str">
        <f ca="1">IF(B4="","",CONCATENATE("Zástupce","
",OFFSET(List1!K$11,tisk!A3,0)))</f>
        <v xml:space="preserve">Zástupce
</v>
      </c>
      <c r="D6" s="67" t="str">
        <f ca="1">IF(B4="","",CONCATENATE("Dotace bude použita na:","
",OFFSET(List1!N$11,tisk!A3,0)))</f>
        <v>Dotace bude použita na:
Pořízení reflexních pásek, tisk cyklomap a informačních letáků.</v>
      </c>
      <c r="E6" s="77"/>
      <c r="F6" s="43" t="str">
        <f ca="1">IF(B4="","",OFFSET(List1!Q$11,tisk!A3,0))</f>
        <v>11/2020</v>
      </c>
      <c r="G6" s="79"/>
      <c r="H6" s="81"/>
      <c r="I6" s="79"/>
    </row>
    <row r="7" spans="1:9" ht="60" hidden="1" customHeight="1" x14ac:dyDescent="0.3">
      <c r="A7" s="65"/>
      <c r="B7" s="75" t="str">
        <f ca="1">IF(OFFSET(List1!B$11,tisk!A6,0)&gt;0,OFFSET(List1!B$11,tisk!A6,0),"")</f>
        <v>6</v>
      </c>
      <c r="C7" s="3" t="str">
        <f ca="1">IF(B7="","",CONCATENATE(OFFSET(List1!C$11,tisk!A6,0),"
",OFFSET(List1!D$11,tisk!A6,0),"
",OFFSET(List1!E$11,tisk!A6,0),"
",OFFSET(List1!F$11,tisk!A6,0)))</f>
        <v>Obec Rokytnice
Rokytnice 143
Rokytnice
75104</v>
      </c>
      <c r="D7" s="66" t="str">
        <f ca="1">IF(B7="","",OFFSET(List1!L$11,tisk!A6,0))</f>
        <v>Výstavba komunikace a společných parkovacích stání pro Domov Na zámečku a občany v obci Rokytnice</v>
      </c>
      <c r="E7" s="77">
        <f ca="1">IF(B7="","",OFFSET(List1!O$11,tisk!A6,0))</f>
        <v>5710890</v>
      </c>
      <c r="F7" s="43" t="str">
        <f ca="1">IF(B7="","",OFFSET(List1!P$11,tisk!A6,0))</f>
        <v>6/2020</v>
      </c>
      <c r="G7" s="79">
        <f ca="1">IF(B7="","",OFFSET(List1!R$11,tisk!A6,0))</f>
        <v>3807260</v>
      </c>
      <c r="H7" s="81">
        <f ca="1">IF(B7="","",OFFSET(List1!S$11,tisk!A6,0))</f>
        <v>0</v>
      </c>
      <c r="I7" s="79">
        <f ca="1">IF(B7="","",OFFSET(List1!T$11,tisk!A6,0))</f>
        <v>0</v>
      </c>
    </row>
    <row r="8" spans="1:9" ht="90" hidden="1" customHeight="1" x14ac:dyDescent="0.3">
      <c r="A8" s="65"/>
      <c r="B8" s="75"/>
      <c r="C8" s="3" t="str">
        <f ca="1">IF(B7="","",CONCATENATE("Okres ",OFFSET(List1!G$11,tisk!A6,0),"
","Právní forma","
",OFFSET(List1!H$11,tisk!A6,0),"
","IČO ",OFFSET(List1!I$11,tisk!A6,0),"
 ","B.Ú. ",OFFSET(List1!J$11,tisk!A6,0)))</f>
        <v>Okres 
Právní forma
Obec, městská část hlavního města Prahy
IČO 00301914
 B.Ú. 1882949369/0800</v>
      </c>
      <c r="D8" s="5" t="str">
        <f ca="1">IF(B7="","",OFFSET(List1!M$11,tisk!A6,0))</f>
        <v>Po zdemolovaném RD v zástavbě v centru obce Rokytnice a blízkosti Domova Na zámečku vznikne společné parkovací stání pro zaměstnance a návštěvníky domova a občany, parkovací stání bude v majetku obce Rokytnice</v>
      </c>
      <c r="E8" s="77"/>
      <c r="F8" s="42"/>
      <c r="G8" s="79"/>
      <c r="H8" s="81"/>
      <c r="I8" s="79"/>
    </row>
    <row r="9" spans="1:9" ht="75.75" hidden="1" customHeight="1" thickBot="1" x14ac:dyDescent="0.3">
      <c r="A9" s="65">
        <f>ROW()/3-1</f>
        <v>2</v>
      </c>
      <c r="B9" s="85"/>
      <c r="C9" s="3" t="str">
        <f ca="1">IF(B7="","",CONCATENATE("Zástupce","
",OFFSET(List1!K$11,tisk!A6,0)))</f>
        <v xml:space="preserve">Zástupce
</v>
      </c>
      <c r="D9" s="5" t="str">
        <f ca="1">IF(B7="","",CONCATENATE("Dotace bude použita na:",OFFSET(List1!N$11,tisk!A6,0)))</f>
        <v>Dotace bude použita na:Projektová dokumentace včetně ÚR a SP, parkovací stání 28x , stání pro ZTP 2x, příjezdová komunikace, opěrná zeď s plotem, veřejné osvětlení.</v>
      </c>
      <c r="E9" s="84"/>
      <c r="F9" s="43" t="str">
        <f ca="1">IF(B7="","",OFFSET(List1!Q$11,tisk!A6,0))</f>
        <v>12/2020</v>
      </c>
      <c r="G9" s="82"/>
      <c r="H9" s="83"/>
      <c r="I9" s="82"/>
    </row>
    <row r="10" spans="1:9" ht="75" customHeight="1" x14ac:dyDescent="0.25">
      <c r="A10" s="65"/>
      <c r="B10" s="74">
        <f ca="1">IF(OFFSET(List1!B$11,tisk!A9,0)&gt;0,OFFSET(List1!B$11,tisk!A9,0),"")</f>
        <v>1</v>
      </c>
      <c r="C10" s="3" t="str">
        <f ca="1">IF(B10="","",CONCATENATE(OFFSET(List1!C$11,tisk!A9,0),"
",OFFSET(List1!D$11,tisk!A9,0),"
",OFFSET(List1!E$11,tisk!A9,0),"
",OFFSET(List1!F$11,tisk!A9,0)))</f>
        <v>Statutární město Přerov
Bratrská 709/34
Přerov
75002</v>
      </c>
      <c r="D10" s="66" t="str">
        <f ca="1">IF(B10="","",OFFSET(List1!L$11,tisk!A9,0))</f>
        <v>Kompenzace Dluhonice - I. etapa</v>
      </c>
      <c r="E10" s="76">
        <f ca="1">IF(B10="","",OFFSET(List1!O$11,tisk!A9,0))</f>
        <v>9300000</v>
      </c>
      <c r="F10" s="43" t="str">
        <f ca="1">IF(B10="","",OFFSET(List1!P$11,tisk!A9,0))</f>
        <v>1/2020</v>
      </c>
      <c r="G10" s="78">
        <f ca="1">IF(B10="","",OFFSET(List1!R$11,tisk!A9,0))</f>
        <v>9300000</v>
      </c>
      <c r="H10" s="80">
        <f ca="1">IF(B10="","",OFFSET(List1!S$11,tisk!A9,0))</f>
        <v>44742</v>
      </c>
      <c r="I10" s="78">
        <f ca="1">IF(B10="","",OFFSET(List1!T$11,tisk!A9,0))</f>
        <v>9300000</v>
      </c>
    </row>
    <row r="11" spans="1:9" ht="105" customHeight="1" x14ac:dyDescent="0.25">
      <c r="A11" s="65"/>
      <c r="B11" s="75"/>
      <c r="C11" s="3" t="str">
        <f ca="1">IF(B10="","",CONCATENATE("Okres ",OFFSET(List1!G$11,tisk!A9,0),"
","Právní forma","
",OFFSET(List1!H$11,tisk!A9,0),"
","IČO ",OFFSET(List1!I$11,tisk!A9,0),"
 ","B.Ú. ",OFFSET(List1!J$11,tisk!A9,0)))</f>
        <v>Okres Přerov
Právní forma
Obec, městská část hlavního města Prahy
IČO 00301825
 B.Ú. 94-926831/0710</v>
      </c>
      <c r="D11" s="5" t="str">
        <f ca="1">IF(B10="","",OFFSET(List1!M$11,tisk!A9,0))</f>
        <v>Jedná se o I. etapu kompenzací místní části Přerova - Dluhonicím za újmu způsobenou umístěním dálnice D1 do obydlené části Dluhonic. Půjde o výdaje na projektovou přípravu 4 opatření a za provedený výkup pozemků v rozvojové lokalitě pro rodinné domy.</v>
      </c>
      <c r="E11" s="77"/>
      <c r="F11" s="42"/>
      <c r="G11" s="79"/>
      <c r="H11" s="81"/>
      <c r="I11" s="79"/>
    </row>
    <row r="12" spans="1:9" ht="120" customHeight="1" x14ac:dyDescent="0.25">
      <c r="A12" s="65">
        <f>ROW()/3-1</f>
        <v>3</v>
      </c>
      <c r="B12" s="75"/>
      <c r="C12" s="3" t="str">
        <f ca="1">IF(B10="","",CONCATENATE("Zástupce","
",OFFSET(List1!K$11,tisk!A9,0)))</f>
        <v>Zástupce
Ing. Petr Měřínský, primátor</v>
      </c>
      <c r="D12" s="5" t="str">
        <f ca="1">IF(B10="","",CONCATENATE("Dotace bude použita na:",OFFSET(List1!N$11,tisk!A9,0)))</f>
        <v>Dotace bude použita na:výdaje na projektovou přípravu 4 opatření a za provedený výkup pozemků v rozvojové lokalitě pro rodinné domy.</v>
      </c>
      <c r="E12" s="77"/>
      <c r="F12" s="43" t="str">
        <f ca="1">IF(B10="","",OFFSET(List1!Q$11,tisk!A9,0))</f>
        <v>12/2021</v>
      </c>
      <c r="G12" s="79"/>
      <c r="H12" s="81"/>
      <c r="I12" s="79"/>
    </row>
    <row r="13" spans="1:9" ht="75" hidden="1" customHeight="1" x14ac:dyDescent="0.25">
      <c r="B13" s="75" t="str">
        <f ca="1">IF(OFFSET(List1!B$11,tisk!A12,0)&gt;0,OFFSET(List1!B$11,tisk!A12,0),"")</f>
        <v>9</v>
      </c>
      <c r="C13" s="3" t="str">
        <f ca="1">IF(B13="","",CONCATENATE(OFFSET(List1!C$11,tisk!A12,0),"
",OFFSET(List1!D$11,tisk!A12,0),"
",OFFSET(List1!E$11,tisk!A12,0),"
",OFFSET(List1!F$11,tisk!A12,0)))</f>
        <v>Obec Mikulovice
Hlavní 5
Mikulovice
79084</v>
      </c>
      <c r="D13" s="66" t="str">
        <f ca="1">IF(B13="","",OFFSET(List1!L$11,tisk!A12,0))</f>
        <v>Rekonstrukce mostu přes řeku Bělou v obci Mikulovice na MK Hlucholazská</v>
      </c>
      <c r="E13" s="77">
        <f ca="1">IF(B13="","",OFFSET(List1!O$11,tisk!A12,0))</f>
        <v>8500000</v>
      </c>
      <c r="F13" s="43" t="str">
        <f ca="1">IF(B13="","",OFFSET(List1!P$11,tisk!A12,0))</f>
        <v>5/2020</v>
      </c>
      <c r="G13" s="79">
        <f ca="1">IF(B13="","",OFFSET(List1!R$11,tisk!A12,0))</f>
        <v>2000000</v>
      </c>
      <c r="H13" s="81">
        <f ca="1">IF(B13="","",OFFSET(List1!S$11,tisk!A12,0))</f>
        <v>0</v>
      </c>
      <c r="I13" s="79">
        <f ca="1">IF(B13="","",OFFSET(List1!T$11,tisk!A12,0))</f>
        <v>0</v>
      </c>
    </row>
    <row r="14" spans="1:9" ht="75" hidden="1" customHeight="1" x14ac:dyDescent="0.25">
      <c r="B14" s="75"/>
      <c r="C14" s="3" t="str">
        <f ca="1">IF(B13="","",CONCATENATE("Okres ",OFFSET(List1!G$11,tisk!A12,0),"
","Právní forma","
",OFFSET(List1!H$11,tisk!A12,0),"
","IČO ",OFFSET(List1!I$11,tisk!A12,0),"
 ","B.Ú. ",OFFSET(List1!J$11,tisk!A12,0)))</f>
        <v>Okres Jeseník
Právní forma
Obec, městská část hlavního města Prahy
IČO 00303003
 B.Ú. 1723841/0100</v>
      </c>
      <c r="D14" s="5" t="str">
        <f ca="1">IF(B13="","",OFFSET(List1!M$11,tisk!A12,0))</f>
        <v>Obec Mikulovice bude v letošním roce nucena, na základě mostních prohlídek, realizovat opravy mostů přes řeku Bělou a Olešnici, dle projektantů v celkové hodnotě cca 13.000.000,-Kč.</v>
      </c>
      <c r="E14" s="77"/>
      <c r="F14" s="42"/>
      <c r="G14" s="79"/>
      <c r="H14" s="81"/>
      <c r="I14" s="79"/>
    </row>
    <row r="15" spans="1:9" ht="30" hidden="1" customHeight="1" x14ac:dyDescent="0.25">
      <c r="A15" s="45">
        <f>ROW()/3-1</f>
        <v>4</v>
      </c>
      <c r="B15" s="75"/>
      <c r="C15" s="3" t="str">
        <f ca="1">IF(B13="","",CONCATENATE("Zástupce","
",OFFSET(List1!K$11,tisk!A12,0)))</f>
        <v xml:space="preserve">Zástupce
</v>
      </c>
      <c r="D15" s="5" t="str">
        <f ca="1">IF(B13="","",CONCATENATE("Dotace bude použita na:",OFFSET(List1!N$11,tisk!A12,0)))</f>
        <v>Dotace bude použita na:Dotace bude použita na spolufinancování výdajů na rekonstrukci mostu přes řeku Bělou v obci Mikulovice na MK Hlucholazská</v>
      </c>
      <c r="E15" s="77"/>
      <c r="F15" s="43" t="str">
        <f ca="1">IF(B13="","",OFFSET(List1!Q$11,tisk!A12,0))</f>
        <v>10/2020</v>
      </c>
      <c r="G15" s="79"/>
      <c r="H15" s="81"/>
      <c r="I15" s="79"/>
    </row>
  </sheetData>
  <mergeCells count="27">
    <mergeCell ref="I4:I6"/>
    <mergeCell ref="E1:E3"/>
    <mergeCell ref="F1:F3"/>
    <mergeCell ref="G1:G3"/>
    <mergeCell ref="H1:H3"/>
    <mergeCell ref="I1:I3"/>
    <mergeCell ref="H4:H6"/>
    <mergeCell ref="G4:G6"/>
    <mergeCell ref="E4:E6"/>
    <mergeCell ref="I7:I9"/>
    <mergeCell ref="H7:H9"/>
    <mergeCell ref="G7:G9"/>
    <mergeCell ref="E7:E9"/>
    <mergeCell ref="B7:B9"/>
    <mergeCell ref="G10:G12"/>
    <mergeCell ref="H10:H12"/>
    <mergeCell ref="I10:I12"/>
    <mergeCell ref="B13:B15"/>
    <mergeCell ref="E13:E15"/>
    <mergeCell ref="G13:G15"/>
    <mergeCell ref="H13:H15"/>
    <mergeCell ref="I13:I15"/>
    <mergeCell ref="B1:B3"/>
    <mergeCell ref="C1:C3"/>
    <mergeCell ref="B4:B6"/>
    <mergeCell ref="B10:B12"/>
    <mergeCell ref="E10:E12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H6">
    <cfRule type="notContainsBlanks" dxfId="12" priority="43" stopIfTrue="1">
      <formula>LEN(TRIM(G4))&gt;0</formula>
    </cfRule>
  </conditionalFormatting>
  <conditionalFormatting sqref="I4:I6">
    <cfRule type="notContainsBlanks" dxfId="11" priority="23" stopIfTrue="1">
      <formula>LEN(TRIM(I4))&gt;0</formula>
    </cfRule>
  </conditionalFormatting>
  <conditionalFormatting sqref="F9 F12 F15">
    <cfRule type="notContainsBlanks" dxfId="10" priority="9" stopIfTrue="1">
      <formula>LEN(TRIM(F9))&gt;0</formula>
    </cfRule>
  </conditionalFormatting>
  <conditionalFormatting sqref="D9 D12 D15">
    <cfRule type="notContainsBlanks" dxfId="9" priority="8" stopIfTrue="1">
      <formula>LEN(TRIM(D9))&gt;0</formula>
    </cfRule>
  </conditionalFormatting>
  <conditionalFormatting sqref="D8 D11 D14">
    <cfRule type="notContainsBlanks" dxfId="8" priority="7" stopIfTrue="1">
      <formula>LEN(TRIM(D8))&gt;0</formula>
    </cfRule>
  </conditionalFormatting>
  <conditionalFormatting sqref="C9 C12 C15">
    <cfRule type="notContainsBlanks" dxfId="7" priority="6" stopIfTrue="1">
      <formula>LEN(TRIM(C9))&gt;0</formula>
    </cfRule>
  </conditionalFormatting>
  <conditionalFormatting sqref="B7:B15">
    <cfRule type="notContainsBlanks" dxfId="6" priority="11" stopIfTrue="1">
      <formula>LEN(TRIM(B7))&gt;0</formula>
    </cfRule>
  </conditionalFormatting>
  <conditionalFormatting sqref="D7 D10 D13">
    <cfRule type="notContainsBlanks" dxfId="5" priority="5" stopIfTrue="1">
      <formula>LEN(TRIM(D7))&gt;0</formula>
    </cfRule>
  </conditionalFormatting>
  <conditionalFormatting sqref="C7 C10 C13">
    <cfRule type="notContainsBlanks" dxfId="4" priority="4" stopIfTrue="1">
      <formula>LEN(TRIM(C7))&gt;0</formula>
    </cfRule>
  </conditionalFormatting>
  <conditionalFormatting sqref="E7:E15">
    <cfRule type="notContainsBlanks" dxfId="3" priority="3" stopIfTrue="1">
      <formula>LEN(TRIM(E7))&gt;0</formula>
    </cfRule>
  </conditionalFormatting>
  <conditionalFormatting sqref="F7 F10 F13">
    <cfRule type="notContainsBlanks" dxfId="2" priority="2" stopIfTrue="1">
      <formula>LEN(TRIM(F7))&gt;0</formula>
    </cfRule>
  </conditionalFormatting>
  <conditionalFormatting sqref="G7:H15">
    <cfRule type="notContainsBlanks" dxfId="1" priority="10" stopIfTrue="1">
      <formula>LEN(TRIM(G7))&gt;0</formula>
    </cfRule>
  </conditionalFormatting>
  <conditionalFormatting sqref="I7:I15">
    <cfRule type="notContainsBlanks" dxfId="0" priority="1" stopIfTrue="1">
      <formula>LEN(TRIM(I7))&gt;0</formula>
    </cfRule>
  </conditionalFormatting>
  <pageMargins left="0.70866141732283472" right="0.70866141732283472" top="0.78740157480314965" bottom="0.98425196850393704" header="0.31496062992125984" footer="0.31496062992125984"/>
  <pageSetup paperSize="9" scale="86" firstPageNumber="4" fitToHeight="0" orientation="landscape" useFirstPageNumber="1" r:id="rId1"/>
  <headerFooter alignWithMargins="0">
    <oddHeader>&amp;LPříloha č. 1
Přehled individuálních dotací v oblasti dopravy</oddHeader>
    <oddFooter>&amp;LZastupitelstvo Olomouckého kraje 22. 6. 2020                                                                    
12. – Žádost města Přerova o posk. individ. dot. v obl. dopr.
Příloha č. 1 - Přehled individ. dotací v obl. dopr.
&amp;R
Strana 4 (celkem 11)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tisk</vt:lpstr>
      <vt:lpstr>DZACATEK</vt:lpstr>
      <vt:lpstr>FZACATEK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Unzeitigová Karla</cp:lastModifiedBy>
  <cp:lastPrinted>2020-05-26T06:35:04Z</cp:lastPrinted>
  <dcterms:created xsi:type="dcterms:W3CDTF">2016-08-30T11:35:03Z</dcterms:created>
  <dcterms:modified xsi:type="dcterms:W3CDTF">2020-06-03T12:28:05Z</dcterms:modified>
</cp:coreProperties>
</file>