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0\Zastupitelstvo\ZOK 22.6.2020\"/>
    </mc:Choice>
  </mc:AlternateContent>
  <bookViews>
    <workbookView xWindow="0" yWindow="60" windowWidth="15195" windowHeight="9210"/>
  </bookViews>
  <sheets>
    <sheet name="Příloha č. 1" sheetId="1" r:id="rId1"/>
    <sheet name="Příloha  č. 2" sheetId="5" r:id="rId2"/>
  </sheets>
  <definedNames>
    <definedName name="_xlnm.Print_Area" localSheetId="0">'Příloha č. 1'!$A$1:$E$1238</definedName>
  </definedNames>
  <calcPr calcId="162913"/>
</workbook>
</file>

<file path=xl/calcChain.xml><?xml version="1.0" encoding="utf-8"?>
<calcChain xmlns="http://schemas.openxmlformats.org/spreadsheetml/2006/main">
  <c r="E1236" i="1" l="1"/>
  <c r="E1229" i="1"/>
  <c r="E1210" i="1"/>
  <c r="E1203" i="1"/>
  <c r="E1181" i="1"/>
  <c r="E1173" i="1"/>
  <c r="E1151" i="1"/>
  <c r="E1139" i="1"/>
  <c r="E1138" i="1"/>
  <c r="E1137" i="1"/>
  <c r="E1119" i="1"/>
  <c r="E1112" i="1"/>
  <c r="E1081" i="1"/>
  <c r="E1074" i="1"/>
  <c r="E1054" i="1"/>
  <c r="E1047" i="1"/>
  <c r="E1022" i="1"/>
  <c r="E1014" i="1"/>
  <c r="E1015" i="1" s="1"/>
  <c r="E997" i="1"/>
  <c r="E996" i="1"/>
  <c r="E995" i="1"/>
  <c r="E994" i="1"/>
  <c r="E982" i="1"/>
  <c r="E961" i="1"/>
  <c r="E960" i="1"/>
  <c r="E953" i="1"/>
  <c r="E954" i="1" s="1"/>
  <c r="E933" i="1"/>
  <c r="E926" i="1"/>
  <c r="E908" i="1"/>
  <c r="E901" i="1"/>
  <c r="E874" i="1"/>
  <c r="E867" i="1"/>
  <c r="E849" i="1"/>
  <c r="E826" i="1"/>
  <c r="E808" i="1"/>
  <c r="E788" i="1"/>
  <c r="E763" i="1"/>
  <c r="E743" i="1"/>
  <c r="E741" i="1"/>
  <c r="E707" i="1"/>
  <c r="E687" i="1"/>
  <c r="E683" i="1"/>
  <c r="E653" i="1"/>
  <c r="E631" i="1"/>
  <c r="E630" i="1"/>
  <c r="E633" i="1" s="1"/>
  <c r="E600" i="1"/>
  <c r="E594" i="1"/>
  <c r="E592" i="1"/>
  <c r="E596" i="1" s="1"/>
  <c r="E570" i="1"/>
  <c r="E562" i="1"/>
  <c r="E544" i="1"/>
  <c r="E537" i="1"/>
  <c r="E510" i="1"/>
  <c r="E503" i="1"/>
  <c r="E482" i="1"/>
  <c r="E475" i="1"/>
  <c r="E474" i="1"/>
  <c r="E453" i="1"/>
  <c r="E446" i="1"/>
  <c r="E423" i="1"/>
  <c r="E415" i="1"/>
  <c r="E391" i="1"/>
  <c r="E384" i="1"/>
  <c r="E363" i="1"/>
  <c r="E356" i="1"/>
  <c r="E337" i="1"/>
  <c r="E330" i="1"/>
  <c r="G310" i="1"/>
  <c r="E310" i="1"/>
  <c r="E303" i="1"/>
  <c r="E296" i="1"/>
  <c r="E275" i="1"/>
  <c r="E266" i="1"/>
  <c r="E267" i="1" s="1"/>
  <c r="E248" i="1"/>
  <c r="E249" i="1" s="1"/>
  <c r="E242" i="1"/>
  <c r="E222" i="1"/>
  <c r="E223" i="1" s="1"/>
  <c r="E215" i="1"/>
  <c r="E214" i="1"/>
  <c r="E196" i="1"/>
  <c r="E189" i="1"/>
  <c r="E171" i="1"/>
  <c r="E163" i="1"/>
  <c r="E140" i="1"/>
  <c r="E133" i="1"/>
  <c r="G115" i="1"/>
  <c r="E115" i="1"/>
  <c r="E111" i="1"/>
  <c r="E99" i="1"/>
  <c r="E76" i="1"/>
  <c r="E69" i="1"/>
  <c r="E44" i="1"/>
  <c r="E37" i="1"/>
  <c r="E14" i="1"/>
  <c r="B53" i="5"/>
  <c r="C52" i="5"/>
  <c r="C51" i="5"/>
  <c r="C53" i="5" s="1"/>
  <c r="B46" i="5"/>
  <c r="B48" i="5" s="1"/>
  <c r="B57" i="5" s="1"/>
  <c r="C44" i="5"/>
  <c r="C43" i="5"/>
  <c r="C39" i="5"/>
  <c r="C37" i="5"/>
  <c r="C36" i="5"/>
  <c r="C34" i="5"/>
  <c r="C33" i="5"/>
  <c r="C31" i="5"/>
  <c r="C46" i="5" s="1"/>
  <c r="C48" i="5" s="1"/>
  <c r="C57" i="5" s="1"/>
  <c r="B26" i="5"/>
  <c r="B28" i="5" s="1"/>
  <c r="B56" i="5" s="1"/>
  <c r="C25" i="5"/>
  <c r="C24" i="5"/>
  <c r="C20" i="5"/>
  <c r="C18" i="5"/>
  <c r="C26" i="5" s="1"/>
  <c r="C28" i="5" s="1"/>
  <c r="C56" i="5" s="1"/>
  <c r="C17" i="5"/>
  <c r="C15" i="5"/>
  <c r="C9" i="5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327+8600 daň z příjmu PO za kraj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26+370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67+5220
75+1013
85+5
92+89
93+6331
174+125
211+1649
289+15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156+644
328-57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122+45
155+186
195+56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9+1
25+1
35+16
36+600
37+54
54+95
64+85
65+85
66+63
69+10
82+1
97+59
98+55
123+1686
141+12
142+911
177+(89)88
199+800
230+60
231+506
232+161
283+400
290+165
291+211
292+683
326+12538
329+6000
335+48
336+39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157+300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55+97200
56+1553663
60+7768315
120+2986
126+1499
140+735
161+125360
162+96
163+1616
164+76
213+549
214+520
293-720
330+111300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62+1374358
76+8500
128+18
212+806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264+6504
331+145200
373+205135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263+655
364+388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129+1000
130+1206
284+3320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57+238
78+45
131+102
166+(1241)1240
167+917
215+298
216+5484
266+34025
285+2042
332+31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165+495
194+10000 koronavir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41+556
83+315 z KŘ do SF
84+13 z OKH na SF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61+34363
81+4798
85+5
89+1390
90+17451
91+48
92+89
121+1382
127+3312
132+2055
133+975
154+659
158+177
168+16493
169+735
171+18690
172+7530
173+665
174+125
198+174
205+15418
210+4300
211+2668
217+(44321)44320
218+6459
219+20932
220+313
265+143715
288+6216
294+1435
333+1872
365+14250
369+2798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53+98
77+18339
83+10861
84+5120
94+28753
96+24
134+(414)441
135+4802
175+201
209+6
221+3
222+1
223+3
224+20
225+997
267+2300
287+41
334+270
363+2243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41/20 556 z rez do SF
83+315 z KŘ do SF
84+13 z OKH na SF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5+48
9+1
25+1
26+370
27+41
30+340
67+5220
69+10
77+18724
82+1
80+176
85+5
90+4841
92+89
94+28753
122+45
123+1686
117+29293
132+240
134+(414)441
157+300
169+73
174+125
195+56
211+1649
233+306000
283+400
289+15
292+683
304-786
326+12538
327+8600 daň z příjmu PO za kraj
329+6000
333+373
335+48
369+2798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135+4802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42+2188
35+16
36+600
37+54
54+95
64+85
65+85
66+63
75+1013
93+6331
97+59
98+55
141+12
142+911
154+659
158+177
173+665
174+125
175+201
177+(89)88
199+800
209+6
210+4300
211+2668
220+313
230+60
231+506
232+161
265+143715
267+2300
290+165
291+211
328-57
334+270
336+39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55+97200
56+1553663
60+7768315
120+2986
126+1499
140+735
161+125360
162+96
163+1616
164+76
213+549
214+520
293-720
330+111300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62+1374358
76+8500
128+18
212+806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264+6504
331+145200
373+205135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263+655
364+388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129+1000
130+1206
284+3320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57+238
78+45
131+102
166+(1241)1240
167+917
215+298
216+5484
266+34025
285+2042
332+31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165+495
194+10000 koronavir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41+556
83+315 z KŘ do SF
84+13 z OKH na SF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1+88466
2+2289
3+25
4+25
6+900
7+3359
8+74791
23+936
28+510
29+325
61+34363
63+139
81+4798
85+5
89+1390
91+48
92+89
121+1382
127+3312
133+975
172+7530
198+174
217+(44321)44320
218+6459
219+20932
294+1435
365+14250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31+12114
32+553
33+512
34+1023
52+399
99+539
100+3360
100+1300
101+2636
102+9
117+270000
136+159
137+1744
138+2017
139+23
153+1500
156+644
155+186
176+126
200+127
201+1280
202+1117
203+23
204+151
226+3616
227+2863
228+47
229+614
268+3035
269+33
270+807
279+5525
295+307
296+19131
297+3622
298+11057
299+2563
300+1270
301+250
337+23
338+22
339+511
363+2243
366+1965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53+409
53+98
83+10861
84+5120
96+24
221+3
222+1
223+3
224+20
225+997
287+41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41/20 556 z rez do SF
83+315 z KŘ do SF
84+13 z OKH na SF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8123, 8905
1+88466
2+2289
3+25
4+25
5+48
6+900
7+3359
8+74791
11+2352
23+936
27+41
28+510
29+325
30+340
31+12114
32+553
33+512
34+1023
42+2188
52+399
53+409
63+139
77+385
80+176
99+539
100+3360
100+1300
101+2636
102+9
117+270000
136+159
137+1744
138+2017
139+23
153+1500
176+126
200+127
201+1280
202+1117
203+23
204+151
226+3616
227+2863
228+47
229+614
233+306000
268+3035
269+33
270+807
279+5525
295+307
296+19131
297+3622
298+11057
299+2563
300+1270
301+250
337+23
338+22
339+511
366+1965
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11+2352
90+12610
132+1815
168+16493
169+662
171+18690
205+15418
288+6216
304+786
333+1499</t>
        </r>
      </text>
    </comment>
  </commentList>
</comments>
</file>

<file path=xl/sharedStrings.xml><?xml version="1.0" encoding="utf-8"?>
<sst xmlns="http://schemas.openxmlformats.org/spreadsheetml/2006/main" count="894" uniqueCount="222">
  <si>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</si>
  <si>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</si>
  <si>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</si>
  <si>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</si>
  <si>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</si>
  <si>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</si>
  <si>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</si>
  <si>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</si>
  <si>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</si>
  <si>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</si>
  <si>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</si>
  <si>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</si>
  <si>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</si>
  <si>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</si>
  <si>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</si>
  <si>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</si>
  <si>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</si>
  <si>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</si>
  <si>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</si>
  <si>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</si>
  <si>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</si>
  <si>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</si>
  <si>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</si>
  <si>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</si>
  <si>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</si>
  <si>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</si>
  <si>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</si>
  <si>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</si>
  <si>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</si>
  <si>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</si>
  <si>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</si>
  <si>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Neinvestiční přijaté transfery ze SR</t>
  </si>
  <si>
    <t>Investiční transfery od obcí</t>
  </si>
  <si>
    <t>Ostatní příjmy</t>
  </si>
  <si>
    <t>Dotace do oblasti školství</t>
  </si>
  <si>
    <t>Dotace do oblasti sociální</t>
  </si>
  <si>
    <t>Dotace do oblasti dopravy</t>
  </si>
  <si>
    <t>Dotace do oblasti kultury</t>
  </si>
  <si>
    <t>Dotace do oblasti zdravotnictví</t>
  </si>
  <si>
    <t>Dotace do oblasti životního prostředí a zemědělství</t>
  </si>
  <si>
    <t>Dotace pro Krajský úřad</t>
  </si>
  <si>
    <t>OPZ, OPVVV, OPŽP, IROP, OPTP, ITI, NF, OPPMP, NDP, PPS</t>
  </si>
  <si>
    <t>Zapojení finančního vypořádání, depozita</t>
  </si>
  <si>
    <t xml:space="preserve"> -Rozpočtová změna 330/20</t>
  </si>
  <si>
    <t>druh rozpočtové změny: zapojení nových prostředků do rozpočtu</t>
  </si>
  <si>
    <t>poskytovatel: Ministerstvo školství, mládeže a tělovýchovy</t>
  </si>
  <si>
    <t>důvod: neinvestiční dotace ze státního rozpočtu ČR na rok 2020 poskytnutá na základě rozhodnutí Ministerstva školství, mládeže a tělovýchovy ČR v celkové výši 111 300 000,- Kč pro soukromé školy a školská zařízení Olomouckého kraje na 3. čtvrtletí roku 2020.</t>
  </si>
  <si>
    <t>Odbor školství a mládeže</t>
  </si>
  <si>
    <t>ORJ - 10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</si>
  <si>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</si>
  <si>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</si>
  <si>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</si>
  <si>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</si>
  <si>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</si>
  <si>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</si>
  <si>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Rozpis účelové dotace zabezpečí odbor školství a mládeže</t>
  </si>
  <si>
    <t xml:space="preserve"> -Rozpočtová změna 331/20</t>
  </si>
  <si>
    <t>poskytovatel: Státní fond dopravní infrastruktury</t>
  </si>
  <si>
    <t>důvod: investiční dotace ze státního rozpočtu ČR na rok 2020 poskytnutá na základě Smlouvy o poskytnutí finančních prostředků z rozpočtu Státního fondu dopravní infrastruktury v celkové výši 145 200 000,- Kč pro příspěvkovou organizaci Olomouckého kraje Správa silnic Olomouckého kraje na financování silnic II. a III. třídy ve vlastnictví Olomouckého kraje.</t>
  </si>
  <si>
    <t>Odbor ekonomický</t>
  </si>
  <si>
    <t>ORJ - 07</t>
  </si>
  <si>
    <t>4213 - Investiční přijaté transfery ze SF</t>
  </si>
  <si>
    <t>Odbor dopravy a silničního hospodářství</t>
  </si>
  <si>
    <t>ORJ - 12</t>
  </si>
  <si>
    <t>6356 - Jiné investiční transfery zřízeným PO</t>
  </si>
  <si>
    <t xml:space="preserve"> -Rozpočtová změna 332/20</t>
  </si>
  <si>
    <t>poskytovatel: Ministerstvo financí</t>
  </si>
  <si>
    <t>důvod: neinvestiční dotace ze státního rozpočtu ČR na rok 2020 poskytnutá na základě rozhodnutí Ministerstva financí ČR č.j.: MF-14900/2020/1201-3 ze dne 3.6.2020 ve výši                                    30 533,- Kč na náhradu škod způsobených vydrou říční na rybách na rybníku ve vlastnictví Českého rybářského svazu, Hustopeče nad Bečvou, za období od 16.10.2019 do 8.4.2020.</t>
  </si>
  <si>
    <t>4111 - Neinvestiční přijaté transfery ze SR</t>
  </si>
  <si>
    <t>Odbor životního prostředí a zemědělství</t>
  </si>
  <si>
    <t>ORJ - 09</t>
  </si>
  <si>
    <t>seskupení položek</t>
  </si>
  <si>
    <t>58 - Výdaje na náhrady za nezpůsobenou újmu</t>
  </si>
  <si>
    <t xml:space="preserve"> -Rozpočtová změna 333/20</t>
  </si>
  <si>
    <t>poskytovatel: Ministerstvo pro místní rozvoj ČR</t>
  </si>
  <si>
    <t>důvod: odbor strategického rozvoje kraje požádal ekonomický odbor dne 28.5.2020 o provedení rozpočtové změny. Důvodem navrhované změny je zapojení finančních prostředků do rozpočtu Olomouckého kraje v celkové výši 1 872 316,92 Kč. Finanční prostředky byly poukázány na účet Olomouckého kraje jako investiční a neinvestiční dotace z Ministerstva  pro místní rozvoj ČR na financování projektu v oblasti informačních technologií "Specifické informační systémy Krajského úřadu Olomouckého kraje" v rámci Integrovaného regionálního operačního programu.</t>
  </si>
  <si>
    <t>Odbor strategického rozvoje kraje</t>
  </si>
  <si>
    <t>ORJ - 59</t>
  </si>
  <si>
    <t>4216 - Ostatní invest. přijaté transfery ze SR</t>
  </si>
  <si>
    <t>59 - Ostatní neinvestiční výdaje</t>
  </si>
  <si>
    <t>8114 - Uhraz. splátky krát. přij. půjč. prostř.</t>
  </si>
  <si>
    <t xml:space="preserve"> -Rozpočtová změna 334/20</t>
  </si>
  <si>
    <t>důvod: odbor podpory řízení příspěvkových organizací požádal ekonomický odbor dne 3.6.2020 o provedení rozpočtové změny. Důvodem navrhované změny je zapojení finančních prostředků do rozpočtu Olomouckého kraje ve výši 270 501,- Kč. Finanční prostředky budou zapojeny jako finanční vypořádání příspěvkové organizace v oblasti dopravy Koordinátor Integrovaného dopravního systému Olomouckého kraje, a budou převedeny do rezervy na dopravní obslužnost.</t>
  </si>
  <si>
    <t>Odbor podpory řízení příspěvkových organizací</t>
  </si>
  <si>
    <t>ORJ - 19</t>
  </si>
  <si>
    <t>2229 - Ostatní přijaté vratky transferů</t>
  </si>
  <si>
    <t>5331 - Neinvestiční příspěvky zřízeným PO</t>
  </si>
  <si>
    <t xml:space="preserve"> -Rozpočtová změna 335/20</t>
  </si>
  <si>
    <t>důvod: odbor zdravotnictví požádal ekonomický odbor dne 29.5.2020 o provedení rozpočtové změny. Důvodem navrhované změny je zapojení finančních prostředků do rozpočtu Olomouckého kraje ve výši 47 648,- Kč a přesun finančních prostředků v rámci odboru zdravotnictví ve výši 1 000,- Kč (povinná spoluúčast). Generali Česká pojišťovna, a.s., uhradila na účet Olomouckého kraje pojistné plnění k pojistné události pro Olomoucký kraj jako náhradu škody na nemovitém majetku, pronajatém Středomoravské nemocniční a.s., odštěpný závod Nemocnice Přerov - vodovodní škoda v roce 2019.</t>
  </si>
  <si>
    <t>2322 - Přijaté pojistné náhrady</t>
  </si>
  <si>
    <t>Odbor zdravotnictví</t>
  </si>
  <si>
    <t>ORJ - 14</t>
  </si>
  <si>
    <t>51 - Neinvestiční nákupy a související výdaje</t>
  </si>
  <si>
    <t xml:space="preserve"> -Rozpočtová změna 336/20</t>
  </si>
  <si>
    <t>důvod: odbor podpory řízení příspěvkových organizací požádal ekonomický odbor dne 29.5.2020 o provedení rozpočtové změny. Důvodem navrhované změny je zapojení finančních prostředků do rozpočtu Olomouckého kraje ve výši 39 000,- Kč. Generali Česká pojišťovna a.s. uhradila na účet Olomouckého kraje pojistné plnění k pojistné události pro příspěvkovou organizaci Muzeum a galerie v Prostějově na úhradu škody způsobené přívalovým deštěm v roce 2019.</t>
  </si>
  <si>
    <t xml:space="preserve"> </t>
  </si>
  <si>
    <t xml:space="preserve"> -Rozpočtová změna 337/20</t>
  </si>
  <si>
    <t>8113 - Krátkodobé přijaté půjčené prostředky</t>
  </si>
  <si>
    <t>61 - Investiční nákupy a související výdaje</t>
  </si>
  <si>
    <t xml:space="preserve"> -Rozpočtová změna 338/20</t>
  </si>
  <si>
    <t>Odbor investic</t>
  </si>
  <si>
    <t>ORJ - 52</t>
  </si>
  <si>
    <t xml:space="preserve"> -Rozpočtová změna 339/20</t>
  </si>
  <si>
    <t xml:space="preserve"> -Rozpočtová změna 340/20</t>
  </si>
  <si>
    <t>druh rozpočtové změny: vnitřní rozpočtová změna - přesun mezi jednotlivými položkami, paragrafy a odbory ekonomickým, sociálních věcí a zdravotnictví</t>
  </si>
  <si>
    <t>důvod: odbory sociálních věcí a zdravotnictví požádaly ekonomický odbor dne 28.5. a 1.6.2020 o provedení rozpočtové změny. Důvodem navrhované změny je převedení finančních prostředků z odboru ekonomického na odbor sociálních věcí ve výši 91 200,- Kč a na odbor zdravotnictví ve výši 138 320,- Kč. Finanční prostředky ze státní dotace budou použity k zajištění výplaty státního příspěvku pro zřizovatele zařízení pro děti vyžadující okamžitou pomoc (příspěvkové organizace Dětské centrum Ostrůvek, Olomouc, a Středisko sociální prevence Olomouc) podle § 42g a násl. zákona č. 359/1999 Sb., o sociálně - právní ochraně dětí na období duben 2020.</t>
  </si>
  <si>
    <t>Odbor sociálních věcí</t>
  </si>
  <si>
    <t>ORJ - 11</t>
  </si>
  <si>
    <t>5336 - Neinvestiční transfery zřízeným PO</t>
  </si>
  <si>
    <t xml:space="preserve"> -Rozpočtová změna 341/20</t>
  </si>
  <si>
    <t>druh rozpočtové změny: vnitřní rozpočtová změna - přesun mezi jednotlivými položkami, paragrafy a odbory ekonomickým a dopravy a silničního hospodářství</t>
  </si>
  <si>
    <t>důvod: odbor dopravy a silničního hospodářství požádal ekonomický odbor dne 3.6.2020 o provedení rozpočtové změny. Důvodem navrhované změny je převedení finančních prostředků z odboru ekonomického na odbor dopravy a silničního hospodářství ve výši          4 900 000,- Kč. Finanční prostředky budou použity na poskytnutí individuální dotace v oblasti dopravy městu Přerov na základě usnesení Rady Olomouckého kraje č. UR/94/18/2020 ze dne 1.6.2020, materiál je součástí programu jednání Zastupitelstva Olomouckého kraje dne 22.6.2020 (bod 12.), a budou čerpány z rezervy rady.</t>
  </si>
  <si>
    <t>63 - Investiční transfery</t>
  </si>
  <si>
    <t xml:space="preserve"> -Rozpočtová změna 342/20</t>
  </si>
  <si>
    <t>důvod: odbor dopravy a silničního hospodářství požádal ekonomický odbor dne 5.6.2020 o provedení rozpočtové změny. Důvodem navrhované změny je převedení finančních prostředků z odboru ekonomického na odbor dopravy a silničního hospodářství ve výši                        1 500 000,- Kč. Finanční prostředky budou použity na úhradu úroků z revolvingového úvěru pro příspěvkovou organizaci v oblasti dopravy Správa silnic Olomouckého kraje na základě usnesení Rady Olomouckého kraje č. UR/44/10/2018 ze dne 18.6.2018.</t>
  </si>
  <si>
    <t xml:space="preserve"> -Rozpočtová změna 343/20</t>
  </si>
  <si>
    <t>druh rozpočtové změny: vnitřní rozpočtová změna - přesun mezi jednotlivými položkami, paragrafy a odbory ekonomickým a podpory řízení příspěvkových organizací</t>
  </si>
  <si>
    <t>důvod: odbor podpory řízení příspěvkových organizací požádal ekonomický odbor dne 3.6.2020 o provedení rozpočtové změny. Důvodem navrhované změny je převedení finančních prostředků z rozpočtu odboru ekonomického na odbor podpory řízení příspěvkových organizací v celkové výši 95 520 294,- Kč. Finanční prostředky budou použity na poskytnutí příspěvků na provoz - mzdové náklady pro příspěvkové organizace v oblasti sociální, dopravy, kultury a zdravotnictví, v návaznosti na novelu nařízení vlády č. 300/2019 Sb., o platových poměrech zaměstnanců ve veřejných službách a správě, platnou od 1.1.2020, prostředky budou čerpány z rezervy na neplnění daňových příjmů.</t>
  </si>
  <si>
    <t xml:space="preserve"> -Rozpočtová změna 344/20</t>
  </si>
  <si>
    <t>důvod: odbor dopravy a silničního hospodářství požádal ekonomický odbor dne 3.6.2020 o provedení rozpočtové změny. Důvodem navrhované změny je převedení finančních prostředků z odboru dopravy a silničního hospodářství na odbor ekonomický ve výši         465 269,51 Kč a přesun finančních prostředků v rámci odboru dopravy a silničního hospodářství v celkové výši 670 000,- Kč. Finanční prostředky budou použity na poskytnutí individuální dotace v oblasti dopravy obci Lesnice a daru Hasičskému záchrannému sboru Olomouckého kraje, část prostředků bude převedena do rezervy na neplnění daňových příjmů na základě usnesení Rady Olomouckého kraje č. UR/94/15/2020 ze dne 1.6.2020, materiál je součástí programu jednání Zastupitelstva Olomouckého kraje dne 22.6.2020 (bod 10.).</t>
  </si>
  <si>
    <t xml:space="preserve"> -Rozpočtová změna 345/20</t>
  </si>
  <si>
    <t xml:space="preserve"> -Rozpočtová změna 346/20</t>
  </si>
  <si>
    <t>důvod: odbor dopravy a silničního hospodářství požádal ekonomický odbor dne 3.6.2020 o provedení rozpočtové změny. Důvodem navrhované změny je převedení finančních prostředků z odboru dopravy a silničního hospodářství na odbor ekonomický v celkové výši 395 614,81 Kč. Finanční prostředky nebudou použity na financování dotačního programu "Podpora opatření pro zvýšení bezpečnosti provozu a budování přechodů pro chodce 2020" a budou zapojeny do rezervy na neplnění daňových příjmů na základě usnesení Rady Olomouckého kraje č. UR/94/14/2020 ze dne 1.6.2020, materiál je součástí programu jednání Zastupitelstva Olomouckého kraje dne 22.6.2020 (bod 9.).</t>
  </si>
  <si>
    <t xml:space="preserve"> -Rozpočtová změna 347/20</t>
  </si>
  <si>
    <t>druh rozpočtové změny: vnitřní rozpočtová změna - přesun mezi jednotlivými položkami, paragrafy a odbory ekonomickým a zdravotnictví</t>
  </si>
  <si>
    <t>důvod: odbor zdravotnictví požádal ekonomický odbor dne 4.6.2020 o provedení rozpočtové změny. Důvodem navrhované změny je převedení finančních prostředků z odboru zdravotnictví na odbor ekonomický v celkové výši 128 000,- Kč. Finanční prostředky nebudou použity na financování dotačního "Programu na podporu zdraví a zdravého životního stylu v roce 2020" a budou zapojeny do rezervy na neplnění daňových příjmů na základě usnesení Rady Olomouckého kraje č. UR/94/59/2020 ze dne 1.6.2020.</t>
  </si>
  <si>
    <t>52 - Neinvestiční transfery soukromopr. subj.</t>
  </si>
  <si>
    <t xml:space="preserve"> -Rozpočtová změna 348/20</t>
  </si>
  <si>
    <t>druh rozpočtové změny: vnitřní rozpočtová změna - přesun mezi jednotlivými položkami, paragrafy a odbory zastupitelé a informačních technologií</t>
  </si>
  <si>
    <t>důvod: odbor kancelář hejtmana požádal ekonomický odbor dne 4.6.2020 o provedení rozpočtové změny. Důvodem navrhované změny je převedení finančních prostředků z odboru zastupitelé na odbor informačních technologií  ve výši 495 500,- Kč. Finanční prostředky budou použity na financování pořízení tabletů pro nové členy ZOK a vedoucí organizačního oddělení OKH.</t>
  </si>
  <si>
    <t>Zastupitelé</t>
  </si>
  <si>
    <t>ORJ - 01</t>
  </si>
  <si>
    <t>Odbor informačních technologií</t>
  </si>
  <si>
    <t>ORJ - 06</t>
  </si>
  <si>
    <t xml:space="preserve"> -Rozpočtová změna 349/20</t>
  </si>
  <si>
    <t>druh rozpočtové změny: vnitřní rozpočtová změna - přesun mezi jednotlivými položkami, paragrafy a odbory investic a podpory řízení příspěvkových organizací</t>
  </si>
  <si>
    <t>důvod: odbor podpory řízení příspěvkových organizací požádal ekonomický odbor dne 29.5.2020 o provedení rozpočtové změny. Důvodem navrhované změny je převedení finančních prostředků z odboru investic na odbor podpory řízení příspěvkových organizací ve výši 614 000,- Kč. Finanční prostředky budou použity na financování projektu příspěvkové organizace v oblasti zdravotnictví Dětské centrum Ostrůvek.</t>
  </si>
  <si>
    <t>ORJ - 17</t>
  </si>
  <si>
    <t>ÚZ</t>
  </si>
  <si>
    <t>6351 - Investiční transfery zřízeným PO</t>
  </si>
  <si>
    <t xml:space="preserve"> -Rozpočtová změna 350/20</t>
  </si>
  <si>
    <t>druh rozpočtové změny: vnitřní rozpočtová změna - přesun mezi jednotlivými položkami, paragrafy v rámci odboru životního prostředí a zemědělství</t>
  </si>
  <si>
    <t>53 - Neinvestiční transfery veřejnopráv. subj.</t>
  </si>
  <si>
    <t>54 - Neinvestiční transfery obyvatelstvu</t>
  </si>
  <si>
    <t xml:space="preserve"> -Rozpočtová změna 351/20</t>
  </si>
  <si>
    <t>druh rozpočtové změny: vnitřní rozpočtová změna - přesun mezi jednotlivými položkami, paragrafy v rámci Fondu na podporu výstavby a obnovy vodohospodářské infrastruktury obcím na území Olomouckého kraje</t>
  </si>
  <si>
    <t>důvod: odbor životního prostředí a zemědělství požádal ekonomický odbor dne 2.6.2020 o provedení rozpočtové změny. Důvodem navrhované změny je přesun finančních prostředků v rámci Fondu na podporu výstavby a obnovy vodohospodářské infrastruktury na území Olomouckého kraje v celkové výši 14 000 000,- Kč. Finanční prostředky budou použity na poskytnutí dotací v rámci Fondu na podporu výstavby a obnovy vodohospodářské infrastruktury obcím na území Olomouckého kraje v dotačním titulu  "Výstavba a dostavba vodovodů pro veřejnou potřebu a úpraven vod" a "Obnova enviromentálních funkcí území" na základě usnesení Rady Olomouckého kraje č. UR/94/28/2020 ze dne 1.6.2020, materiál je součástí programu jednání Zastupitelstva Olomouckého kraje dne 22.6.2020 (bod 27.)</t>
  </si>
  <si>
    <t>Odbor životního prostředí a zemědělství - odběr podzemních vod</t>
  </si>
  <si>
    <t>ORJ - 99</t>
  </si>
  <si>
    <t xml:space="preserve"> -Rozpočtová změna 352/20</t>
  </si>
  <si>
    <t>druh rozpočtové změny: vnitřní rozpočtová změna - přesun mezi jednotlivými položkami, paragrafy v rámci odboru sociálních věcí</t>
  </si>
  <si>
    <t>důvod: odbor sociálních věcí požádal ekonomický odbor dne 1.6.2020 o provedení rozpočtové změny. Důvodem navrhované změny je přesun finančních prostředků v rámci odboru sociálních věcí ve výši 800 000,- Kč. Finanční prostředky budou použity na poskytnutí individuální dotace v oblasti sociální městu Hanušovice na základě usnesení Rady Olomouckého kraje č. UR/94/68/2020 ze dne 1.6.2020, materiál je součástí programu jednání Zastupitelstva Olomouckého kraje dne 22.6.2020 (bod 32.)</t>
  </si>
  <si>
    <t xml:space="preserve"> -Rozpočtová změna 353/20</t>
  </si>
  <si>
    <t>druh rozpočtové změny: vnitřní rozpočtová změna - přesun mezi jednotlivými položkami, paragrafy v rámci odboru dopravy a silničního hospodářství</t>
  </si>
  <si>
    <t>důvod: odbor dopravy a silničního hospodářství požádal ekonomický odbor dne 1.6.2020 o provedení rozpočtové změny. Důvodem navrhované změny je přesun finančních prostředků v rámci odboru dopravy a silničního hospodářství ve výši 4 047 810,55 Kč. Finanční prostředky budou použity na poskytnutí neinvestiční dotace z Ministerstva dopravy ČR na ochranné chemické prostředky a ochranné pomůcky a služby spojené s desinfekcí prostoru pro cestující ve vozidlech veřejné dopravy pro dopravce veřejné dopravy v závazku veřejné služby k ochraně a prevenci nebezpečí vzniku a rozšíření onemocnění COVID-19 způsobené novým koronavirem SARS-CoV-2 pro příspěvkovou organizaci Koordinátor Integrovaného dopravního systému Olomouckého kraje, na základě usnesení Rady Olomouckého kraje č. UR/94/19/2020 ze dne 1.6.2020, materiál je součástí programu jednání Zastupitelstva Olomouckého kraje dne 22.6.2020 (bod 13.)</t>
  </si>
  <si>
    <t xml:space="preserve"> -Rozpočtová změna 354/20</t>
  </si>
  <si>
    <t xml:space="preserve"> -Rozpočtová změna 355/20</t>
  </si>
  <si>
    <t>druh rozpočtové změny: vnitřní rozpočtová změna - přesun mezi jednotlivými položkami, paragrafy v rámci odboru sportu, kultury a památkové péče</t>
  </si>
  <si>
    <t>Odbor sportu, kultury a památkové péče</t>
  </si>
  <si>
    <t>ORJ - 13</t>
  </si>
  <si>
    <t xml:space="preserve"> -Rozpočtová změna 356/20</t>
  </si>
  <si>
    <t>druh rozpočtové změny: vnitřní rozpočtová změna - přesun mezi jednotlivými položkami, paragrafy v rámci odboru zdravotnictví</t>
  </si>
  <si>
    <t>důvod: odbor zdravotnictví požádal ekonomický odbor dne 2.6.2020 o provedení rozpočtové změny. Důvodem navrhované změny je přesun finančních prostředků v rámci odboru zdravotnictví ve výši 6 534,- Kč. Finanční prostředky budou použity na úhradu vyhotovení geometrického plánu pro rozdělení pozemku v katastrálním území Nemocnice Přerov, t. č. v nájmu Středomoravské nemocniční a. s., na základě usnesení Rady Olomouckého kraje č. UR/94/62/2020 ze dne 1.6.2020.</t>
  </si>
  <si>
    <t xml:space="preserve"> -Rozpočtová změna 357/20</t>
  </si>
  <si>
    <t>druh rozpočtové změny: vnitřní rozpočtová změna - přesun mezi jednotlivými položkami, paragrafy v rámci odboru podpory řízení příspěvkových organizací</t>
  </si>
  <si>
    <t xml:space="preserve"> -Rozpočtová změna 358/20</t>
  </si>
  <si>
    <t>druh rozpočtové změny: vnitřní rozpočtová změna - přesun mezi jednotlivými položkami, paragrafy v rámci odboru investic</t>
  </si>
  <si>
    <t>důvod: odbor investic požádal ekonomický odbor dne 1.6.2020 o provedení rozpočtové změny. Důvodem navrhované změny je přesun finančních prostředků v rámci odboru investic v celkové výši 1 047 471,23 Kč. Finanční prostředky budou použity na financování projektu v oblasti školství "Střední odborná škola lesnická a strojírenská Šternberk - Rozšíření kapacity dílen odborného výcviku".</t>
  </si>
  <si>
    <t xml:space="preserve"> -Rozpočtová změna 359/20</t>
  </si>
  <si>
    <t>důvod: odbor investic požádal ekonomický odbor dne 27.5.2020 o provedení rozpočtové změny. Důvodem navrhované změny je přesun finančních prostředků v rámci odboru investic ve výši 10 000,- Kč. Finanční prostředky budou použity na financování projektu v oblasti dopravy "II/447 Strukov - Šternberk".</t>
  </si>
  <si>
    <t>ORJ - 50</t>
  </si>
  <si>
    <t xml:space="preserve"> -Rozpočtová změna 360/20</t>
  </si>
  <si>
    <t>důvod: odbor investic požádal ekonomický odbor dne 4.6.2020 o provedení rozpočtové změny. Důvodem navrhované změny je přesun finančních prostředků v rámci odboru investic ve výši 18 759,48 Kč. Finanční prostředky budou použity na vrácení přeplatku příspěvku obce v rámci projektu v oblasti dopravy "II/447 Strukov - Šternberk".</t>
  </si>
  <si>
    <t xml:space="preserve"> -Rozpočtová změna 361/20</t>
  </si>
  <si>
    <t>důvod: odbor investic požádal ekonomický odbor dne 8.6.2020 o provedení rozpočtové změny. Důvodem navrhované změny je přesun finančních prostředků v rámci odboru investic ve výši 16 000 000,- Kč. Finanční prostředky budou použity na financování projektu v oblasti dopravy "Zvýšení přeshraniční dostupnosti Hanušovice - Stronie Ślaskie".</t>
  </si>
  <si>
    <t xml:space="preserve"> -Rozpočtová změna 362/20</t>
  </si>
  <si>
    <t>důvod: odbor investic požádal ekonomický odbor dne 4.6.2020 o provedení rozpočtové změny. Důvodem navrhované změny je přesun finančních prostředků v rámci odboru investic ve výši 3 500 000,- Kč. Finanční prostředky budou použity na financování projektu v oblasti sociální "Klíč - centrum sociálních služeb - Výstavba objektu pro osoby s poruchou autistického spektra".</t>
  </si>
  <si>
    <t xml:space="preserve"> -Rozpočtová změna 363/20</t>
  </si>
  <si>
    <t>důvod: odbor investic požádal ekonomický odbor dne 4.6.2020 o provedení rozpočtové změny. Důvodem navrhované změny je zapojení finančních prostředků do rozpočtu Olomouckého kraje ve výši 2 242 512,19 Kč. Jedná se o zapojení finančních prostředků z finančního vypořádání obcí v rámci projektu v oblasti dopravy "II/447 Strukov - Šternberk", prostředky budou použity na financování projektu "Zvýšení přeshraniční dostupnosti Hanušovice - Stronie Ślaskie".</t>
  </si>
  <si>
    <t>2223 - Příjmy z FV min. let m. kraj. a obcemi</t>
  </si>
  <si>
    <t xml:space="preserve"> -Rozpočtová změna 364/20</t>
  </si>
  <si>
    <t>poskytovatel: Ministerstvo kultury</t>
  </si>
  <si>
    <t>důvod: neinvestiční dotace ze státního rozpočtu ČR na rok 2020 poskytnutá na základě dopisu Ministerstva kultury ČR č.j.: MK 34661/2020 SOOKS ze dne 25.5.2020 v celkové výši 388 000,- Kč pro příspěvkové organizace Olomouckého kraje Vlastivědné muzeum v Šumperku, Vlastivědné muzeum v Olomouci, Vlastivědné muzeum Jesenicka a Muzeum a galerie v Prostějově na realizaci projektů z programu "Integrovaný systém ochrany movitého kulturního dědictví II".</t>
  </si>
  <si>
    <t>5336 - Neinvestiční dotace zřízeným PO</t>
  </si>
  <si>
    <t xml:space="preserve"> -Rozpočtová změna 365/20</t>
  </si>
  <si>
    <t>druh rozpočtové změny: zapojení prostředků do rozpočtu</t>
  </si>
  <si>
    <t>důvod: odbor strategického rozvoje kraje požádal ekonomický odbor dne 8.6.2020 o provedení rozpočtové změny. Důvodem navrhované změny je zapojení finančních prostředků do rozpočtu odboru strategického rozvoje kraje v celkové výši 14 250 000,- Kč. Finanční prostředky byly poukázány na účet Olomouckého kraje jako neinvestiční dotace z Ministerstva školství, mládeže a tělovýchovy na financování projektu "Rovný přístup ke vzdělávání s ohledem na lepší uplatnitelnost na trhu práce (IKAP Olomoucký kraj)" v rámci Operačního programu Výzkum, vývoj a vzdělávání.</t>
  </si>
  <si>
    <t>ORJ - 64</t>
  </si>
  <si>
    <t>4116 - Ostatní neinv. přij. transf. ze SR</t>
  </si>
  <si>
    <t>50 - Platy a podobné a související výdaje</t>
  </si>
  <si>
    <t xml:space="preserve"> -Rozpočtová změna 366/20</t>
  </si>
  <si>
    <t xml:space="preserve"> -Rozpočtová změna 367/20</t>
  </si>
  <si>
    <t>druh rozpočtové změny: vnitřní rozpočtová změna - přesun mezi jednotlivými položkami, paragrafy a odbory ekonomickým a kancelář hejtmana</t>
  </si>
  <si>
    <t>důvod: odbor kancelář hejtmana požádal ekonomický odbor dne 8.6.2020 o provedení rozpočtové změny. Důvodem navrhované změny je převedení finančních prostředků z odboru ekonomického na odbor kancelář hejtmana ve výši 2 400 000,- Kč. Finanční prostředky budou použity na pořízení 10 000 ks Olomouc region Card na podporu oživení cestovního ruchu v Olomouckém kraji, prostředky budou čerpány z rezervy rady.</t>
  </si>
  <si>
    <t>Odbor kancelář hejtmana</t>
  </si>
  <si>
    <t>ORJ - 18</t>
  </si>
  <si>
    <t xml:space="preserve"> -Rozpočtová změna 368/20</t>
  </si>
  <si>
    <t xml:space="preserve"> -Rozpočtová změna 369/20</t>
  </si>
  <si>
    <t>poskytovatel: Ministerstvo práce a sociálních věcí</t>
  </si>
  <si>
    <t>důvod: odbor strategického rozvoje kraje požádal ekonomický odbor dne 9.6.2020 o provedení rozpočtové změny. Důvodem navrhované změny je zapojení finančních prostředků do rozpočtu odboru strategického rozvoje kraje v celkové výši 2 798 131,81 Kč. Finanční prostředky byly poukázány na účet Olomouckého kraje jako neinvestiční dotace z Ministerstva práce a sociálních věcí na financování projektu "Technická pasportizace, strategie ICT a vzdělávání" v rámci Operačního programu Zaměstnanost a budou zapojeny do rezervy na investice Olomouckého kraje.</t>
  </si>
  <si>
    <t xml:space="preserve"> -Rozpočtová změna 370/20</t>
  </si>
  <si>
    <t>druh rozpočtové změny: vnitřní rozpočtová změna - přesun mezi jednotlivými položkami, paragrafy a odbory ekonomickým a strategického rozvoje kraje</t>
  </si>
  <si>
    <t>důvod: odbor strategického rozvoje kraje požádal ekonomický odbor dne 10.6.2020 o provedení rozpočtové změny. Důvodem navrhované změny je převedení finančních prostředků z odboru strategického rozvoje kraje na odbor ekonomický v celkové výši                  643 091,25 Kč. Finanční prostředky nebudou použity na financování projektu "Technická pasportizace, strategie ICT a vzdělávání" v rámci Operačního programu Zaměstnanost a budou převedeny do rezervy na investice Olomouckého kraje.</t>
  </si>
  <si>
    <t xml:space="preserve"> -Rozpočtová změna 371/20</t>
  </si>
  <si>
    <t>druh rozpočtové změny: vnitřní rozpočtová změna - přesun mezi jednotlivými položkami, paragrafy a odbory ekonomickým a životního prostředí a zemědělství</t>
  </si>
  <si>
    <t xml:space="preserve"> -Rozpočtová změna 372/20</t>
  </si>
  <si>
    <t>druh rozpočtové změny: vnitřní rozpočtová změna - přesun mezi jednotlivými položkami, paragrafy odbory ekonomickým a sportu, kultury a památkové péče</t>
  </si>
  <si>
    <t xml:space="preserve"> -Rozpočtová změna 373/20</t>
  </si>
  <si>
    <t>poskytovatel: Ministerstvo dopravy</t>
  </si>
  <si>
    <t>důvod: neinvestiční dotace ze státního rozpočtu ČR na rok 2020 poskytnutá na základě rozhodnutí Ministerstva dopravy ČR č.j.: 42/2020-190-STSP/5 ze dne 2.6.2020 v celkové výši 205 134 824,- Kč ke krytí nákladů Olomouckého kraje na kompenzace dopravcům ve veřejné železniční osobní dopravě v roce 2020. Finanční prostředky budou dopravci České dráhy, a.s., poskytovány prostřednictvím příspěvkové organizace KIDSOK.</t>
  </si>
  <si>
    <t>důvod: odbor strategického rozvoje kraje požádal ekonomický odbor dne 1. a 5.6.2020 o provedení rozpočtové změny. Důvodem navrhované změny je zapojení finančních prostředků do rozpočtu Olomouckého kraje v celkové výši 22 932,90 Kč. Jedná se o zapojení finančních prostředků z revolvingového úvěru u Komerční banky, a.s., na financování projektu v oblasti školství "Pořízení strojního vybavení a zajištění bezbariérovosti na OU a PrŠ Lipová-lázně", na základě usnesení Rady Olomouckého kraje č. UR/96/79/2020 ze dne 15.6.2020 (bod 16.4.).</t>
  </si>
  <si>
    <t>důvod: odbor investic požádal ekonomický odbor dne 3.6.2020 o provedení rozpočtové změny. Důvodem navrhované změny je zapojení finančních prostředků do rozpočtu Olomouckého kraje v celkové výši 21 780,- Kč. Jedná se o zapojení finančních prostředků z revolvingového úvěru u Komerční banky, a.s., na financování projektu v oblasti školství "SŠ, ZŠ a MŠ Prostějov, Komenského 10 - Bezbariérové užívání objektu ZŠ", na základě usnesení Rady Olomouckého kraje č. UR/96/79/2020 ze dne 15.6.2020 (bod 16.4.).</t>
  </si>
  <si>
    <t>důvod: odbor investic požádal ekonomický odbor dne 3.6.2020 o provedení rozpočtové změny. Důvodem navrhované změny je zapojení finančních prostředků do rozpočtu Olomouckého kraje v celkové výši 510 527,27 Kč. Jedná se o zapojení finančních prostředků z revolvingového úvěru u Komerční banky, a.s., na financování projektu v oblasti školství "ZŠ Šternberk, Olomoucká 76 - Green Class", na základě usnesení Rady Olomouckého kraje č. UR/96/79/2020 ze dne 15.6.2020 (bod 16.4.).</t>
  </si>
  <si>
    <t>důvod: odbor dopravy a silničního hospodářství požádal ekonomický odbor dne 4.6.2020 o provedení rozpočtové změny. Důvodem navrhované změny je převedení finančních prostředků z odboru dopravy a silničního hospodářství na odbor ekonomický ve výši          478 814,65 Kč a přesun finančních prostředků v rámci odboru dopravy a silničního hospodářství ve výši 250 000,- Kč. Finanční prostředky budou použity na poskytnutí individuální dotace v oblasti dopravy obci Mikulovice, část prostředků bude převedena do rezervy na neplnění daňových příjmů, na základě usnesení Rady Olomouckého kraje č. UR/96/21/2020 ze dne 15.6.2020 (bod 4.3.) a Zastupitelstva Olomouckého kraje dne 22.6.2020 (bod 9.).</t>
  </si>
  <si>
    <t>důvod: odbor životního prostředí a zemědělství požádal ekonomický odbor dne 3.6.2020 o provedení rozpočtové změny. Důvodem navrhované změny je přesun finančních prostředků v rámci odboru životního prostředí a zemědělství v celkové výši 817 286,- Kč. Finanční prostředky budou použity na poskytnutí dotací v rámci "Programu na podporu aktivit v oblasti životního prostředí a zemědělství" v dotačním titulu "Podpora akcí zaměřených na oblast životního prostředí a zemědělství a podpora činnosti zájmových spolků a organizací, předmětem jejichž činnosti je oblast životního prostředí a zemědělství", na základě usnesení Rady Olomouckého kraje č. UR/96/35/2020 ze dne 15.6.2020 (bod 7.2.).</t>
  </si>
  <si>
    <t>důvod: odbor dopravy a silničního hospodářství požádal ekonomický odbor dne 4.6.2020 o provedení rozpočtové změny. Důvodem navrhované změny je přesun finančních prostředků v rámci odboru dopravy a silničního hospodářství ve výši 1 750 000,- Kč. Finanční prostředky budou použity na poskytnutí individuální dotace v oblasti dopravy obci Mikulovice, na základě usnesení Rady Olomouckého kraje č. UR/96/21/2020 ze dne 15.6.2020 (bod 4.3.) a Zastupitelstva Olomouckého kraje dne 22.6.2020 (bod 9.).</t>
  </si>
  <si>
    <t xml:space="preserve">důvod: odbor sportu, kultury a památkové péče požádal ekonomický odbor dne 3.6.2020 o provedení rozpočtové změny. Důvodem navrhované změny je přesun finančních prostředků v rámci odboru sportu, kultury a památkové péče v celkové výši 2 418 000,- Kč. Finanční prostředky budou použity na poskytnutí individuálních dotací v oblasti sportu, kultury a památkové péče, na základě usnesení Rady Olomouckého kraje č. UR/96/57/2020  a UR/96/59/2020 ze dne 15.6.2020 (bod 11.5. a 11.7.) a Zastupitelstva Olomouckého kraje dne 22.6.2020 (bod 24.). </t>
  </si>
  <si>
    <t>důvod: odbor podpory řízení příspěvkových organizací požádal ekonomický odbor dne 1.6.2020 o provedení rozpočtové změny. Důvodem navrhované změny je přesun finančních prostředků v rámci odboru podpory řízení příspěvkových organizací ve výši     200 000,- Kč. Finanční prostředky budou použity na poskytnutí neinvestičního příspěvku pro příspěvkovou organizaci v oblasti školství Střední průmyslová škola, Přerov, na akci "Úprava výměníkové stanice", na základě usnesení Rady Olomouckého kraje č. UR/96/45/2020 ze dne 15.6.2020 (bod 9.3.).</t>
  </si>
  <si>
    <t>důvod: odbor investic požádal ekonomický odbor dne 8.6.2020 o provedení rozpočtové změny. Důvodem navrhované změny je zapojení finančních prostředků do rozpočtu Olomouckého kraje v celkové výši 1 965 215,35 Kč. Jedná se o zapojení finančních prostředků z revolvingového úvěru u Komerční banky, a.s., na financování projektu v oblasti dopravy "II/444 Šternberk - průtah", na základě usnesení Rady Olomouckého kraje č. UR/96/79/2020 ze dne 15.6.2020 (bod 16.4.).</t>
  </si>
  <si>
    <t>důvod: odbor kancelář hejtmana požádal ekonomický odbor dne 9.6.2020 o provedení rozpočtové změny. Důvodem navrhované změny je převedení finančních prostředků z odboru ekonomického na odbor kancelář hejtmana ve výši 10 000 000,- Kč. Finanční prostředky budou použity na financování "Podpory rozvoje cestovního ruchu v Olomouckém kraji II", prostředky budou čerpány z rezervy na neplnění daňových příjmů, na základě usnesení Rady Olomouckého kraje č. UR/96/10/2020 ze dne 15.6.2020 (bod 2.3.) a Zastupitelstva Olomouckého kraje dne 22.6.2020.</t>
  </si>
  <si>
    <t>důvod: odbor dopravy a životního prostředí a zemědělství požádal ekonomický odbor dne 9.6.2020 o provedení rozpočtové změny. Důvodem navrhované změny je převedení finančních prostředků z odboru ekonomického na odbor životního prostředí a zemědělství ve výši 557 408,- Kč a přesun finančních prostředků v rámci odboru životního prostředí a zemědělství ve výši 400 000,- Kč. Finanční prostředky budou použity na poskytnutí individuální dotace v oblasti životního prostředí a zemědělství obci Rapotín a budou čerpány z rezervy rady, na základě usnesení Rady Olomouckého kraje č. UR/96/36/2020 ze dne 15.6.2020 (bod 7.3.) a Zastupitelstva Olomouckého kraje dne 22.6.2020.</t>
  </si>
  <si>
    <t>důvod: odbor sportu, kultury a památkové péče požádal ekonomický odbor dne 9.6.2020 o provedení rozpočtové změny. Důvodem navrhované změny je převedení finančních prostředků z odboru ekonomického na odbor sportu, kultury a památkové péče v celkové výši 19 965 000,- Kč. Finanční prostředky budou použity na úhradu propagace Olomouckého kraje v rámci sportovních projektů, na základě usnesení Rady Olomouckého kraje č. UR/96/71/2020 ze dne 15.6.2020 (bod 14.2.), prostředky budou čerpány z rezervy rady.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</si>
</sst>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164" formatCode="00,000"/>
    <numFmt numFmtId="165" formatCode="00000"/>
    <numFmt numFmtId="166" formatCode="00000000"/>
    <numFmt numFmtId="167" formatCode="00000000000"/>
  </numFmts>
  <fonts count="2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10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b/>
      <i/>
      <sz val="11"/>
      <name val="Arial"/>
      <family val="2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60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7" fillId="0" borderId="0" xfId="1" applyFont="1" applyBorder="1"/>
    <xf numFmtId="0" fontId="6" fillId="0" borderId="0" xfId="1" applyFont="1"/>
    <xf numFmtId="0" fontId="17" fillId="0" borderId="0" xfId="0" applyFont="1"/>
    <xf numFmtId="0" fontId="7" fillId="0" borderId="0" xfId="0" applyFont="1" applyFill="1" applyAlignment="1">
      <alignment horizontal="justify" vertical="top" wrapText="1"/>
    </xf>
    <xf numFmtId="0" fontId="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21" fillId="0" borderId="0" xfId="0" applyFont="1" applyFill="1" applyAlignment="1">
      <alignment horizontal="right"/>
    </xf>
    <xf numFmtId="0" fontId="16" fillId="0" borderId="6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6" fillId="0" borderId="7" xfId="0" applyFont="1" applyFill="1" applyBorder="1"/>
    <xf numFmtId="4" fontId="16" fillId="0" borderId="8" xfId="0" applyNumberFormat="1" applyFont="1" applyFill="1" applyBorder="1" applyAlignment="1">
      <alignment horizontal="right" wrapText="1"/>
    </xf>
    <xf numFmtId="165" fontId="5" fillId="0" borderId="6" xfId="0" applyNumberFormat="1" applyFont="1" applyFill="1" applyBorder="1" applyAlignment="1">
      <alignment horizontal="center"/>
    </xf>
    <xf numFmtId="0" fontId="23" fillId="0" borderId="6" xfId="0" applyFont="1" applyFill="1" applyBorder="1"/>
    <xf numFmtId="0" fontId="19" fillId="0" borderId="9" xfId="0" applyFont="1" applyFill="1" applyBorder="1" applyAlignment="1"/>
    <xf numFmtId="4" fontId="19" fillId="0" borderId="6" xfId="0" applyNumberFormat="1" applyFont="1" applyFill="1" applyBorder="1" applyAlignment="1"/>
    <xf numFmtId="0" fontId="17" fillId="0" borderId="0" xfId="0" applyFont="1" applyFill="1"/>
    <xf numFmtId="0" fontId="0" fillId="0" borderId="0" xfId="0" applyFill="1"/>
    <xf numFmtId="0" fontId="9" fillId="0" borderId="0" xfId="0" applyFont="1"/>
    <xf numFmtId="0" fontId="19" fillId="0" borderId="0" xfId="0" applyFont="1" applyBorder="1" applyAlignment="1"/>
    <xf numFmtId="0" fontId="5" fillId="0" borderId="0" xfId="0" applyFont="1"/>
    <xf numFmtId="0" fontId="24" fillId="0" borderId="0" xfId="0" applyFont="1"/>
    <xf numFmtId="5" fontId="19" fillId="0" borderId="0" xfId="0" applyNumberFormat="1" applyFont="1" applyAlignment="1">
      <alignment horizontal="right"/>
    </xf>
    <xf numFmtId="0" fontId="7" fillId="0" borderId="0" xfId="0" applyFont="1" applyAlignment="1">
      <alignment horizontal="justify" vertical="top" wrapText="1"/>
    </xf>
    <xf numFmtId="0" fontId="20" fillId="0" borderId="0" xfId="0" applyFont="1"/>
    <xf numFmtId="0" fontId="19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2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22" fillId="0" borderId="6" xfId="0" applyFont="1" applyFill="1" applyBorder="1" applyAlignment="1">
      <alignment horizontal="left"/>
    </xf>
    <xf numFmtId="4" fontId="16" fillId="0" borderId="8" xfId="0" applyNumberFormat="1" applyFont="1" applyBorder="1" applyAlignment="1">
      <alignment horizontal="right" wrapText="1"/>
    </xf>
    <xf numFmtId="0" fontId="23" fillId="0" borderId="6" xfId="0" applyFont="1" applyBorder="1"/>
    <xf numFmtId="0" fontId="19" fillId="0" borderId="9" xfId="0" applyFont="1" applyBorder="1" applyAlignment="1"/>
    <xf numFmtId="4" fontId="19" fillId="0" borderId="6" xfId="0" applyNumberFormat="1" applyFont="1" applyBorder="1" applyAlignment="1"/>
    <xf numFmtId="0" fontId="18" fillId="0" borderId="0" xfId="0" applyFont="1" applyAlignment="1">
      <alignment vertical="center"/>
    </xf>
    <xf numFmtId="0" fontId="25" fillId="0" borderId="0" xfId="0" applyFont="1"/>
    <xf numFmtId="0" fontId="16" fillId="0" borderId="0" xfId="0" applyFont="1" applyAlignment="1">
      <alignment horizontal="right"/>
    </xf>
    <xf numFmtId="0" fontId="16" fillId="0" borderId="7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19" fillId="0" borderId="10" xfId="0" applyFont="1" applyBorder="1"/>
    <xf numFmtId="4" fontId="19" fillId="0" borderId="6" xfId="0" applyNumberFormat="1" applyFont="1" applyBorder="1"/>
    <xf numFmtId="0" fontId="18" fillId="0" borderId="0" xfId="0" applyFont="1" applyAlignment="1">
      <alignment horizontal="justify" vertical="top" wrapText="1"/>
    </xf>
    <xf numFmtId="164" fontId="5" fillId="0" borderId="6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25" fillId="0" borderId="0" xfId="0" applyFont="1" applyFill="1"/>
    <xf numFmtId="0" fontId="16" fillId="0" borderId="0" xfId="0" applyFont="1" applyFill="1" applyAlignment="1">
      <alignment horizontal="right"/>
    </xf>
    <xf numFmtId="0" fontId="22" fillId="0" borderId="9" xfId="0" applyFont="1" applyBorder="1" applyAlignment="1">
      <alignment horizontal="center"/>
    </xf>
    <xf numFmtId="0" fontId="19" fillId="0" borderId="10" xfId="0" applyFont="1" applyFill="1" applyBorder="1"/>
    <xf numFmtId="4" fontId="19" fillId="0" borderId="6" xfId="0" applyNumberFormat="1" applyFont="1" applyFill="1" applyBorder="1"/>
    <xf numFmtId="0" fontId="18" fillId="0" borderId="0" xfId="0" applyFont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5" fillId="0" borderId="6" xfId="0" applyNumberFormat="1" applyFont="1" applyFill="1" applyBorder="1" applyAlignment="1">
      <alignment horizontal="center"/>
    </xf>
    <xf numFmtId="0" fontId="22" fillId="0" borderId="6" xfId="0" applyFont="1" applyBorder="1" applyAlignment="1">
      <alignment horizontal="left"/>
    </xf>
    <xf numFmtId="0" fontId="16" fillId="0" borderId="7" xfId="0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4" fontId="0" fillId="0" borderId="0" xfId="0" applyNumberFormat="1"/>
    <xf numFmtId="0" fontId="16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4" fontId="16" fillId="0" borderId="6" xfId="0" applyNumberFormat="1" applyFont="1" applyBorder="1" applyAlignment="1">
      <alignment wrapText="1"/>
    </xf>
    <xf numFmtId="165" fontId="5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16" fillId="0" borderId="6" xfId="0" applyFont="1" applyBorder="1" applyAlignment="1"/>
    <xf numFmtId="165" fontId="0" fillId="0" borderId="6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1" xfId="0" applyFont="1" applyFill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18" fillId="0" borderId="0" xfId="0" applyFont="1" applyFill="1" applyAlignment="1">
      <alignment horizontal="justify" vertical="top" wrapText="1"/>
    </xf>
    <xf numFmtId="0" fontId="5" fillId="0" borderId="0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23" fillId="0" borderId="0" xfId="0" applyFont="1" applyFill="1" applyBorder="1"/>
    <xf numFmtId="0" fontId="19" fillId="0" borderId="0" xfId="0" applyFont="1" applyFill="1" applyBorder="1"/>
    <xf numFmtId="4" fontId="19" fillId="0" borderId="0" xfId="0" applyNumberFormat="1" applyFont="1" applyFill="1" applyBorder="1"/>
    <xf numFmtId="0" fontId="0" fillId="0" borderId="0" xfId="0" applyFont="1" applyFill="1"/>
    <xf numFmtId="3" fontId="0" fillId="0" borderId="6" xfId="0" applyNumberFormat="1" applyFont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22" fillId="0" borderId="12" xfId="0" applyFont="1" applyFill="1" applyBorder="1" applyAlignment="1">
      <alignment horizontal="left"/>
    </xf>
    <xf numFmtId="4" fontId="16" fillId="0" borderId="6" xfId="0" applyNumberFormat="1" applyFont="1" applyFill="1" applyBorder="1" applyAlignment="1"/>
    <xf numFmtId="0" fontId="0" fillId="0" borderId="6" xfId="0" applyFont="1" applyBorder="1" applyAlignment="1">
      <alignment horizontal="center"/>
    </xf>
    <xf numFmtId="4" fontId="16" fillId="0" borderId="6" xfId="0" applyNumberFormat="1" applyFont="1" applyBorder="1"/>
    <xf numFmtId="3" fontId="0" fillId="0" borderId="0" xfId="0" applyNumberFormat="1" applyFont="1" applyBorder="1" applyAlignment="1">
      <alignment horizontal="center"/>
    </xf>
    <xf numFmtId="4" fontId="16" fillId="0" borderId="6" xfId="0" applyNumberFormat="1" applyFont="1" applyFill="1" applyBorder="1"/>
    <xf numFmtId="165" fontId="0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25" fillId="0" borderId="0" xfId="0" applyFont="1" applyBorder="1"/>
    <xf numFmtId="0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4" fontId="16" fillId="0" borderId="6" xfId="0" applyNumberFormat="1" applyFont="1" applyBorder="1" applyAlignment="1"/>
    <xf numFmtId="0" fontId="22" fillId="0" borderId="6" xfId="0" applyFont="1" applyBorder="1" applyAlignment="1">
      <alignment horizontal="center"/>
    </xf>
    <xf numFmtId="0" fontId="22" fillId="0" borderId="9" xfId="0" applyFont="1" applyBorder="1" applyAlignment="1">
      <alignment horizontal="left"/>
    </xf>
    <xf numFmtId="4" fontId="16" fillId="0" borderId="6" xfId="0" applyNumberFormat="1" applyFont="1" applyFill="1" applyBorder="1" applyAlignment="1">
      <alignment wrapText="1"/>
    </xf>
    <xf numFmtId="0" fontId="16" fillId="0" borderId="6" xfId="0" applyFont="1" applyFill="1" applyBorder="1" applyAlignment="1"/>
    <xf numFmtId="0" fontId="5" fillId="0" borderId="0" xfId="0" applyFont="1" applyAlignment="1">
      <alignment horizontal="center"/>
    </xf>
    <xf numFmtId="0" fontId="22" fillId="0" borderId="9" xfId="0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0" fontId="23" fillId="0" borderId="0" xfId="0" applyFont="1" applyBorder="1"/>
    <xf numFmtId="2" fontId="19" fillId="0" borderId="0" xfId="0" applyNumberFormat="1" applyFont="1" applyBorder="1" applyAlignment="1"/>
    <xf numFmtId="0" fontId="9" fillId="0" borderId="0" xfId="0" applyFont="1" applyBorder="1"/>
    <xf numFmtId="0" fontId="25" fillId="0" borderId="0" xfId="0" applyFont="1" applyFill="1" applyBorder="1"/>
    <xf numFmtId="0" fontId="22" fillId="0" borderId="7" xfId="0" applyFont="1" applyFill="1" applyBorder="1" applyAlignment="1">
      <alignment horizontal="left"/>
    </xf>
    <xf numFmtId="0" fontId="18" fillId="0" borderId="0" xfId="0" applyFont="1" applyAlignment="1"/>
    <xf numFmtId="166" fontId="5" fillId="0" borderId="6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16" fillId="0" borderId="7" xfId="0" applyFont="1" applyBorder="1"/>
    <xf numFmtId="0" fontId="18" fillId="0" borderId="0" xfId="0" applyFont="1" applyAlignment="1">
      <alignment horizontal="justify" vertical="top" wrapText="1"/>
    </xf>
    <xf numFmtId="49" fontId="18" fillId="0" borderId="0" xfId="0" applyNumberFormat="1" applyFont="1" applyAlignment="1">
      <alignment horizontal="justify" wrapText="1"/>
    </xf>
    <xf numFmtId="0" fontId="18" fillId="0" borderId="0" xfId="0" applyFont="1" applyFill="1" applyAlignment="1">
      <alignment horizontal="justify" vertical="top" wrapText="1"/>
    </xf>
    <xf numFmtId="49" fontId="18" fillId="0" borderId="0" xfId="0" applyNumberFormat="1" applyFont="1" applyAlignment="1">
      <alignment horizontal="justify" vertical="center" wrapText="1"/>
    </xf>
    <xf numFmtId="49" fontId="18" fillId="0" borderId="0" xfId="0" applyNumberFormat="1" applyFont="1" applyFill="1" applyAlignment="1">
      <alignment horizontal="justify" vertical="center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52" name="Text Box 47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53" name="Text Box 47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54" name="Text Box 47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55" name="Text Box 47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56" name="Text Box 47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57" name="Text Box 47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58" name="Text Box 47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59" name="Text Box 47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60" name="Text Box 47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61" name="Text Box 47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62" name="Text Box 47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63" name="Text Box 47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64" name="Text Box 47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65" name="Text Box 47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66" name="Text Box 47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67" name="Text Box 47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68" name="Text Box 47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69" name="Text Box 47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70" name="Text Box 47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71" name="Text Box 47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72" name="Text Box 47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73" name="Text Box 47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74" name="Text Box 47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75" name="Text Box 47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76" name="Text Box 47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77" name="Text Box 47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78" name="Text Box 47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79" name="Text Box 47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80" name="Text Box 47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81" name="Text Box 47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82" name="Text Box 47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83" name="Text Box 47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84" name="Text Box 47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85" name="Text Box 47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86" name="Text Box 47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87" name="Text Box 47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88" name="Text Box 47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89" name="Text Box 47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90" name="Text Box 47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91" name="Text Box 47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92" name="Text Box 47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93" name="Text Box 47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94" name="Text Box 47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95" name="Text Box 47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96" name="Text Box 48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97" name="Text Box 48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98" name="Text Box 48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4999" name="Text Box 48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00" name="Text Box 48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01" name="Text Box 48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02" name="Text Box 48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03" name="Text Box 48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04" name="Text Box 48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05" name="Text Box 48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06" name="Text Box 48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07" name="Text Box 48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08" name="Text Box 48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09" name="Text Box 48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10" name="Text Box 48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11" name="Text Box 48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12" name="Text Box 48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13" name="Text Box 48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14" name="Text Box 48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15" name="Text Box 48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16" name="Text Box 48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17" name="Text Box 48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18" name="Text Box 48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19" name="Text Box 48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20" name="Text Box 48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21" name="Text Box 48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22" name="Text Box 48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23" name="Text Box 48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24" name="Text Box 48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25" name="Text Box 48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26" name="Text Box 48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27" name="Text Box 48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28" name="Text Box 48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29" name="Text Box 48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30" name="Text Box 48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31" name="Text Box 48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32" name="Text Box 48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33" name="Text Box 48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34" name="Text Box 48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35" name="Text Box 48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36" name="Text Box 48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37" name="Text Box 48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38" name="Text Box 48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39" name="Text Box 48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40" name="Text Box 48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41" name="Text Box 48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42" name="Text Box 48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43" name="Text Box 48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44" name="Text Box 48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45" name="Text Box 48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46" name="Text Box 48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47" name="Text Box 48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48" name="Text Box 48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49" name="Text Box 48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50" name="Text Box 48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51" name="Text Box 48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52" name="Text Box 48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53" name="Text Box 48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54" name="Text Box 48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55" name="Text Box 48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56" name="Text Box 48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57" name="Text Box 48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58" name="Text Box 48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59" name="Text Box 48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60" name="Text Box 48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61" name="Text Box 48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62" name="Text Box 48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63" name="Text Box 48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64" name="Text Box 48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65" name="Text Box 48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66" name="Text Box 48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67" name="Text Box 48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68" name="Text Box 48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69" name="Text Box 48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70" name="Text Box 48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71" name="Text Box 48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72" name="Text Box 48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73" name="Text Box 48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74" name="Text Box 48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75" name="Text Box 48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76" name="Text Box 48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77" name="Text Box 48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78" name="Text Box 48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79" name="Text Box 48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80" name="Text Box 48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81" name="Text Box 48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82" name="Text Box 48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83" name="Text Box 48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84" name="Text Box 48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85" name="Text Box 48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86" name="Text Box 48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87" name="Text Box 48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88" name="Text Box 48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89" name="Text Box 48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90" name="Text Box 48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91" name="Text Box 48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92" name="Text Box 48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93" name="Text Box 48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94" name="Text Box 48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95" name="Text Box 48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96" name="Text Box 49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97" name="Text Box 49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98" name="Text Box 49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099" name="Text Box 49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00" name="Text Box 49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01" name="Text Box 49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02" name="Text Box 49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03" name="Text Box 49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04" name="Text Box 49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05" name="Text Box 49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06" name="Text Box 49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07" name="Text Box 49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08" name="Text Box 49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09" name="Text Box 49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10" name="Text Box 49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11" name="Text Box 49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12" name="Text Box 49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13" name="Text Box 49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14" name="Text Box 49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15" name="Text Box 49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16" name="Text Box 49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17" name="Text Box 49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18" name="Text Box 49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19" name="Text Box 49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20" name="Text Box 49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21" name="Text Box 49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22" name="Text Box 49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23" name="Text Box 49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24" name="Text Box 49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25" name="Text Box 49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26" name="Text Box 49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27" name="Text Box 49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28" name="Text Box 49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29" name="Text Box 49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30" name="Text Box 49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31" name="Text Box 49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32" name="Text Box 49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33" name="Text Box 49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34" name="Text Box 49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35" name="Text Box 49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36" name="Text Box 49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37" name="Text Box 49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38" name="Text Box 49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39" name="Text Box 49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40" name="Text Box 49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41" name="Text Box 49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42" name="Text Box 49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43" name="Text Box 49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44" name="Text Box 49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45" name="Text Box 49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46" name="Text Box 49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47" name="Text Box 49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48" name="Text Box 49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49" name="Text Box 49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50" name="Text Box 49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51" name="Text Box 49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52" name="Text Box 49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53" name="Text Box 49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54" name="Text Box 49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55" name="Text Box 49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56" name="Text Box 49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57" name="Text Box 49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58" name="Text Box 49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59" name="Text Box 49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60" name="Text Box 49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61" name="Text Box 49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62" name="Text Box 49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63" name="Text Box 49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64" name="Text Box 49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65" name="Text Box 49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66" name="Text Box 49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67" name="Text Box 49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68" name="Text Box 49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69" name="Text Box 49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70" name="Text Box 49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71" name="Text Box 49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72" name="Text Box 49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73" name="Text Box 49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74" name="Text Box 49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75" name="Text Box 49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76" name="Text Box 49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77" name="Text Box 49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78" name="Text Box 49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79" name="Text Box 49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80" name="Text Box 49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81" name="Text Box 49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82" name="Text Box 49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83" name="Text Box 49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84" name="Text Box 49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85" name="Text Box 49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86" name="Text Box 49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87" name="Text Box 49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88" name="Text Box 49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89" name="Text Box 49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90" name="Text Box 49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91" name="Text Box 49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92" name="Text Box 49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93" name="Text Box 49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94" name="Text Box 49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95" name="Text Box 49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96" name="Text Box 50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97" name="Text Box 50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98" name="Text Box 50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199" name="Text Box 50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00" name="Text Box 50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01" name="Text Box 50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02" name="Text Box 50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03" name="Text Box 50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04" name="Text Box 50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05" name="Text Box 50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06" name="Text Box 50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07" name="Text Box 50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08" name="Text Box 50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09" name="Text Box 50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10" name="Text Box 50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11" name="Text Box 50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12" name="Text Box 50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13" name="Text Box 50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14" name="Text Box 50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15" name="Text Box 50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16" name="Text Box 50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17" name="Text Box 50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18" name="Text Box 50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19" name="Text Box 50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20" name="Text Box 50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21" name="Text Box 50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22" name="Text Box 50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23" name="Text Box 50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24" name="Text Box 50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25" name="Text Box 50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26" name="Text Box 50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27" name="Text Box 50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28" name="Text Box 50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29" name="Text Box 50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30" name="Text Box 50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31" name="Text Box 50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32" name="Text Box 50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33" name="Text Box 50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34" name="Text Box 50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35" name="Text Box 50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36" name="Text Box 50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37" name="Text Box 50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38" name="Text Box 50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39" name="Text Box 50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40" name="Text Box 50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41" name="Text Box 50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42" name="Text Box 50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43" name="Text Box 50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44" name="Text Box 50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45" name="Text Box 50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46" name="Text Box 50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47" name="Text Box 50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48" name="Text Box 50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49" name="Text Box 50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50" name="Text Box 50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51" name="Text Box 50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52" name="Text Box 50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53" name="Text Box 50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54" name="Text Box 50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55" name="Text Box 50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56" name="Text Box 50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57" name="Text Box 50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58" name="Text Box 50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59" name="Text Box 50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60" name="Text Box 50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61" name="Text Box 50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62" name="Text Box 50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63" name="Text Box 50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64" name="Text Box 50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65" name="Text Box 50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66" name="Text Box 50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67" name="Text Box 50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68" name="Text Box 50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69" name="Text Box 50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70" name="Text Box 50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71" name="Text Box 50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72" name="Text Box 50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73" name="Text Box 50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74" name="Text Box 50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75" name="Text Box 50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76" name="Text Box 50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77" name="Text Box 50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78" name="Text Box 50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79" name="Text Box 50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80" name="Text Box 50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81" name="Text Box 50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82" name="Text Box 50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83" name="Text Box 50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84" name="Text Box 50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85" name="Text Box 50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86" name="Text Box 50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87" name="Text Box 50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88" name="Text Box 50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89" name="Text Box 50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90" name="Text Box 50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91" name="Text Box 50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92" name="Text Box 50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93" name="Text Box 50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94" name="Text Box 50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95" name="Text Box 50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96" name="Text Box 51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97" name="Text Box 51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98" name="Text Box 51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299" name="Text Box 51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00" name="Text Box 51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01" name="Text Box 51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02" name="Text Box 51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03" name="Text Box 51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04" name="Text Box 51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05" name="Text Box 51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06" name="Text Box 51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07" name="Text Box 51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08" name="Text Box 51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09" name="Text Box 51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10" name="Text Box 51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11" name="Text Box 51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12" name="Text Box 51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13" name="Text Box 51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14" name="Text Box 51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15" name="Text Box 51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16" name="Text Box 51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17" name="Text Box 51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18" name="Text Box 51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19" name="Text Box 51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20" name="Text Box 51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21" name="Text Box 51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22" name="Text Box 51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23" name="Text Box 51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24" name="Text Box 51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25" name="Text Box 51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26" name="Text Box 51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27" name="Text Box 51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28" name="Text Box 51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29" name="Text Box 51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30" name="Text Box 51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31" name="Text Box 51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32" name="Text Box 51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33" name="Text Box 51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34" name="Text Box 51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35" name="Text Box 51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36" name="Text Box 51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37" name="Text Box 51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38" name="Text Box 51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39" name="Text Box 51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40" name="Text Box 51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41" name="Text Box 51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42" name="Text Box 51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43" name="Text Box 51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44" name="Text Box 51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45" name="Text Box 51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46" name="Text Box 51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47" name="Text Box 51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48" name="Text Box 51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49" name="Text Box 51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50" name="Text Box 51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51" name="Text Box 51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52" name="Text Box 51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53" name="Text Box 51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54" name="Text Box 51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55" name="Text Box 51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56" name="Text Box 51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57" name="Text Box 51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58" name="Text Box 51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59" name="Text Box 51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60" name="Text Box 51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61" name="Text Box 51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62" name="Text Box 51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63" name="Text Box 51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64" name="Text Box 51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65" name="Text Box 51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66" name="Text Box 51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67" name="Text Box 51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68" name="Text Box 51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69" name="Text Box 51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70" name="Text Box 51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71" name="Text Box 51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72" name="Text Box 51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73" name="Text Box 51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74" name="Text Box 51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75" name="Text Box 51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76" name="Text Box 51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77" name="Text Box 51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78" name="Text Box 51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79" name="Text Box 51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80" name="Text Box 51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81" name="Text Box 51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82" name="Text Box 51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83" name="Text Box 51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84" name="Text Box 51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85" name="Text Box 51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86" name="Text Box 51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87" name="Text Box 51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88" name="Text Box 51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89" name="Text Box 51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90" name="Text Box 51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91" name="Text Box 51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92" name="Text Box 51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93" name="Text Box 51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94" name="Text Box 51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95" name="Text Box 51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96" name="Text Box 52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97" name="Text Box 52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98" name="Text Box 52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399" name="Text Box 52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00" name="Text Box 52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01" name="Text Box 52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02" name="Text Box 52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03" name="Text Box 52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04" name="Text Box 52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05" name="Text Box 52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06" name="Text Box 52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07" name="Text Box 52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08" name="Text Box 52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09" name="Text Box 52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10" name="Text Box 52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11" name="Text Box 52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12" name="Text Box 52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13" name="Text Box 52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14" name="Text Box 52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15" name="Text Box 52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16" name="Text Box 52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17" name="Text Box 52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18" name="Text Box 52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19" name="Text Box 52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20" name="Text Box 52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21" name="Text Box 52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22" name="Text Box 52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23" name="Text Box 52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24" name="Text Box 52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25" name="Text Box 52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26" name="Text Box 52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27" name="Text Box 52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28" name="Text Box 52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29" name="Text Box 52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30" name="Text Box 52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31" name="Text Box 52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32" name="Text Box 52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33" name="Text Box 52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34" name="Text Box 52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35" name="Text Box 52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36" name="Text Box 52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37" name="Text Box 52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38" name="Text Box 52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39" name="Text Box 52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40" name="Text Box 52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41" name="Text Box 52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42" name="Text Box 52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43" name="Text Box 52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44" name="Text Box 52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45" name="Text Box 52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46" name="Text Box 52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47" name="Text Box 52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48" name="Text Box 52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49" name="Text Box 52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50" name="Text Box 52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51" name="Text Box 52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52" name="Text Box 52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53" name="Text Box 52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54" name="Text Box 52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55" name="Text Box 52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56" name="Text Box 52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57" name="Text Box 52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58" name="Text Box 52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59" name="Text Box 52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60" name="Text Box 52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61" name="Text Box 52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62" name="Text Box 52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63" name="Text Box 52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64" name="Text Box 52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65" name="Text Box 52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66" name="Text Box 52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67" name="Text Box 52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68" name="Text Box 52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69" name="Text Box 52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70" name="Text Box 52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71" name="Text Box 52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72" name="Text Box 52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73" name="Text Box 52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74" name="Text Box 52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75" name="Text Box 52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76" name="Text Box 52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77" name="Text Box 52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78" name="Text Box 52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79" name="Text Box 52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80" name="Text Box 52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81" name="Text Box 52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82" name="Text Box 52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83" name="Text Box 52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84" name="Text Box 52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85" name="Text Box 52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86" name="Text Box 52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87" name="Text Box 52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88" name="Text Box 52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89" name="Text Box 52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90" name="Text Box 52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91" name="Text Box 52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92" name="Text Box 52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93" name="Text Box 52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94" name="Text Box 52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95" name="Text Box 52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96" name="Text Box 53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97" name="Text Box 53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98" name="Text Box 53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499" name="Text Box 53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00" name="Text Box 53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01" name="Text Box 53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02" name="Text Box 53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03" name="Text Box 53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04" name="Text Box 530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05" name="Text Box 530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06" name="Text Box 531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07" name="Text Box 531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08" name="Text Box 531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09" name="Text Box 531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10" name="Text Box 531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11" name="Text Box 531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12" name="Text Box 531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13" name="Text Box 531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14" name="Text Box 531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15" name="Text Box 531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16" name="Text Box 532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17" name="Text Box 532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18" name="Text Box 532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19" name="Text Box 532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20" name="Text Box 532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21" name="Text Box 532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22" name="Text Box 532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23" name="Text Box 532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24" name="Text Box 532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25" name="Text Box 532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26" name="Text Box 533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27" name="Text Box 533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28" name="Text Box 533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29" name="Text Box 533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30" name="Text Box 533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31" name="Text Box 533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32" name="Text Box 533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33" name="Text Box 533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34" name="Text Box 533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35" name="Text Box 533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36" name="Text Box 534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37" name="Text Box 534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38" name="Text Box 534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39" name="Text Box 534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40" name="Text Box 534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41" name="Text Box 534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42" name="Text Box 534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43" name="Text Box 534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44" name="Text Box 534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45" name="Text Box 534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46" name="Text Box 535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47" name="Text Box 535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48" name="Text Box 535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49" name="Text Box 535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50" name="Text Box 535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51" name="Text Box 535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52" name="Text Box 535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53" name="Text Box 535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54" name="Text Box 535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55" name="Text Box 535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56" name="Text Box 536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57" name="Text Box 536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58" name="Text Box 536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59" name="Text Box 536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60" name="Text Box 536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61" name="Text Box 536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62" name="Text Box 536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63" name="Text Box 536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64" name="Text Box 536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65" name="Text Box 536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66" name="Text Box 537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67" name="Text Box 537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68" name="Text Box 537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69" name="Text Box 537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70" name="Text Box 537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71" name="Text Box 537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72" name="Text Box 537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73" name="Text Box 537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74" name="Text Box 537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75" name="Text Box 537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76" name="Text Box 538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77" name="Text Box 538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78" name="Text Box 538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79" name="Text Box 538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80" name="Text Box 538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81" name="Text Box 538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82" name="Text Box 538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83" name="Text Box 538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84" name="Text Box 538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85" name="Text Box 538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86" name="Text Box 539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87" name="Text Box 539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88" name="Text Box 539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89" name="Text Box 539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90" name="Text Box 539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91" name="Text Box 539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92" name="Text Box 539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93" name="Text Box 539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94" name="Text Box 5398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95" name="Text Box 5399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96" name="Text Box 5400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97" name="Text Box 5401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98" name="Text Box 5402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599" name="Text Box 5403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600" name="Text Box 5404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601" name="Text Box 5405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602" name="Text Box 5406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19048</xdr:rowOff>
    </xdr:to>
    <xdr:sp macro="" textlink="">
      <xdr:nvSpPr>
        <xdr:cNvPr id="5603" name="Text Box 5407"/>
        <xdr:cNvSpPr txBox="1">
          <a:spLocks noChangeArrowheads="1"/>
        </xdr:cNvSpPr>
      </xdr:nvSpPr>
      <xdr:spPr bwMode="auto">
        <a:xfrm>
          <a:off x="4686300" y="529590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04" name="Text Box 5427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05" name="Text Box 5428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06" name="Text Box 5429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07" name="Text Box 5430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08" name="Text Box 5431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09" name="Text Box 5432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10" name="Text Box 5433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11" name="Text Box 5434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12" name="Text Box 5435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13" name="Text Box 5436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14" name="Text Box 5437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15" name="Text Box 5438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16" name="Text Box 5439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17" name="Text Box 5440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18" name="Text Box 5441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19" name="Text Box 5442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20" name="Text Box 5443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21" name="Text Box 5444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22" name="Text Box 5445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23" name="Text Box 5446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24" name="Text Box 5447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25" name="Text Box 5448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26" name="Text Box 5449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27" name="Text Box 5450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28" name="Text Box 5451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29" name="Text Box 5452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30" name="Text Box 5453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31" name="Text Box 5454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32" name="Text Box 5455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33" name="Text Box 5456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34" name="Text Box 5457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35" name="Text Box 5458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36" name="Text Box 5459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37" name="Text Box 5460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38" name="Text Box 5461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39" name="Text Box 5462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40" name="Text Box 5463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41" name="Text Box 5464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42" name="Text Box 5465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43" name="Text Box 5466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44" name="Text Box 5467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85725</xdr:colOff>
      <xdr:row>279</xdr:row>
      <xdr:rowOff>19051</xdr:rowOff>
    </xdr:to>
    <xdr:sp macro="" textlink="">
      <xdr:nvSpPr>
        <xdr:cNvPr id="5645" name="Text Box 5468"/>
        <xdr:cNvSpPr txBox="1">
          <a:spLocks noChangeArrowheads="1"/>
        </xdr:cNvSpPr>
      </xdr:nvSpPr>
      <xdr:spPr bwMode="auto">
        <a:xfrm>
          <a:off x="4686300" y="52959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46" name="Text Box 25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47" name="Text Box 25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48" name="Text Box 25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49" name="Text Box 25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50" name="Text Box 25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51" name="Text Box 25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52" name="Text Box 25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53" name="Text Box 25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54" name="Text Box 25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55" name="Text Box 25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56" name="Text Box 25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57" name="Text Box 25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58" name="Text Box 25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59" name="Text Box 25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60" name="Text Box 26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61" name="Text Box 26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62" name="Text Box 26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63" name="Text Box 26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64" name="Text Box 26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65" name="Text Box 26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66" name="Text Box 26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67" name="Text Box 26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68" name="Text Box 26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69" name="Text Box 26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70" name="Text Box 26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71" name="Text Box 26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72" name="Text Box 26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73" name="Text Box 26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74" name="Text Box 26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75" name="Text Box 26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76" name="Text Box 26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77" name="Text Box 26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78" name="Text Box 26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79" name="Text Box 26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80" name="Text Box 26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81" name="Text Box 26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82" name="Text Box 26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83" name="Text Box 26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84" name="Text Box 26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85" name="Text Box 26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86" name="Text Box 26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87" name="Text Box 26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88" name="Text Box 26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89" name="Text Box 26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90" name="Text Box 26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91" name="Text Box 26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92" name="Text Box 26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93" name="Text Box 26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94" name="Text Box 26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95" name="Text Box 26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96" name="Text Box 26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97" name="Text Box 26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98" name="Text Box 26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699" name="Text Box 26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00" name="Text Box 26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01" name="Text Box 26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02" name="Text Box 26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03" name="Text Box 26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04" name="Text Box 26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05" name="Text Box 26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06" name="Text Box 26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07" name="Text Box 26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08" name="Text Box 26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09" name="Text Box 26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10" name="Text Box 26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11" name="Text Box 26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12" name="Text Box 26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13" name="Text Box 26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14" name="Text Box 26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15" name="Text Box 26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16" name="Text Box 26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17" name="Text Box 26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18" name="Text Box 27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19" name="Text Box 27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20" name="Text Box 27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21" name="Text Box 27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22" name="Text Box 27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23" name="Text Box 27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24" name="Text Box 27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25" name="Text Box 27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26" name="Text Box 27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27" name="Text Box 27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28" name="Text Box 27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29" name="Text Box 27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30" name="Text Box 27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31" name="Text Box 27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32" name="Text Box 27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33" name="Text Box 27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34" name="Text Box 27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35" name="Text Box 27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36" name="Text Box 27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37" name="Text Box 27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38" name="Text Box 27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39" name="Text Box 27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40" name="Text Box 27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41" name="Text Box 27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42" name="Text Box 27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43" name="Text Box 27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44" name="Text Box 27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45" name="Text Box 27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46" name="Text Box 27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47" name="Text Box 27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48" name="Text Box 27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49" name="Text Box 27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50" name="Text Box 27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51" name="Text Box 27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52" name="Text Box 27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53" name="Text Box 27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54" name="Text Box 27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55" name="Text Box 27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56" name="Text Box 27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57" name="Text Box 27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58" name="Text Box 27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59" name="Text Box 27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60" name="Text Box 27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61" name="Text Box 27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62" name="Text Box 27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63" name="Text Box 27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64" name="Text Box 27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65" name="Text Box 27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66" name="Text Box 27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67" name="Text Box 27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68" name="Text Box 27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69" name="Text Box 27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70" name="Text Box 27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71" name="Text Box 27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72" name="Text Box 27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73" name="Text Box 27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74" name="Text Box 27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75" name="Text Box 27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76" name="Text Box 27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77" name="Text Box 27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78" name="Text Box 27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79" name="Text Box 27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80" name="Text Box 27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81" name="Text Box 27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82" name="Text Box 27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83" name="Text Box 27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84" name="Text Box 27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85" name="Text Box 27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86" name="Text Box 27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87" name="Text Box 27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88" name="Text Box 27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89" name="Text Box 27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90" name="Text Box 27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91" name="Text Box 27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92" name="Text Box 27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93" name="Text Box 27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94" name="Text Box 27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95" name="Text Box 27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96" name="Text Box 27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97" name="Text Box 27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98" name="Text Box 27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799" name="Text Box 27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00" name="Text Box 27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01" name="Text Box 27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02" name="Text Box 27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03" name="Text Box 27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04" name="Text Box 27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05" name="Text Box 27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06" name="Text Box 27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07" name="Text Box 27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08" name="Text Box 27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09" name="Text Box 27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10" name="Text Box 27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11" name="Text Box 27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12" name="Text Box 27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13" name="Text Box 27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14" name="Text Box 27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15" name="Text Box 27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16" name="Text Box 27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17" name="Text Box 27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18" name="Text Box 28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19" name="Text Box 28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20" name="Text Box 28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21" name="Text Box 28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22" name="Text Box 28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23" name="Text Box 28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24" name="Text Box 28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25" name="Text Box 28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26" name="Text Box 28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27" name="Text Box 28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28" name="Text Box 28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29" name="Text Box 28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30" name="Text Box 28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31" name="Text Box 28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32" name="Text Box 28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33" name="Text Box 28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34" name="Text Box 28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35" name="Text Box 28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36" name="Text Box 28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37" name="Text Box 28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38" name="Text Box 28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39" name="Text Box 28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40" name="Text Box 28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41" name="Text Box 28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42" name="Text Box 28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43" name="Text Box 28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44" name="Text Box 28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45" name="Text Box 28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46" name="Text Box 28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47" name="Text Box 28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48" name="Text Box 28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49" name="Text Box 28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50" name="Text Box 28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51" name="Text Box 28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52" name="Text Box 28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53" name="Text Box 28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54" name="Text Box 28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55" name="Text Box 28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56" name="Text Box 28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57" name="Text Box 28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58" name="Text Box 28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59" name="Text Box 28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60" name="Text Box 28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61" name="Text Box 28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62" name="Text Box 28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63" name="Text Box 28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64" name="Text Box 28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65" name="Text Box 28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66" name="Text Box 28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67" name="Text Box 28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68" name="Text Box 28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69" name="Text Box 28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70" name="Text Box 28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71" name="Text Box 28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72" name="Text Box 28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73" name="Text Box 28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74" name="Text Box 28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75" name="Text Box 28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76" name="Text Box 28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77" name="Text Box 28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78" name="Text Box 28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79" name="Text Box 28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80" name="Text Box 28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81" name="Text Box 28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82" name="Text Box 28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83" name="Text Box 28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84" name="Text Box 28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85" name="Text Box 28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86" name="Text Box 28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87" name="Text Box 28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88" name="Text Box 28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89" name="Text Box 28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90" name="Text Box 28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91" name="Text Box 28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92" name="Text Box 28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93" name="Text Box 28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94" name="Text Box 28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95" name="Text Box 28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96" name="Text Box 28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97" name="Text Box 28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98" name="Text Box 28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899" name="Text Box 28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00" name="Text Box 28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01" name="Text Box 28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02" name="Text Box 28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03" name="Text Box 28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04" name="Text Box 28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05" name="Text Box 28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06" name="Text Box 28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07" name="Text Box 28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08" name="Text Box 28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09" name="Text Box 28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10" name="Text Box 28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11" name="Text Box 28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12" name="Text Box 28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13" name="Text Box 28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14" name="Text Box 28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15" name="Text Box 28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16" name="Text Box 28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17" name="Text Box 28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18" name="Text Box 29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19" name="Text Box 29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20" name="Text Box 29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21" name="Text Box 29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22" name="Text Box 29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23" name="Text Box 29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24" name="Text Box 29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25" name="Text Box 29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26" name="Text Box 29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27" name="Text Box 29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28" name="Text Box 29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29" name="Text Box 29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30" name="Text Box 29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31" name="Text Box 29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32" name="Text Box 29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33" name="Text Box 29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34" name="Text Box 29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35" name="Text Box 29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36" name="Text Box 29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37" name="Text Box 29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38" name="Text Box 29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39" name="Text Box 29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40" name="Text Box 29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41" name="Text Box 29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42" name="Text Box 29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43" name="Text Box 29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44" name="Text Box 29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45" name="Text Box 29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46" name="Text Box 29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47" name="Text Box 29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48" name="Text Box 29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49" name="Text Box 29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50" name="Text Box 29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51" name="Text Box 29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52" name="Text Box 29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53" name="Text Box 29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54" name="Text Box 29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55" name="Text Box 29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56" name="Text Box 29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57" name="Text Box 29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58" name="Text Box 29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59" name="Text Box 29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60" name="Text Box 29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61" name="Text Box 29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62" name="Text Box 29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63" name="Text Box 29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64" name="Text Box 29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65" name="Text Box 29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66" name="Text Box 29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67" name="Text Box 29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68" name="Text Box 29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69" name="Text Box 29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70" name="Text Box 29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71" name="Text Box 29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72" name="Text Box 29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73" name="Text Box 29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74" name="Text Box 29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75" name="Text Box 29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76" name="Text Box 29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77" name="Text Box 29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78" name="Text Box 29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79" name="Text Box 29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80" name="Text Box 29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81" name="Text Box 29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82" name="Text Box 29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83" name="Text Box 29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84" name="Text Box 29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85" name="Text Box 29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86" name="Text Box 29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87" name="Text Box 29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88" name="Text Box 29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89" name="Text Box 29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90" name="Text Box 29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91" name="Text Box 29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92" name="Text Box 29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93" name="Text Box 29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94" name="Text Box 29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95" name="Text Box 29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96" name="Text Box 29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97" name="Text Box 29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98" name="Text Box 29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5999" name="Text Box 29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00" name="Text Box 29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01" name="Text Box 29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02" name="Text Box 29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03" name="Text Box 29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04" name="Text Box 29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05" name="Text Box 29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06" name="Text Box 29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07" name="Text Box 29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08" name="Text Box 29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09" name="Text Box 29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10" name="Text Box 29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11" name="Text Box 29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12" name="Text Box 29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13" name="Text Box 29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14" name="Text Box 29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15" name="Text Box 29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16" name="Text Box 29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17" name="Text Box 29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18" name="Text Box 30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19" name="Text Box 30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20" name="Text Box 30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21" name="Text Box 30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22" name="Text Box 30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23" name="Text Box 30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24" name="Text Box 30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25" name="Text Box 30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26" name="Text Box 30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27" name="Text Box 30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28" name="Text Box 30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29" name="Text Box 30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30" name="Text Box 30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31" name="Text Box 30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32" name="Text Box 30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33" name="Text Box 30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34" name="Text Box 30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35" name="Text Box 30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36" name="Text Box 30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37" name="Text Box 30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38" name="Text Box 30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39" name="Text Box 30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40" name="Text Box 30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41" name="Text Box 30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42" name="Text Box 30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43" name="Text Box 30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44" name="Text Box 30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45" name="Text Box 30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46" name="Text Box 30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47" name="Text Box 30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48" name="Text Box 30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49" name="Text Box 30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50" name="Text Box 30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51" name="Text Box 30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52" name="Text Box 30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53" name="Text Box 30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54" name="Text Box 30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55" name="Text Box 30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56" name="Text Box 30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57" name="Text Box 30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58" name="Text Box 30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59" name="Text Box 30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60" name="Text Box 30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61" name="Text Box 30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62" name="Text Box 30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63" name="Text Box 30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64" name="Text Box 30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65" name="Text Box 30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66" name="Text Box 30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67" name="Text Box 30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68" name="Text Box 30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69" name="Text Box 30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70" name="Text Box 30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71" name="Text Box 30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72" name="Text Box 30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73" name="Text Box 30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74" name="Text Box 30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75" name="Text Box 30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76" name="Text Box 30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77" name="Text Box 30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78" name="Text Box 30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79" name="Text Box 30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80" name="Text Box 30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81" name="Text Box 30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82" name="Text Box 30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83" name="Text Box 30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84" name="Text Box 30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85" name="Text Box 30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86" name="Text Box 30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87" name="Text Box 30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88" name="Text Box 30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89" name="Text Box 30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90" name="Text Box 30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91" name="Text Box 30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92" name="Text Box 30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93" name="Text Box 30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94" name="Text Box 30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95" name="Text Box 30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96" name="Text Box 30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97" name="Text Box 30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98" name="Text Box 30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099" name="Text Box 30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00" name="Text Box 30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01" name="Text Box 30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02" name="Text Box 30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03" name="Text Box 30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04" name="Text Box 30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05" name="Text Box 30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06" name="Text Box 30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07" name="Text Box 30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08" name="Text Box 30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09" name="Text Box 30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10" name="Text Box 30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11" name="Text Box 30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12" name="Text Box 30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13" name="Text Box 30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14" name="Text Box 30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15" name="Text Box 30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16" name="Text Box 30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17" name="Text Box 30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18" name="Text Box 31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19" name="Text Box 31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20" name="Text Box 31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21" name="Text Box 31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22" name="Text Box 31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23" name="Text Box 31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24" name="Text Box 31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25" name="Text Box 31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26" name="Text Box 31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27" name="Text Box 31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28" name="Text Box 31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29" name="Text Box 31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30" name="Text Box 31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31" name="Text Box 31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32" name="Text Box 31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33" name="Text Box 31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34" name="Text Box 31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35" name="Text Box 31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36" name="Text Box 31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37" name="Text Box 31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38" name="Text Box 31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39" name="Text Box 31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40" name="Text Box 31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41" name="Text Box 31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42" name="Text Box 31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43" name="Text Box 31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44" name="Text Box 31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45" name="Text Box 31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46" name="Text Box 31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47" name="Text Box 31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48" name="Text Box 31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49" name="Text Box 31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50" name="Text Box 31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51" name="Text Box 31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52" name="Text Box 31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53" name="Text Box 31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54" name="Text Box 31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55" name="Text Box 31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56" name="Text Box 31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57" name="Text Box 31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58" name="Text Box 31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59" name="Text Box 31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60" name="Text Box 31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61" name="Text Box 31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62" name="Text Box 31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63" name="Text Box 31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64" name="Text Box 31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65" name="Text Box 31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66" name="Text Box 31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67" name="Text Box 31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68" name="Text Box 31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69" name="Text Box 31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70" name="Text Box 31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71" name="Text Box 31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72" name="Text Box 31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73" name="Text Box 31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74" name="Text Box 31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75" name="Text Box 31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76" name="Text Box 31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77" name="Text Box 31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78" name="Text Box 31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79" name="Text Box 31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80" name="Text Box 31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81" name="Text Box 31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82" name="Text Box 31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83" name="Text Box 31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84" name="Text Box 31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85" name="Text Box 31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86" name="Text Box 31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87" name="Text Box 31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88" name="Text Box 31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89" name="Text Box 31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90" name="Text Box 31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91" name="Text Box 31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92" name="Text Box 31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93" name="Text Box 31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94" name="Text Box 31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95" name="Text Box 31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96" name="Text Box 31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97" name="Text Box 31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98" name="Text Box 31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199" name="Text Box 31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00" name="Text Box 31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01" name="Text Box 31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02" name="Text Box 31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03" name="Text Box 31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04" name="Text Box 31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05" name="Text Box 31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06" name="Text Box 31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07" name="Text Box 31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08" name="Text Box 31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09" name="Text Box 31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10" name="Text Box 31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11" name="Text Box 31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12" name="Text Box 31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13" name="Text Box 31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14" name="Text Box 31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15" name="Text Box 31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16" name="Text Box 31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17" name="Text Box 31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18" name="Text Box 32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19" name="Text Box 32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20" name="Text Box 32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21" name="Text Box 32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22" name="Text Box 32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23" name="Text Box 32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24" name="Text Box 32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25" name="Text Box 32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26" name="Text Box 32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27" name="Text Box 32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28" name="Text Box 32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29" name="Text Box 32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30" name="Text Box 32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31" name="Text Box 32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32" name="Text Box 32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33" name="Text Box 32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34" name="Text Box 32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35" name="Text Box 32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36" name="Text Box 32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37" name="Text Box 32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38" name="Text Box 32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39" name="Text Box 32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40" name="Text Box 32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41" name="Text Box 32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42" name="Text Box 32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43" name="Text Box 32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44" name="Text Box 32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45" name="Text Box 32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46" name="Text Box 32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47" name="Text Box 32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48" name="Text Box 32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49" name="Text Box 32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50" name="Text Box 32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51" name="Text Box 32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52" name="Text Box 32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53" name="Text Box 32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54" name="Text Box 32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55" name="Text Box 32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56" name="Text Box 32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57" name="Text Box 32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58" name="Text Box 32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59" name="Text Box 32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60" name="Text Box 32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61" name="Text Box 32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62" name="Text Box 32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63" name="Text Box 32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64" name="Text Box 32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65" name="Text Box 32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66" name="Text Box 32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67" name="Text Box 32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68" name="Text Box 32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69" name="Text Box 32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70" name="Text Box 32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71" name="Text Box 32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72" name="Text Box 32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73" name="Text Box 32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74" name="Text Box 32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75" name="Text Box 32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76" name="Text Box 32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77" name="Text Box 32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78" name="Text Box 32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79" name="Text Box 32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80" name="Text Box 32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81" name="Text Box 32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82" name="Text Box 32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83" name="Text Box 32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84" name="Text Box 32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85" name="Text Box 32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86" name="Text Box 32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87" name="Text Box 32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88" name="Text Box 32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89" name="Text Box 32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90" name="Text Box 32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91" name="Text Box 32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92" name="Text Box 32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93" name="Text Box 32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94" name="Text Box 32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95" name="Text Box 32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96" name="Text Box 32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97" name="Text Box 32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98" name="Text Box 32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299" name="Text Box 32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00" name="Text Box 32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01" name="Text Box 32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02" name="Text Box 32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03" name="Text Box 32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04" name="Text Box 32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05" name="Text Box 32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06" name="Text Box 32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07" name="Text Box 32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08" name="Text Box 32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09" name="Text Box 32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10" name="Text Box 32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11" name="Text Box 32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12" name="Text Box 32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13" name="Text Box 32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14" name="Text Box 32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15" name="Text Box 32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16" name="Text Box 32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17" name="Text Box 32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18" name="Text Box 33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19" name="Text Box 33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20" name="Text Box 33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21" name="Text Box 33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22" name="Text Box 33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23" name="Text Box 33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24" name="Text Box 33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25" name="Text Box 33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26" name="Text Box 33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27" name="Text Box 33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28" name="Text Box 33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29" name="Text Box 33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30" name="Text Box 33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31" name="Text Box 33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32" name="Text Box 33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33" name="Text Box 33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34" name="Text Box 33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35" name="Text Box 33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36" name="Text Box 33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37" name="Text Box 33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38" name="Text Box 33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39" name="Text Box 33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40" name="Text Box 33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41" name="Text Box 33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42" name="Text Box 33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43" name="Text Box 33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44" name="Text Box 33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45" name="Text Box 33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46" name="Text Box 33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47" name="Text Box 33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48" name="Text Box 33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49" name="Text Box 33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50" name="Text Box 33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51" name="Text Box 33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52" name="Text Box 33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53" name="Text Box 33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54" name="Text Box 33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55" name="Text Box 33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56" name="Text Box 33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57" name="Text Box 33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58" name="Text Box 33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59" name="Text Box 33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60" name="Text Box 33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61" name="Text Box 33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62" name="Text Box 33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63" name="Text Box 33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64" name="Text Box 33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65" name="Text Box 33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66" name="Text Box 33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67" name="Text Box 33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68" name="Text Box 33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69" name="Text Box 33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70" name="Text Box 33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71" name="Text Box 33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72" name="Text Box 33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73" name="Text Box 33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74" name="Text Box 33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75" name="Text Box 33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76" name="Text Box 33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77" name="Text Box 33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78" name="Text Box 33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79" name="Text Box 33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80" name="Text Box 33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81" name="Text Box 33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82" name="Text Box 33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83" name="Text Box 33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84" name="Text Box 33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85" name="Text Box 33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86" name="Text Box 33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87" name="Text Box 33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88" name="Text Box 33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89" name="Text Box 33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90" name="Text Box 33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91" name="Text Box 33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92" name="Text Box 33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93" name="Text Box 33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94" name="Text Box 33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95" name="Text Box 33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96" name="Text Box 33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97" name="Text Box 33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98" name="Text Box 33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399" name="Text Box 33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00" name="Text Box 33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01" name="Text Box 33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02" name="Text Box 33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03" name="Text Box 33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04" name="Text Box 33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05" name="Text Box 33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06" name="Text Box 33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07" name="Text Box 33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08" name="Text Box 33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09" name="Text Box 33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10" name="Text Box 33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11" name="Text Box 33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12" name="Text Box 33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13" name="Text Box 33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14" name="Text Box 33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15" name="Text Box 33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16" name="Text Box 33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17" name="Text Box 33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18" name="Text Box 34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19" name="Text Box 34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20" name="Text Box 34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21" name="Text Box 34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22" name="Text Box 34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23" name="Text Box 34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24" name="Text Box 34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25" name="Text Box 34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26" name="Text Box 34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27" name="Text Box 34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28" name="Text Box 34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29" name="Text Box 34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30" name="Text Box 34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31" name="Text Box 34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32" name="Text Box 34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33" name="Text Box 34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34" name="Text Box 34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35" name="Text Box 34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36" name="Text Box 34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37" name="Text Box 34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38" name="Text Box 34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39" name="Text Box 34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40" name="Text Box 34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41" name="Text Box 34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42" name="Text Box 34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43" name="Text Box 34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44" name="Text Box 34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45" name="Text Box 34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46" name="Text Box 34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47" name="Text Box 34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48" name="Text Box 34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49" name="Text Box 34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50" name="Text Box 34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51" name="Text Box 34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52" name="Text Box 34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53" name="Text Box 34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54" name="Text Box 34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55" name="Text Box 34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56" name="Text Box 34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57" name="Text Box 34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58" name="Text Box 34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59" name="Text Box 34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60" name="Text Box 34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61" name="Text Box 34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62" name="Text Box 34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63" name="Text Box 34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64" name="Text Box 34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65" name="Text Box 34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66" name="Text Box 34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67" name="Text Box 34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68" name="Text Box 34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69" name="Text Box 34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70" name="Text Box 34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71" name="Text Box 34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72" name="Text Box 34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73" name="Text Box 34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74" name="Text Box 34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75" name="Text Box 34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76" name="Text Box 34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77" name="Text Box 34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78" name="Text Box 34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79" name="Text Box 34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80" name="Text Box 34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81" name="Text Box 34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82" name="Text Box 34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83" name="Text Box 34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84" name="Text Box 34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85" name="Text Box 34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86" name="Text Box 34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87" name="Text Box 34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88" name="Text Box 34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89" name="Text Box 34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90" name="Text Box 34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91" name="Text Box 34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92" name="Text Box 34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93" name="Text Box 34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94" name="Text Box 34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95" name="Text Box 34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96" name="Text Box 34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97" name="Text Box 34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98" name="Text Box 34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499" name="Text Box 34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00" name="Text Box 34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01" name="Text Box 34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02" name="Text Box 34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03" name="Text Box 34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04" name="Text Box 34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05" name="Text Box 34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06" name="Text Box 34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07" name="Text Box 34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08" name="Text Box 34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09" name="Text Box 34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10" name="Text Box 34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11" name="Text Box 34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12" name="Text Box 34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13" name="Text Box 34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14" name="Text Box 34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15" name="Text Box 34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16" name="Text Box 34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17" name="Text Box 34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18" name="Text Box 35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19" name="Text Box 35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20" name="Text Box 35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21" name="Text Box 35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22" name="Text Box 35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23" name="Text Box 35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24" name="Text Box 35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25" name="Text Box 35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26" name="Text Box 35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27" name="Text Box 35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28" name="Text Box 35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29" name="Text Box 35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30" name="Text Box 35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31" name="Text Box 35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32" name="Text Box 35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33" name="Text Box 35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34" name="Text Box 35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35" name="Text Box 35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36" name="Text Box 35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37" name="Text Box 35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38" name="Text Box 35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39" name="Text Box 35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40" name="Text Box 35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41" name="Text Box 35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42" name="Text Box 35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43" name="Text Box 35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44" name="Text Box 35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45" name="Text Box 35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46" name="Text Box 35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47" name="Text Box 35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48" name="Text Box 35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49" name="Text Box 35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50" name="Text Box 35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51" name="Text Box 35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52" name="Text Box 35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53" name="Text Box 35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54" name="Text Box 35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55" name="Text Box 35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56" name="Text Box 35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57" name="Text Box 35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58" name="Text Box 35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59" name="Text Box 35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60" name="Text Box 35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61" name="Text Box 35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62" name="Text Box 35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63" name="Text Box 35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64" name="Text Box 35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65" name="Text Box 35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66" name="Text Box 35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67" name="Text Box 35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68" name="Text Box 35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69" name="Text Box 35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70" name="Text Box 35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71" name="Text Box 35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72" name="Text Box 35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73" name="Text Box 35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74" name="Text Box 35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75" name="Text Box 35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76" name="Text Box 35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77" name="Text Box 35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78" name="Text Box 35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79" name="Text Box 35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80" name="Text Box 35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81" name="Text Box 35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82" name="Text Box 35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83" name="Text Box 35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84" name="Text Box 35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85" name="Text Box 35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86" name="Text Box 35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87" name="Text Box 35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88" name="Text Box 35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89" name="Text Box 35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90" name="Text Box 35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91" name="Text Box 35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92" name="Text Box 35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93" name="Text Box 35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94" name="Text Box 35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95" name="Text Box 35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96" name="Text Box 35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97" name="Text Box 35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98" name="Text Box 35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599" name="Text Box 35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00" name="Text Box 35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01" name="Text Box 35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02" name="Text Box 35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03" name="Text Box 35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04" name="Text Box 35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05" name="Text Box 35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06" name="Text Box 35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07" name="Text Box 35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08" name="Text Box 35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09" name="Text Box 35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10" name="Text Box 35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11" name="Text Box 35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12" name="Text Box 35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13" name="Text Box 35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14" name="Text Box 35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15" name="Text Box 35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16" name="Text Box 35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17" name="Text Box 35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18" name="Text Box 36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19" name="Text Box 36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20" name="Text Box 36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21" name="Text Box 36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22" name="Text Box 36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23" name="Text Box 36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24" name="Text Box 36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25" name="Text Box 36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26" name="Text Box 36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27" name="Text Box 36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28" name="Text Box 36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29" name="Text Box 36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30" name="Text Box 36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31" name="Text Box 36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32" name="Text Box 36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33" name="Text Box 36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34" name="Text Box 36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35" name="Text Box 36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36" name="Text Box 36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37" name="Text Box 36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38" name="Text Box 36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39" name="Text Box 36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40" name="Text Box 36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41" name="Text Box 36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42" name="Text Box 36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43" name="Text Box 36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44" name="Text Box 36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45" name="Text Box 36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46" name="Text Box 36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47" name="Text Box 36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48" name="Text Box 36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49" name="Text Box 36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50" name="Text Box 36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51" name="Text Box 36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52" name="Text Box 36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53" name="Text Box 36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54" name="Text Box 36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55" name="Text Box 36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56" name="Text Box 36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57" name="Text Box 36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58" name="Text Box 36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59" name="Text Box 36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60" name="Text Box 36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61" name="Text Box 36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62" name="Text Box 36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63" name="Text Box 36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64" name="Text Box 36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65" name="Text Box 36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66" name="Text Box 36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67" name="Text Box 36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68" name="Text Box 36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69" name="Text Box 36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70" name="Text Box 36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71" name="Text Box 36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72" name="Text Box 36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73" name="Text Box 36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74" name="Text Box 36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75" name="Text Box 36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76" name="Text Box 36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77" name="Text Box 36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78" name="Text Box 36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79" name="Text Box 36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80" name="Text Box 36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81" name="Text Box 36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82" name="Text Box 36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83" name="Text Box 36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84" name="Text Box 36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85" name="Text Box 36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86" name="Text Box 36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87" name="Text Box 36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88" name="Text Box 36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89" name="Text Box 36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90" name="Text Box 36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91" name="Text Box 36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92" name="Text Box 36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93" name="Text Box 36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94" name="Text Box 36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95" name="Text Box 36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96" name="Text Box 36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97" name="Text Box 36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98" name="Text Box 36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699" name="Text Box 36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00" name="Text Box 36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01" name="Text Box 36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02" name="Text Box 36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03" name="Text Box 36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04" name="Text Box 36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05" name="Text Box 36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06" name="Text Box 36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07" name="Text Box 36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08" name="Text Box 36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09" name="Text Box 36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10" name="Text Box 36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11" name="Text Box 36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12" name="Text Box 36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13" name="Text Box 36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14" name="Text Box 36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15" name="Text Box 36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16" name="Text Box 36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17" name="Text Box 36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18" name="Text Box 37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19" name="Text Box 37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20" name="Text Box 37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21" name="Text Box 37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22" name="Text Box 37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23" name="Text Box 37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24" name="Text Box 37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25" name="Text Box 37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26" name="Text Box 37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27" name="Text Box 37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28" name="Text Box 37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29" name="Text Box 37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30" name="Text Box 37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31" name="Text Box 37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32" name="Text Box 37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33" name="Text Box 37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34" name="Text Box 37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35" name="Text Box 37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36" name="Text Box 37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37" name="Text Box 37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38" name="Text Box 37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39" name="Text Box 37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40" name="Text Box 37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41" name="Text Box 37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42" name="Text Box 37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43" name="Text Box 37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44" name="Text Box 37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45" name="Text Box 37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46" name="Text Box 37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47" name="Text Box 37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48" name="Text Box 37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49" name="Text Box 37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50" name="Text Box 37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51" name="Text Box 37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52" name="Text Box 37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53" name="Text Box 37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54" name="Text Box 37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55" name="Text Box 37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56" name="Text Box 37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57" name="Text Box 37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58" name="Text Box 37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59" name="Text Box 37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60" name="Text Box 37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61" name="Text Box 37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62" name="Text Box 37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63" name="Text Box 37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64" name="Text Box 37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65" name="Text Box 37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66" name="Text Box 37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67" name="Text Box 37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68" name="Text Box 37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69" name="Text Box 37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70" name="Text Box 37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71" name="Text Box 37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72" name="Text Box 37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73" name="Text Box 37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74" name="Text Box 37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75" name="Text Box 37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76" name="Text Box 37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77" name="Text Box 37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78" name="Text Box 37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79" name="Text Box 37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80" name="Text Box 37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81" name="Text Box 37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82" name="Text Box 37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83" name="Text Box 37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84" name="Text Box 37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85" name="Text Box 37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86" name="Text Box 37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87" name="Text Box 37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88" name="Text Box 37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89" name="Text Box 37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90" name="Text Box 37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91" name="Text Box 37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92" name="Text Box 37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93" name="Text Box 37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94" name="Text Box 37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95" name="Text Box 37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96" name="Text Box 37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97" name="Text Box 37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98" name="Text Box 37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799" name="Text Box 37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00" name="Text Box 37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01" name="Text Box 37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02" name="Text Box 37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03" name="Text Box 37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04" name="Text Box 37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05" name="Text Box 37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06" name="Text Box 37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07" name="Text Box 37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08" name="Text Box 37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09" name="Text Box 37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10" name="Text Box 37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11" name="Text Box 37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12" name="Text Box 37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13" name="Text Box 37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14" name="Text Box 37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15" name="Text Box 37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16" name="Text Box 37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17" name="Text Box 37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18" name="Text Box 38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19" name="Text Box 38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20" name="Text Box 38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21" name="Text Box 38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22" name="Text Box 38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23" name="Text Box 38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24" name="Text Box 38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25" name="Text Box 38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26" name="Text Box 38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27" name="Text Box 38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28" name="Text Box 38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29" name="Text Box 38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30" name="Text Box 38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31" name="Text Box 38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32" name="Text Box 38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33" name="Text Box 38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34" name="Text Box 38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35" name="Text Box 38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36" name="Text Box 38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37" name="Text Box 38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38" name="Text Box 38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39" name="Text Box 38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40" name="Text Box 38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41" name="Text Box 38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42" name="Text Box 38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43" name="Text Box 38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44" name="Text Box 38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45" name="Text Box 38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46" name="Text Box 38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47" name="Text Box 38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48" name="Text Box 38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49" name="Text Box 38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50" name="Text Box 38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51" name="Text Box 38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52" name="Text Box 38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53" name="Text Box 38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54" name="Text Box 38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55" name="Text Box 38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56" name="Text Box 38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57" name="Text Box 38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58" name="Text Box 38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59" name="Text Box 38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60" name="Text Box 38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61" name="Text Box 38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62" name="Text Box 38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63" name="Text Box 38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64" name="Text Box 38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65" name="Text Box 38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66" name="Text Box 38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67" name="Text Box 38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68" name="Text Box 38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69" name="Text Box 38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70" name="Text Box 38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71" name="Text Box 38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72" name="Text Box 38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73" name="Text Box 38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74" name="Text Box 38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75" name="Text Box 38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76" name="Text Box 38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77" name="Text Box 38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78" name="Text Box 38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79" name="Text Box 38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80" name="Text Box 38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81" name="Text Box 38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82" name="Text Box 38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83" name="Text Box 38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84" name="Text Box 38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85" name="Text Box 38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86" name="Text Box 38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87" name="Text Box 38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88" name="Text Box 38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89" name="Text Box 38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90" name="Text Box 38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91" name="Text Box 38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92" name="Text Box 38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93" name="Text Box 38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94" name="Text Box 38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95" name="Text Box 38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96" name="Text Box 38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97" name="Text Box 38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98" name="Text Box 38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899" name="Text Box 38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00" name="Text Box 38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01" name="Text Box 38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02" name="Text Box 38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03" name="Text Box 38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04" name="Text Box 38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05" name="Text Box 38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06" name="Text Box 38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07" name="Text Box 38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08" name="Text Box 38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09" name="Text Box 38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10" name="Text Box 38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11" name="Text Box 38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12" name="Text Box 38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13" name="Text Box 38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14" name="Text Box 38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15" name="Text Box 38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16" name="Text Box 38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17" name="Text Box 38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18" name="Text Box 39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19" name="Text Box 39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20" name="Text Box 39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21" name="Text Box 39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22" name="Text Box 39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23" name="Text Box 39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24" name="Text Box 39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25" name="Text Box 39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26" name="Text Box 39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27" name="Text Box 39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28" name="Text Box 39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29" name="Text Box 39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30" name="Text Box 39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31" name="Text Box 39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32" name="Text Box 39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33" name="Text Box 39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34" name="Text Box 39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35" name="Text Box 39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36" name="Text Box 39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37" name="Text Box 39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38" name="Text Box 39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39" name="Text Box 39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40" name="Text Box 39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41" name="Text Box 39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42" name="Text Box 39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43" name="Text Box 39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44" name="Text Box 39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45" name="Text Box 39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46" name="Text Box 39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47" name="Text Box 39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48" name="Text Box 39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49" name="Text Box 39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50" name="Text Box 39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51" name="Text Box 39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52" name="Text Box 39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53" name="Text Box 39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54" name="Text Box 39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55" name="Text Box 39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56" name="Text Box 39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57" name="Text Box 39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58" name="Text Box 39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59" name="Text Box 39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60" name="Text Box 39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61" name="Text Box 39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62" name="Text Box 39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63" name="Text Box 39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64" name="Text Box 39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65" name="Text Box 39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66" name="Text Box 39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67" name="Text Box 39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68" name="Text Box 39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69" name="Text Box 39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70" name="Text Box 39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71" name="Text Box 39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72" name="Text Box 39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73" name="Text Box 39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74" name="Text Box 39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75" name="Text Box 39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76" name="Text Box 39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77" name="Text Box 39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78" name="Text Box 39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79" name="Text Box 39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80" name="Text Box 39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81" name="Text Box 39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82" name="Text Box 39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83" name="Text Box 39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84" name="Text Box 39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85" name="Text Box 39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86" name="Text Box 39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87" name="Text Box 39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88" name="Text Box 39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89" name="Text Box 39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90" name="Text Box 39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91" name="Text Box 39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92" name="Text Box 39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93" name="Text Box 39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94" name="Text Box 39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95" name="Text Box 39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96" name="Text Box 39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97" name="Text Box 39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98" name="Text Box 39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6999" name="Text Box 39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00" name="Text Box 39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01" name="Text Box 39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02" name="Text Box 39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03" name="Text Box 39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04" name="Text Box 39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05" name="Text Box 39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06" name="Text Box 39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07" name="Text Box 39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08" name="Text Box 39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09" name="Text Box 39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10" name="Text Box 39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11" name="Text Box 39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12" name="Text Box 39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13" name="Text Box 39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14" name="Text Box 39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15" name="Text Box 39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16" name="Text Box 39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17" name="Text Box 39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18" name="Text Box 40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19" name="Text Box 40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20" name="Text Box 40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21" name="Text Box 40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22" name="Text Box 40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23" name="Text Box 40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24" name="Text Box 40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25" name="Text Box 40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26" name="Text Box 40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27" name="Text Box 40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28" name="Text Box 40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29" name="Text Box 40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30" name="Text Box 40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31" name="Text Box 40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32" name="Text Box 40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33" name="Text Box 40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34" name="Text Box 40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35" name="Text Box 40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36" name="Text Box 40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37" name="Text Box 40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38" name="Text Box 40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39" name="Text Box 40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40" name="Text Box 40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41" name="Text Box 40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42" name="Text Box 40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43" name="Text Box 40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44" name="Text Box 40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45" name="Text Box 40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46" name="Text Box 40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47" name="Text Box 40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48" name="Text Box 40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49" name="Text Box 40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50" name="Text Box 40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51" name="Text Box 40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52" name="Text Box 40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53" name="Text Box 40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54" name="Text Box 40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55" name="Text Box 40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56" name="Text Box 40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57" name="Text Box 40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58" name="Text Box 40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59" name="Text Box 40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60" name="Text Box 40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61" name="Text Box 40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62" name="Text Box 40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63" name="Text Box 40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64" name="Text Box 40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65" name="Text Box 40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66" name="Text Box 40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67" name="Text Box 40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68" name="Text Box 40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69" name="Text Box 40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70" name="Text Box 40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71" name="Text Box 40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72" name="Text Box 40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73" name="Text Box 40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74" name="Text Box 40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75" name="Text Box 40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76" name="Text Box 40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77" name="Text Box 40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78" name="Text Box 40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79" name="Text Box 40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80" name="Text Box 40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81" name="Text Box 40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82" name="Text Box 40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83" name="Text Box 40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84" name="Text Box 40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85" name="Text Box 40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86" name="Text Box 40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87" name="Text Box 40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88" name="Text Box 40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89" name="Text Box 40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90" name="Text Box 40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91" name="Text Box 40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92" name="Text Box 40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93" name="Text Box 40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94" name="Text Box 40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95" name="Text Box 40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96" name="Text Box 40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97" name="Text Box 40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98" name="Text Box 40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099" name="Text Box 40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00" name="Text Box 40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01" name="Text Box 40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02" name="Text Box 40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03" name="Text Box 40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04" name="Text Box 40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05" name="Text Box 40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06" name="Text Box 40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07" name="Text Box 40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08" name="Text Box 40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09" name="Text Box 40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10" name="Text Box 40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11" name="Text Box 40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12" name="Text Box 40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13" name="Text Box 40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14" name="Text Box 40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15" name="Text Box 40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16" name="Text Box 40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17" name="Text Box 40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18" name="Text Box 41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19" name="Text Box 41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20" name="Text Box 41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21" name="Text Box 41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22" name="Text Box 41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23" name="Text Box 41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24" name="Text Box 41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25" name="Text Box 41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26" name="Text Box 41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27" name="Text Box 41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28" name="Text Box 41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29" name="Text Box 41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30" name="Text Box 41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31" name="Text Box 41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32" name="Text Box 41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33" name="Text Box 41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34" name="Text Box 41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35" name="Text Box 41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36" name="Text Box 41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37" name="Text Box 41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38" name="Text Box 41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39" name="Text Box 41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40" name="Text Box 41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41" name="Text Box 41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42" name="Text Box 41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43" name="Text Box 41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44" name="Text Box 41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45" name="Text Box 41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46" name="Text Box 41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47" name="Text Box 41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48" name="Text Box 41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49" name="Text Box 41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50" name="Text Box 41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51" name="Text Box 41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52" name="Text Box 41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53" name="Text Box 41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54" name="Text Box 41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55" name="Text Box 41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56" name="Text Box 41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57" name="Text Box 41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58" name="Text Box 41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59" name="Text Box 41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60" name="Text Box 41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61" name="Text Box 41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62" name="Text Box 41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63" name="Text Box 41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64" name="Text Box 41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65" name="Text Box 41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66" name="Text Box 41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67" name="Text Box 41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68" name="Text Box 41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69" name="Text Box 41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70" name="Text Box 41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71" name="Text Box 41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72" name="Text Box 41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73" name="Text Box 41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74" name="Text Box 41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75" name="Text Box 41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76" name="Text Box 41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77" name="Text Box 41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78" name="Text Box 41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79" name="Text Box 41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80" name="Text Box 41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81" name="Text Box 41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82" name="Text Box 41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83" name="Text Box 41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84" name="Text Box 41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85" name="Text Box 41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86" name="Text Box 41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87" name="Text Box 41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88" name="Text Box 41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89" name="Text Box 41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90" name="Text Box 41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91" name="Text Box 41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92" name="Text Box 41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93" name="Text Box 41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94" name="Text Box 41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95" name="Text Box 41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96" name="Text Box 41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97" name="Text Box 41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98" name="Text Box 41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199" name="Text Box 41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00" name="Text Box 41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01" name="Text Box 41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02" name="Text Box 41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03" name="Text Box 41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04" name="Text Box 41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05" name="Text Box 41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06" name="Text Box 41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07" name="Text Box 41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08" name="Text Box 41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09" name="Text Box 41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10" name="Text Box 41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11" name="Text Box 41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12" name="Text Box 41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13" name="Text Box 41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14" name="Text Box 41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15" name="Text Box 41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16" name="Text Box 41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17" name="Text Box 41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18" name="Text Box 42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19" name="Text Box 42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20" name="Text Box 42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21" name="Text Box 42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22" name="Text Box 42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23" name="Text Box 42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24" name="Text Box 42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25" name="Text Box 42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26" name="Text Box 42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27" name="Text Box 42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28" name="Text Box 42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29" name="Text Box 42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30" name="Text Box 42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31" name="Text Box 42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32" name="Text Box 42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33" name="Text Box 42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34" name="Text Box 42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35" name="Text Box 42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36" name="Text Box 42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37" name="Text Box 42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38" name="Text Box 42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39" name="Text Box 42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40" name="Text Box 42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41" name="Text Box 42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42" name="Text Box 42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43" name="Text Box 42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44" name="Text Box 42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45" name="Text Box 42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46" name="Text Box 42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47" name="Text Box 42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48" name="Text Box 42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49" name="Text Box 42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50" name="Text Box 42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51" name="Text Box 42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52" name="Text Box 42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53" name="Text Box 42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54" name="Text Box 42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55" name="Text Box 42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56" name="Text Box 42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57" name="Text Box 42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58" name="Text Box 42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59" name="Text Box 42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60" name="Text Box 42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61" name="Text Box 42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62" name="Text Box 42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63" name="Text Box 42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64" name="Text Box 42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65" name="Text Box 42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66" name="Text Box 42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67" name="Text Box 42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68" name="Text Box 42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69" name="Text Box 42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70" name="Text Box 42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71" name="Text Box 42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72" name="Text Box 42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73" name="Text Box 42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74" name="Text Box 42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75" name="Text Box 42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76" name="Text Box 42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77" name="Text Box 42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78" name="Text Box 42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79" name="Text Box 42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80" name="Text Box 42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81" name="Text Box 42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82" name="Text Box 42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83" name="Text Box 42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84" name="Text Box 42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85" name="Text Box 42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86" name="Text Box 42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87" name="Text Box 42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88" name="Text Box 42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89" name="Text Box 42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90" name="Text Box 42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91" name="Text Box 42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92" name="Text Box 42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93" name="Text Box 42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94" name="Text Box 42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95" name="Text Box 42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96" name="Text Box 42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97" name="Text Box 42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98" name="Text Box 42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299" name="Text Box 42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00" name="Text Box 42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01" name="Text Box 42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02" name="Text Box 42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03" name="Text Box 42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04" name="Text Box 42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05" name="Text Box 42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06" name="Text Box 42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07" name="Text Box 42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08" name="Text Box 42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09" name="Text Box 42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10" name="Text Box 42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11" name="Text Box 42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12" name="Text Box 42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13" name="Text Box 42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14" name="Text Box 42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15" name="Text Box 42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16" name="Text Box 42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17" name="Text Box 42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18" name="Text Box 43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19" name="Text Box 43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20" name="Text Box 43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21" name="Text Box 43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22" name="Text Box 43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23" name="Text Box 43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24" name="Text Box 43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25" name="Text Box 43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26" name="Text Box 43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27" name="Text Box 43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28" name="Text Box 43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29" name="Text Box 43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30" name="Text Box 43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31" name="Text Box 43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32" name="Text Box 43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33" name="Text Box 43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34" name="Text Box 43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35" name="Text Box 43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36" name="Text Box 43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37" name="Text Box 43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38" name="Text Box 43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39" name="Text Box 43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40" name="Text Box 43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41" name="Text Box 43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42" name="Text Box 43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43" name="Text Box 43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44" name="Text Box 43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45" name="Text Box 43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46" name="Text Box 43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47" name="Text Box 43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48" name="Text Box 43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49" name="Text Box 43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50" name="Text Box 43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51" name="Text Box 43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52" name="Text Box 43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53" name="Text Box 43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54" name="Text Box 43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55" name="Text Box 43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56" name="Text Box 43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57" name="Text Box 43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58" name="Text Box 43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59" name="Text Box 43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60" name="Text Box 43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61" name="Text Box 43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62" name="Text Box 43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63" name="Text Box 43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64" name="Text Box 43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65" name="Text Box 43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66" name="Text Box 43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67" name="Text Box 43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68" name="Text Box 43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69" name="Text Box 43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70" name="Text Box 43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71" name="Text Box 43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72" name="Text Box 43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73" name="Text Box 43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74" name="Text Box 43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75" name="Text Box 43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76" name="Text Box 43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77" name="Text Box 43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78" name="Text Box 43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79" name="Text Box 43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80" name="Text Box 43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81" name="Text Box 43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82" name="Text Box 43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83" name="Text Box 43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84" name="Text Box 43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85" name="Text Box 43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86" name="Text Box 43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87" name="Text Box 43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88" name="Text Box 43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89" name="Text Box 43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90" name="Text Box 43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91" name="Text Box 43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92" name="Text Box 43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93" name="Text Box 43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94" name="Text Box 43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95" name="Text Box 43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96" name="Text Box 43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97" name="Text Box 43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98" name="Text Box 43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399" name="Text Box 43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00" name="Text Box 43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01" name="Text Box 43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02" name="Text Box 43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03" name="Text Box 43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04" name="Text Box 43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05" name="Text Box 43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06" name="Text Box 43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07" name="Text Box 43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08" name="Text Box 43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09" name="Text Box 43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10" name="Text Box 43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11" name="Text Box 43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12" name="Text Box 43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13" name="Text Box 43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14" name="Text Box 43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15" name="Text Box 43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16" name="Text Box 43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17" name="Text Box 43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18" name="Text Box 44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19" name="Text Box 44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20" name="Text Box 44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21" name="Text Box 44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22" name="Text Box 44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23" name="Text Box 44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24" name="Text Box 44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25" name="Text Box 44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26" name="Text Box 44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27" name="Text Box 44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28" name="Text Box 44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29" name="Text Box 44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30" name="Text Box 44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31" name="Text Box 44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32" name="Text Box 44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33" name="Text Box 44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34" name="Text Box 44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35" name="Text Box 44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36" name="Text Box 44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37" name="Text Box 44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38" name="Text Box 44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39" name="Text Box 44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40" name="Text Box 44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41" name="Text Box 44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42" name="Text Box 44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43" name="Text Box 44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44" name="Text Box 44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45" name="Text Box 44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46" name="Text Box 44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47" name="Text Box 44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48" name="Text Box 44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49" name="Text Box 44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50" name="Text Box 44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51" name="Text Box 44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52" name="Text Box 44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53" name="Text Box 44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54" name="Text Box 44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55" name="Text Box 44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56" name="Text Box 44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57" name="Text Box 44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58" name="Text Box 44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59" name="Text Box 44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60" name="Text Box 44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61" name="Text Box 44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62" name="Text Box 44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63" name="Text Box 44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64" name="Text Box 44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65" name="Text Box 44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66" name="Text Box 44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67" name="Text Box 44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68" name="Text Box 44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69" name="Text Box 44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70" name="Text Box 44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71" name="Text Box 44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72" name="Text Box 44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73" name="Text Box 44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74" name="Text Box 44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75" name="Text Box 44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76" name="Text Box 44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77" name="Text Box 44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78" name="Text Box 44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79" name="Text Box 44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80" name="Text Box 44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81" name="Text Box 44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82" name="Text Box 44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83" name="Text Box 44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84" name="Text Box 44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85" name="Text Box 44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86" name="Text Box 44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87" name="Text Box 44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88" name="Text Box 44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89" name="Text Box 44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90" name="Text Box 44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91" name="Text Box 44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92" name="Text Box 44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93" name="Text Box 44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94" name="Text Box 44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95" name="Text Box 44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96" name="Text Box 44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97" name="Text Box 44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98" name="Text Box 44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499" name="Text Box 44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00" name="Text Box 44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01" name="Text Box 44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02" name="Text Box 44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03" name="Text Box 44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04" name="Text Box 44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05" name="Text Box 44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06" name="Text Box 44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07" name="Text Box 44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08" name="Text Box 44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09" name="Text Box 44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10" name="Text Box 44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11" name="Text Box 44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12" name="Text Box 44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13" name="Text Box 44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14" name="Text Box 44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15" name="Text Box 44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16" name="Text Box 44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17" name="Text Box 44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18" name="Text Box 45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19" name="Text Box 45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20" name="Text Box 45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21" name="Text Box 45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22" name="Text Box 45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23" name="Text Box 45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24" name="Text Box 45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25" name="Text Box 45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26" name="Text Box 45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27" name="Text Box 45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28" name="Text Box 45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29" name="Text Box 45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30" name="Text Box 45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31" name="Text Box 45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32" name="Text Box 45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33" name="Text Box 45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34" name="Text Box 45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35" name="Text Box 45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36" name="Text Box 45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37" name="Text Box 45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38" name="Text Box 45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39" name="Text Box 45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40" name="Text Box 45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41" name="Text Box 45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42" name="Text Box 45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43" name="Text Box 45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44" name="Text Box 45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45" name="Text Box 45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46" name="Text Box 45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47" name="Text Box 45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48" name="Text Box 45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49" name="Text Box 45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50" name="Text Box 45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51" name="Text Box 45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52" name="Text Box 45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53" name="Text Box 45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54" name="Text Box 45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55" name="Text Box 45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56" name="Text Box 45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57" name="Text Box 45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58" name="Text Box 45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59" name="Text Box 45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60" name="Text Box 45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61" name="Text Box 45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62" name="Text Box 45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63" name="Text Box 45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64" name="Text Box 45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65" name="Text Box 45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66" name="Text Box 45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67" name="Text Box 45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68" name="Text Box 45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69" name="Text Box 45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70" name="Text Box 45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71" name="Text Box 45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72" name="Text Box 45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73" name="Text Box 45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74" name="Text Box 45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75" name="Text Box 45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76" name="Text Box 45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77" name="Text Box 45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78" name="Text Box 45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79" name="Text Box 45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80" name="Text Box 45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81" name="Text Box 45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82" name="Text Box 45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83" name="Text Box 45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84" name="Text Box 45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85" name="Text Box 45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86" name="Text Box 45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87" name="Text Box 45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88" name="Text Box 45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89" name="Text Box 45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90" name="Text Box 45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91" name="Text Box 45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92" name="Text Box 45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93" name="Text Box 45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94" name="Text Box 45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95" name="Text Box 45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96" name="Text Box 45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97" name="Text Box 45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98" name="Text Box 45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599" name="Text Box 45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00" name="Text Box 45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01" name="Text Box 45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02" name="Text Box 45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03" name="Text Box 45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04" name="Text Box 45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05" name="Text Box 45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06" name="Text Box 45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07" name="Text Box 45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08" name="Text Box 45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09" name="Text Box 45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10" name="Text Box 45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11" name="Text Box 45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12" name="Text Box 45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13" name="Text Box 45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14" name="Text Box 45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15" name="Text Box 45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16" name="Text Box 45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17" name="Text Box 45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18" name="Text Box 46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19" name="Text Box 46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20" name="Text Box 46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21" name="Text Box 46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22" name="Text Box 46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23" name="Text Box 46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24" name="Text Box 46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25" name="Text Box 46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26" name="Text Box 46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27" name="Text Box 46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28" name="Text Box 46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29" name="Text Box 46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30" name="Text Box 46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31" name="Text Box 46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32" name="Text Box 46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33" name="Text Box 46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34" name="Text Box 46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35" name="Text Box 46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36" name="Text Box 46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37" name="Text Box 46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38" name="Text Box 46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39" name="Text Box 46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40" name="Text Box 46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41" name="Text Box 46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42" name="Text Box 46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43" name="Text Box 46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44" name="Text Box 46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45" name="Text Box 46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46" name="Text Box 46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47" name="Text Box 46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48" name="Text Box 46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49" name="Text Box 46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50" name="Text Box 46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51" name="Text Box 46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52" name="Text Box 46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53" name="Text Box 46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54" name="Text Box 46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55" name="Text Box 46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56" name="Text Box 46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57" name="Text Box 46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58" name="Text Box 46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59" name="Text Box 46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60" name="Text Box 46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61" name="Text Box 46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62" name="Text Box 46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63" name="Text Box 46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64" name="Text Box 46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65" name="Text Box 46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66" name="Text Box 46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67" name="Text Box 46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68" name="Text Box 46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69" name="Text Box 46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70" name="Text Box 46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71" name="Text Box 46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72" name="Text Box 46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73" name="Text Box 46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74" name="Text Box 46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75" name="Text Box 46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76" name="Text Box 46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77" name="Text Box 46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78" name="Text Box 46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79" name="Text Box 46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80" name="Text Box 46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81" name="Text Box 46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82" name="Text Box 46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83" name="Text Box 46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84" name="Text Box 46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85" name="Text Box 46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86" name="Text Box 46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87" name="Text Box 46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88" name="Text Box 46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89" name="Text Box 46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90" name="Text Box 46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91" name="Text Box 46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92" name="Text Box 46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93" name="Text Box 46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94" name="Text Box 46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95" name="Text Box 46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96" name="Text Box 46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97" name="Text Box 46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98" name="Text Box 46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699" name="Text Box 46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00" name="Text Box 46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01" name="Text Box 46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02" name="Text Box 46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03" name="Text Box 46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04" name="Text Box 46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05" name="Text Box 46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06" name="Text Box 46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07" name="Text Box 46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08" name="Text Box 46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09" name="Text Box 46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10" name="Text Box 46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11" name="Text Box 46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12" name="Text Box 46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13" name="Text Box 46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14" name="Text Box 46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15" name="Text Box 46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16" name="Text Box 46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17" name="Text Box 46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18" name="Text Box 47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19" name="Text Box 47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20" name="Text Box 47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21" name="Text Box 47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22" name="Text Box 47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23" name="Text Box 47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24" name="Text Box 47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25" name="Text Box 47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26" name="Text Box 47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27" name="Text Box 47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28" name="Text Box 47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29" name="Text Box 47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30" name="Text Box 47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31" name="Text Box 47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32" name="Text Box 47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33" name="Text Box 47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34" name="Text Box 47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35" name="Text Box 47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36" name="Text Box 47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37" name="Text Box 47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38" name="Text Box 47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39" name="Text Box 47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40" name="Text Box 47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41" name="Text Box 47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42" name="Text Box 47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43" name="Text Box 47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44" name="Text Box 47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45" name="Text Box 47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46" name="Text Box 47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47" name="Text Box 47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48" name="Text Box 47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49" name="Text Box 47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50" name="Text Box 47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51" name="Text Box 47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52" name="Text Box 47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53" name="Text Box 47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54" name="Text Box 47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55" name="Text Box 47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56" name="Text Box 47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57" name="Text Box 47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58" name="Text Box 47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59" name="Text Box 47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60" name="Text Box 47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61" name="Text Box 47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62" name="Text Box 47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63" name="Text Box 47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64" name="Text Box 47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65" name="Text Box 47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66" name="Text Box 47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67" name="Text Box 47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68" name="Text Box 47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69" name="Text Box 47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70" name="Text Box 47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71" name="Text Box 47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72" name="Text Box 47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73" name="Text Box 47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74" name="Text Box 47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75" name="Text Box 47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76" name="Text Box 47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77" name="Text Box 47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78" name="Text Box 47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79" name="Text Box 47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80" name="Text Box 47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81" name="Text Box 47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82" name="Text Box 47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83" name="Text Box 47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84" name="Text Box 47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85" name="Text Box 47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86" name="Text Box 47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87" name="Text Box 47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88" name="Text Box 47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89" name="Text Box 47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90" name="Text Box 47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91" name="Text Box 47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92" name="Text Box 47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93" name="Text Box 47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94" name="Text Box 47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95" name="Text Box 47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96" name="Text Box 47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97" name="Text Box 47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98" name="Text Box 47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799" name="Text Box 47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00" name="Text Box 47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01" name="Text Box 47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02" name="Text Box 47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03" name="Text Box 47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04" name="Text Box 47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05" name="Text Box 47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06" name="Text Box 47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07" name="Text Box 47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08" name="Text Box 47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09" name="Text Box 47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10" name="Text Box 47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11" name="Text Box 47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12" name="Text Box 47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13" name="Text Box 47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14" name="Text Box 47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15" name="Text Box 47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16" name="Text Box 47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17" name="Text Box 47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18" name="Text Box 48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19" name="Text Box 48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20" name="Text Box 48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21" name="Text Box 48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22" name="Text Box 48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23" name="Text Box 48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24" name="Text Box 48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25" name="Text Box 48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26" name="Text Box 48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27" name="Text Box 48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28" name="Text Box 48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29" name="Text Box 48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30" name="Text Box 48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31" name="Text Box 48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32" name="Text Box 48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33" name="Text Box 48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34" name="Text Box 48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35" name="Text Box 48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36" name="Text Box 48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37" name="Text Box 48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38" name="Text Box 48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39" name="Text Box 48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40" name="Text Box 48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41" name="Text Box 48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42" name="Text Box 48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43" name="Text Box 48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44" name="Text Box 48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45" name="Text Box 48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46" name="Text Box 48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47" name="Text Box 48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48" name="Text Box 48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49" name="Text Box 48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50" name="Text Box 48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51" name="Text Box 48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52" name="Text Box 48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53" name="Text Box 48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54" name="Text Box 48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55" name="Text Box 48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56" name="Text Box 48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57" name="Text Box 48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58" name="Text Box 48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59" name="Text Box 48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60" name="Text Box 48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61" name="Text Box 48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62" name="Text Box 48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63" name="Text Box 48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64" name="Text Box 48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65" name="Text Box 48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66" name="Text Box 48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67" name="Text Box 48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68" name="Text Box 48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69" name="Text Box 48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70" name="Text Box 48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71" name="Text Box 48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72" name="Text Box 48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73" name="Text Box 48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74" name="Text Box 48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75" name="Text Box 48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76" name="Text Box 48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77" name="Text Box 48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78" name="Text Box 48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79" name="Text Box 48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80" name="Text Box 48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81" name="Text Box 48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82" name="Text Box 48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83" name="Text Box 48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84" name="Text Box 48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85" name="Text Box 48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86" name="Text Box 48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87" name="Text Box 48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88" name="Text Box 48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89" name="Text Box 48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90" name="Text Box 48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91" name="Text Box 48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92" name="Text Box 48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93" name="Text Box 48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94" name="Text Box 48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95" name="Text Box 48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96" name="Text Box 48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97" name="Text Box 48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98" name="Text Box 48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899" name="Text Box 48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00" name="Text Box 48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01" name="Text Box 48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02" name="Text Box 48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03" name="Text Box 48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04" name="Text Box 48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05" name="Text Box 48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06" name="Text Box 48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07" name="Text Box 48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08" name="Text Box 48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09" name="Text Box 48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10" name="Text Box 48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11" name="Text Box 48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12" name="Text Box 48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13" name="Text Box 48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14" name="Text Box 48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15" name="Text Box 48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16" name="Text Box 48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17" name="Text Box 48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18" name="Text Box 49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19" name="Text Box 49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20" name="Text Box 49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21" name="Text Box 49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22" name="Text Box 49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23" name="Text Box 49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24" name="Text Box 49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25" name="Text Box 49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26" name="Text Box 49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27" name="Text Box 49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28" name="Text Box 49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29" name="Text Box 49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30" name="Text Box 49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31" name="Text Box 49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32" name="Text Box 49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33" name="Text Box 49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34" name="Text Box 49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35" name="Text Box 49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36" name="Text Box 49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37" name="Text Box 49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38" name="Text Box 49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39" name="Text Box 49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40" name="Text Box 49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41" name="Text Box 49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42" name="Text Box 49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43" name="Text Box 49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44" name="Text Box 49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45" name="Text Box 49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46" name="Text Box 49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47" name="Text Box 49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48" name="Text Box 49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49" name="Text Box 49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50" name="Text Box 49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51" name="Text Box 49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52" name="Text Box 49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53" name="Text Box 49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54" name="Text Box 49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55" name="Text Box 49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56" name="Text Box 49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57" name="Text Box 49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58" name="Text Box 49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59" name="Text Box 49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60" name="Text Box 49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61" name="Text Box 49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62" name="Text Box 49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63" name="Text Box 49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64" name="Text Box 49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65" name="Text Box 49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66" name="Text Box 49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67" name="Text Box 49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68" name="Text Box 49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69" name="Text Box 49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70" name="Text Box 49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71" name="Text Box 49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72" name="Text Box 49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73" name="Text Box 49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74" name="Text Box 49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75" name="Text Box 49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76" name="Text Box 49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77" name="Text Box 49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78" name="Text Box 49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79" name="Text Box 49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80" name="Text Box 49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81" name="Text Box 49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82" name="Text Box 49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83" name="Text Box 49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84" name="Text Box 49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85" name="Text Box 49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86" name="Text Box 49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87" name="Text Box 49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88" name="Text Box 49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89" name="Text Box 49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90" name="Text Box 49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91" name="Text Box 49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92" name="Text Box 49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93" name="Text Box 49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94" name="Text Box 49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95" name="Text Box 49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96" name="Text Box 49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97" name="Text Box 49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98" name="Text Box 49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7999" name="Text Box 49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00" name="Text Box 49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01" name="Text Box 49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02" name="Text Box 49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03" name="Text Box 49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04" name="Text Box 49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05" name="Text Box 49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06" name="Text Box 49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07" name="Text Box 49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08" name="Text Box 49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09" name="Text Box 49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10" name="Text Box 49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11" name="Text Box 49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12" name="Text Box 49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13" name="Text Box 49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14" name="Text Box 49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15" name="Text Box 49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16" name="Text Box 49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17" name="Text Box 49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18" name="Text Box 50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19" name="Text Box 50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20" name="Text Box 50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21" name="Text Box 50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22" name="Text Box 50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23" name="Text Box 50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24" name="Text Box 50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25" name="Text Box 50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26" name="Text Box 50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27" name="Text Box 50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28" name="Text Box 50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29" name="Text Box 50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30" name="Text Box 50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31" name="Text Box 50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32" name="Text Box 50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33" name="Text Box 50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34" name="Text Box 50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35" name="Text Box 50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36" name="Text Box 50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37" name="Text Box 50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38" name="Text Box 50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39" name="Text Box 50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40" name="Text Box 50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41" name="Text Box 50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42" name="Text Box 50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43" name="Text Box 50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44" name="Text Box 50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45" name="Text Box 50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46" name="Text Box 50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47" name="Text Box 50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48" name="Text Box 50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49" name="Text Box 50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50" name="Text Box 50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51" name="Text Box 50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52" name="Text Box 50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53" name="Text Box 50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54" name="Text Box 50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55" name="Text Box 50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56" name="Text Box 50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57" name="Text Box 50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58" name="Text Box 50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59" name="Text Box 50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60" name="Text Box 50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61" name="Text Box 50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62" name="Text Box 50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63" name="Text Box 50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64" name="Text Box 50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65" name="Text Box 50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66" name="Text Box 50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67" name="Text Box 50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68" name="Text Box 50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69" name="Text Box 50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70" name="Text Box 50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71" name="Text Box 50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72" name="Text Box 50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73" name="Text Box 50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74" name="Text Box 50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75" name="Text Box 50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76" name="Text Box 50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77" name="Text Box 50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78" name="Text Box 50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79" name="Text Box 50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80" name="Text Box 50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81" name="Text Box 50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82" name="Text Box 50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83" name="Text Box 50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84" name="Text Box 50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85" name="Text Box 50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86" name="Text Box 50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87" name="Text Box 50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88" name="Text Box 50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89" name="Text Box 50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90" name="Text Box 50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91" name="Text Box 50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92" name="Text Box 50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93" name="Text Box 50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94" name="Text Box 50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95" name="Text Box 50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96" name="Text Box 50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97" name="Text Box 50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98" name="Text Box 50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099" name="Text Box 50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00" name="Text Box 50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01" name="Text Box 50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02" name="Text Box 50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03" name="Text Box 50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04" name="Text Box 50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05" name="Text Box 50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06" name="Text Box 50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07" name="Text Box 50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08" name="Text Box 50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09" name="Text Box 50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10" name="Text Box 50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11" name="Text Box 50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12" name="Text Box 50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13" name="Text Box 50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14" name="Text Box 50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15" name="Text Box 50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16" name="Text Box 50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17" name="Text Box 50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18" name="Text Box 51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19" name="Text Box 51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20" name="Text Box 51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21" name="Text Box 51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22" name="Text Box 51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23" name="Text Box 51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24" name="Text Box 51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25" name="Text Box 51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26" name="Text Box 51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27" name="Text Box 51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28" name="Text Box 51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29" name="Text Box 51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30" name="Text Box 51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31" name="Text Box 51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32" name="Text Box 51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33" name="Text Box 51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34" name="Text Box 51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35" name="Text Box 51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36" name="Text Box 51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37" name="Text Box 51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38" name="Text Box 51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39" name="Text Box 51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40" name="Text Box 51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41" name="Text Box 51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42" name="Text Box 51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43" name="Text Box 51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44" name="Text Box 51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45" name="Text Box 51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46" name="Text Box 51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47" name="Text Box 51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48" name="Text Box 51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49" name="Text Box 51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50" name="Text Box 51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51" name="Text Box 51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52" name="Text Box 51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53" name="Text Box 51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54" name="Text Box 51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55" name="Text Box 51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56" name="Text Box 51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57" name="Text Box 51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58" name="Text Box 51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59" name="Text Box 51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60" name="Text Box 51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61" name="Text Box 51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62" name="Text Box 51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63" name="Text Box 51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64" name="Text Box 51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65" name="Text Box 51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66" name="Text Box 51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67" name="Text Box 51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68" name="Text Box 51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69" name="Text Box 51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70" name="Text Box 51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71" name="Text Box 51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72" name="Text Box 51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73" name="Text Box 51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74" name="Text Box 51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75" name="Text Box 51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76" name="Text Box 51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77" name="Text Box 51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78" name="Text Box 51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79" name="Text Box 51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80" name="Text Box 51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81" name="Text Box 51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82" name="Text Box 51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83" name="Text Box 51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84" name="Text Box 51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85" name="Text Box 51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86" name="Text Box 51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87" name="Text Box 51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88" name="Text Box 51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89" name="Text Box 51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90" name="Text Box 51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91" name="Text Box 51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92" name="Text Box 51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93" name="Text Box 51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94" name="Text Box 51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95" name="Text Box 51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96" name="Text Box 51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97" name="Text Box 51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98" name="Text Box 51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199" name="Text Box 51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00" name="Text Box 51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01" name="Text Box 51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02" name="Text Box 51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03" name="Text Box 51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04" name="Text Box 51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05" name="Text Box 51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06" name="Text Box 51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07" name="Text Box 51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08" name="Text Box 51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09" name="Text Box 51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10" name="Text Box 51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11" name="Text Box 51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12" name="Text Box 51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13" name="Text Box 51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14" name="Text Box 51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15" name="Text Box 51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16" name="Text Box 51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17" name="Text Box 51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18" name="Text Box 52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19" name="Text Box 52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20" name="Text Box 52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21" name="Text Box 52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22" name="Text Box 52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23" name="Text Box 52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24" name="Text Box 52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25" name="Text Box 52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26" name="Text Box 52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27" name="Text Box 52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28" name="Text Box 52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29" name="Text Box 52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30" name="Text Box 52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31" name="Text Box 52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32" name="Text Box 52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33" name="Text Box 52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34" name="Text Box 52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35" name="Text Box 52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36" name="Text Box 52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37" name="Text Box 52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38" name="Text Box 52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39" name="Text Box 52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40" name="Text Box 52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41" name="Text Box 52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42" name="Text Box 52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43" name="Text Box 52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44" name="Text Box 52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45" name="Text Box 52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46" name="Text Box 52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47" name="Text Box 52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48" name="Text Box 52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49" name="Text Box 52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50" name="Text Box 52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51" name="Text Box 52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52" name="Text Box 52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53" name="Text Box 52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54" name="Text Box 52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55" name="Text Box 52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56" name="Text Box 52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57" name="Text Box 52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58" name="Text Box 52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59" name="Text Box 52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60" name="Text Box 52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61" name="Text Box 52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62" name="Text Box 52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63" name="Text Box 52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64" name="Text Box 52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65" name="Text Box 52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66" name="Text Box 52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67" name="Text Box 52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68" name="Text Box 52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69" name="Text Box 52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70" name="Text Box 52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71" name="Text Box 52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72" name="Text Box 52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73" name="Text Box 52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74" name="Text Box 52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75" name="Text Box 52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76" name="Text Box 52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77" name="Text Box 52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78" name="Text Box 52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79" name="Text Box 52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80" name="Text Box 52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81" name="Text Box 52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82" name="Text Box 52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83" name="Text Box 52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84" name="Text Box 52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85" name="Text Box 52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86" name="Text Box 52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87" name="Text Box 52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88" name="Text Box 52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89" name="Text Box 52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90" name="Text Box 52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91" name="Text Box 52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92" name="Text Box 52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93" name="Text Box 52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94" name="Text Box 52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95" name="Text Box 52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96" name="Text Box 52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97" name="Text Box 52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98" name="Text Box 52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299" name="Text Box 52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00" name="Text Box 52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01" name="Text Box 52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02" name="Text Box 52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03" name="Text Box 52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04" name="Text Box 52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05" name="Text Box 52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06" name="Text Box 52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07" name="Text Box 52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08" name="Text Box 52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09" name="Text Box 52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10" name="Text Box 52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11" name="Text Box 52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12" name="Text Box 52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13" name="Text Box 52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14" name="Text Box 52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15" name="Text Box 52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16" name="Text Box 52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17" name="Text Box 52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18" name="Text Box 53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19" name="Text Box 53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20" name="Text Box 53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21" name="Text Box 53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22" name="Text Box 53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23" name="Text Box 53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24" name="Text Box 53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25" name="Text Box 53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26" name="Text Box 530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27" name="Text Box 530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28" name="Text Box 531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29" name="Text Box 531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30" name="Text Box 531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31" name="Text Box 531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32" name="Text Box 531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33" name="Text Box 531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34" name="Text Box 531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35" name="Text Box 531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36" name="Text Box 531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37" name="Text Box 531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38" name="Text Box 532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39" name="Text Box 532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40" name="Text Box 532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41" name="Text Box 532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42" name="Text Box 532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43" name="Text Box 532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44" name="Text Box 532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45" name="Text Box 532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46" name="Text Box 532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47" name="Text Box 532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48" name="Text Box 533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49" name="Text Box 533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50" name="Text Box 533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51" name="Text Box 533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52" name="Text Box 533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53" name="Text Box 533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54" name="Text Box 533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55" name="Text Box 533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56" name="Text Box 533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57" name="Text Box 533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58" name="Text Box 534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59" name="Text Box 534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60" name="Text Box 534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61" name="Text Box 534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62" name="Text Box 534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63" name="Text Box 534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64" name="Text Box 534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65" name="Text Box 534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66" name="Text Box 534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67" name="Text Box 534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68" name="Text Box 535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69" name="Text Box 535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70" name="Text Box 535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71" name="Text Box 535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72" name="Text Box 535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73" name="Text Box 535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74" name="Text Box 535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75" name="Text Box 535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76" name="Text Box 535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77" name="Text Box 535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78" name="Text Box 536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79" name="Text Box 536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80" name="Text Box 536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81" name="Text Box 536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82" name="Text Box 536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83" name="Text Box 536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84" name="Text Box 536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85" name="Text Box 536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86" name="Text Box 536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87" name="Text Box 536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88" name="Text Box 537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89" name="Text Box 537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90" name="Text Box 537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91" name="Text Box 537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92" name="Text Box 537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93" name="Text Box 537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94" name="Text Box 537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95" name="Text Box 537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96" name="Text Box 537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97" name="Text Box 537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98" name="Text Box 538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399" name="Text Box 538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00" name="Text Box 538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01" name="Text Box 538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02" name="Text Box 538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03" name="Text Box 538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04" name="Text Box 538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05" name="Text Box 538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06" name="Text Box 538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07" name="Text Box 538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08" name="Text Box 539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09" name="Text Box 539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10" name="Text Box 539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11" name="Text Box 539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12" name="Text Box 539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13" name="Text Box 539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14" name="Text Box 539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15" name="Text Box 539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16" name="Text Box 5398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17" name="Text Box 5399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18" name="Text Box 5400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19" name="Text Box 5401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20" name="Text Box 5402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21" name="Text Box 5403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22" name="Text Box 5404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23" name="Text Box 5405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24" name="Text Box 5406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19048</xdr:rowOff>
    </xdr:to>
    <xdr:sp macro="" textlink="">
      <xdr:nvSpPr>
        <xdr:cNvPr id="8425" name="Text Box 5407"/>
        <xdr:cNvSpPr txBox="1">
          <a:spLocks noChangeArrowheads="1"/>
        </xdr:cNvSpPr>
      </xdr:nvSpPr>
      <xdr:spPr bwMode="auto">
        <a:xfrm>
          <a:off x="4686300" y="1735455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26" name="Text Box 25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27" name="Text Box 25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28" name="Text Box 25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29" name="Text Box 25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30" name="Text Box 25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31" name="Text Box 25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32" name="Text Box 25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33" name="Text Box 25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34" name="Text Box 25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35" name="Text Box 25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36" name="Text Box 25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37" name="Text Box 25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38" name="Text Box 25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39" name="Text Box 25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40" name="Text Box 26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41" name="Text Box 26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42" name="Text Box 26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43" name="Text Box 26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44" name="Text Box 26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45" name="Text Box 26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46" name="Text Box 26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47" name="Text Box 26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48" name="Text Box 26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49" name="Text Box 26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50" name="Text Box 26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51" name="Text Box 26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52" name="Text Box 26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53" name="Text Box 26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54" name="Text Box 26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55" name="Text Box 26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56" name="Text Box 26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57" name="Text Box 26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58" name="Text Box 26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59" name="Text Box 26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60" name="Text Box 26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61" name="Text Box 26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62" name="Text Box 26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63" name="Text Box 26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64" name="Text Box 26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65" name="Text Box 26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66" name="Text Box 26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67" name="Text Box 26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68" name="Text Box 26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69" name="Text Box 26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70" name="Text Box 26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71" name="Text Box 26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72" name="Text Box 26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73" name="Text Box 26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74" name="Text Box 26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75" name="Text Box 26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76" name="Text Box 26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77" name="Text Box 26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78" name="Text Box 26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79" name="Text Box 26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80" name="Text Box 26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81" name="Text Box 26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82" name="Text Box 26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83" name="Text Box 26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84" name="Text Box 26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85" name="Text Box 26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86" name="Text Box 26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87" name="Text Box 26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88" name="Text Box 26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89" name="Text Box 26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90" name="Text Box 26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91" name="Text Box 26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92" name="Text Box 26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93" name="Text Box 26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94" name="Text Box 26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95" name="Text Box 26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96" name="Text Box 26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97" name="Text Box 26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98" name="Text Box 27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499" name="Text Box 27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00" name="Text Box 27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01" name="Text Box 27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02" name="Text Box 27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03" name="Text Box 27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04" name="Text Box 27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05" name="Text Box 27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06" name="Text Box 27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07" name="Text Box 27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08" name="Text Box 27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09" name="Text Box 27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10" name="Text Box 27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11" name="Text Box 27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12" name="Text Box 27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13" name="Text Box 27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14" name="Text Box 27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15" name="Text Box 27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16" name="Text Box 27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17" name="Text Box 27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18" name="Text Box 27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19" name="Text Box 27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20" name="Text Box 27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21" name="Text Box 27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22" name="Text Box 27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23" name="Text Box 27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24" name="Text Box 27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25" name="Text Box 27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26" name="Text Box 27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27" name="Text Box 27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28" name="Text Box 27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29" name="Text Box 27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30" name="Text Box 27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31" name="Text Box 27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32" name="Text Box 27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33" name="Text Box 27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34" name="Text Box 27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35" name="Text Box 27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36" name="Text Box 27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37" name="Text Box 27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38" name="Text Box 27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39" name="Text Box 27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40" name="Text Box 27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41" name="Text Box 27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42" name="Text Box 27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43" name="Text Box 27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44" name="Text Box 27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45" name="Text Box 27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46" name="Text Box 27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47" name="Text Box 27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48" name="Text Box 27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49" name="Text Box 27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50" name="Text Box 27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51" name="Text Box 27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52" name="Text Box 27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53" name="Text Box 27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54" name="Text Box 27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55" name="Text Box 27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56" name="Text Box 27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57" name="Text Box 27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58" name="Text Box 27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59" name="Text Box 27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60" name="Text Box 27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61" name="Text Box 27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62" name="Text Box 27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63" name="Text Box 27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64" name="Text Box 27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65" name="Text Box 27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66" name="Text Box 27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67" name="Text Box 27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68" name="Text Box 27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69" name="Text Box 27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70" name="Text Box 27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71" name="Text Box 27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72" name="Text Box 27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73" name="Text Box 27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74" name="Text Box 27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75" name="Text Box 27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76" name="Text Box 27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77" name="Text Box 27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78" name="Text Box 27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79" name="Text Box 27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80" name="Text Box 27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81" name="Text Box 27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82" name="Text Box 27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83" name="Text Box 27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84" name="Text Box 27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85" name="Text Box 27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86" name="Text Box 27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87" name="Text Box 27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88" name="Text Box 27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89" name="Text Box 27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90" name="Text Box 27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91" name="Text Box 27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92" name="Text Box 27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93" name="Text Box 27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94" name="Text Box 27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95" name="Text Box 27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96" name="Text Box 27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97" name="Text Box 27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98" name="Text Box 28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599" name="Text Box 28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00" name="Text Box 28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01" name="Text Box 28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02" name="Text Box 28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03" name="Text Box 28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04" name="Text Box 28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05" name="Text Box 28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06" name="Text Box 28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07" name="Text Box 28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08" name="Text Box 28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09" name="Text Box 28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10" name="Text Box 28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11" name="Text Box 28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12" name="Text Box 28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13" name="Text Box 28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14" name="Text Box 28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15" name="Text Box 28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16" name="Text Box 28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17" name="Text Box 28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18" name="Text Box 28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19" name="Text Box 28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20" name="Text Box 28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21" name="Text Box 28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22" name="Text Box 28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23" name="Text Box 28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24" name="Text Box 28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25" name="Text Box 28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26" name="Text Box 28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27" name="Text Box 28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28" name="Text Box 28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29" name="Text Box 28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30" name="Text Box 28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31" name="Text Box 28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32" name="Text Box 28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33" name="Text Box 28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34" name="Text Box 28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35" name="Text Box 28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36" name="Text Box 28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37" name="Text Box 28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38" name="Text Box 28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39" name="Text Box 28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40" name="Text Box 28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41" name="Text Box 28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42" name="Text Box 28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43" name="Text Box 28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44" name="Text Box 28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45" name="Text Box 28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46" name="Text Box 28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47" name="Text Box 28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48" name="Text Box 28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49" name="Text Box 28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50" name="Text Box 28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51" name="Text Box 28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52" name="Text Box 28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53" name="Text Box 28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54" name="Text Box 28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55" name="Text Box 28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56" name="Text Box 28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57" name="Text Box 28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58" name="Text Box 28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59" name="Text Box 28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60" name="Text Box 28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61" name="Text Box 28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62" name="Text Box 28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63" name="Text Box 28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64" name="Text Box 28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65" name="Text Box 28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66" name="Text Box 28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67" name="Text Box 28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68" name="Text Box 28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69" name="Text Box 28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70" name="Text Box 28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71" name="Text Box 28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72" name="Text Box 28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73" name="Text Box 28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74" name="Text Box 28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75" name="Text Box 28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76" name="Text Box 28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77" name="Text Box 28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78" name="Text Box 28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79" name="Text Box 28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80" name="Text Box 28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81" name="Text Box 28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82" name="Text Box 28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83" name="Text Box 28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84" name="Text Box 28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85" name="Text Box 28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86" name="Text Box 28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87" name="Text Box 28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88" name="Text Box 28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89" name="Text Box 28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90" name="Text Box 28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91" name="Text Box 28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92" name="Text Box 28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93" name="Text Box 28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94" name="Text Box 28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95" name="Text Box 28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96" name="Text Box 28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97" name="Text Box 28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98" name="Text Box 29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699" name="Text Box 29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00" name="Text Box 29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01" name="Text Box 29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02" name="Text Box 29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03" name="Text Box 29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04" name="Text Box 29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05" name="Text Box 29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06" name="Text Box 29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07" name="Text Box 29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08" name="Text Box 29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09" name="Text Box 29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10" name="Text Box 29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11" name="Text Box 29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12" name="Text Box 29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13" name="Text Box 29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14" name="Text Box 29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15" name="Text Box 29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16" name="Text Box 29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17" name="Text Box 29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18" name="Text Box 29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19" name="Text Box 29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20" name="Text Box 29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21" name="Text Box 29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22" name="Text Box 29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23" name="Text Box 29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24" name="Text Box 29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25" name="Text Box 29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26" name="Text Box 29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27" name="Text Box 29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28" name="Text Box 29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29" name="Text Box 29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30" name="Text Box 29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31" name="Text Box 29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32" name="Text Box 29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33" name="Text Box 29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34" name="Text Box 29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35" name="Text Box 29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36" name="Text Box 29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37" name="Text Box 29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38" name="Text Box 29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39" name="Text Box 29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40" name="Text Box 29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41" name="Text Box 29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42" name="Text Box 29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43" name="Text Box 29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44" name="Text Box 29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45" name="Text Box 29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46" name="Text Box 29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47" name="Text Box 29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48" name="Text Box 29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49" name="Text Box 29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50" name="Text Box 29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51" name="Text Box 29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52" name="Text Box 29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53" name="Text Box 29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54" name="Text Box 29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55" name="Text Box 29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56" name="Text Box 29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57" name="Text Box 29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58" name="Text Box 29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59" name="Text Box 29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60" name="Text Box 29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61" name="Text Box 29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62" name="Text Box 29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63" name="Text Box 29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64" name="Text Box 29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65" name="Text Box 29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66" name="Text Box 29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67" name="Text Box 29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68" name="Text Box 29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69" name="Text Box 29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70" name="Text Box 29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71" name="Text Box 29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72" name="Text Box 29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73" name="Text Box 29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74" name="Text Box 29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75" name="Text Box 29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76" name="Text Box 29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77" name="Text Box 29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78" name="Text Box 29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79" name="Text Box 29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80" name="Text Box 29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81" name="Text Box 29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82" name="Text Box 29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83" name="Text Box 29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84" name="Text Box 29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85" name="Text Box 29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86" name="Text Box 29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87" name="Text Box 29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88" name="Text Box 29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89" name="Text Box 29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90" name="Text Box 29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91" name="Text Box 29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92" name="Text Box 29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93" name="Text Box 29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94" name="Text Box 29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95" name="Text Box 29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96" name="Text Box 29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97" name="Text Box 29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98" name="Text Box 30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799" name="Text Box 30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00" name="Text Box 30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01" name="Text Box 30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02" name="Text Box 30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03" name="Text Box 30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04" name="Text Box 30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05" name="Text Box 30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06" name="Text Box 30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07" name="Text Box 30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08" name="Text Box 30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09" name="Text Box 30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10" name="Text Box 30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11" name="Text Box 30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12" name="Text Box 30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13" name="Text Box 30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14" name="Text Box 30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15" name="Text Box 30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16" name="Text Box 30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17" name="Text Box 30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18" name="Text Box 30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19" name="Text Box 30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20" name="Text Box 30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21" name="Text Box 30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22" name="Text Box 30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23" name="Text Box 30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24" name="Text Box 30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25" name="Text Box 30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26" name="Text Box 30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27" name="Text Box 30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28" name="Text Box 30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29" name="Text Box 30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30" name="Text Box 30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31" name="Text Box 30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32" name="Text Box 30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33" name="Text Box 30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34" name="Text Box 30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35" name="Text Box 30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36" name="Text Box 30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37" name="Text Box 30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38" name="Text Box 30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39" name="Text Box 30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40" name="Text Box 30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41" name="Text Box 30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42" name="Text Box 30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43" name="Text Box 30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44" name="Text Box 30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45" name="Text Box 30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46" name="Text Box 30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47" name="Text Box 30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48" name="Text Box 30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49" name="Text Box 30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50" name="Text Box 30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51" name="Text Box 30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52" name="Text Box 30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53" name="Text Box 30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54" name="Text Box 30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55" name="Text Box 30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56" name="Text Box 30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57" name="Text Box 30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58" name="Text Box 30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59" name="Text Box 30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60" name="Text Box 30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61" name="Text Box 30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62" name="Text Box 30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63" name="Text Box 30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64" name="Text Box 30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65" name="Text Box 30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66" name="Text Box 30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67" name="Text Box 30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68" name="Text Box 30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69" name="Text Box 30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70" name="Text Box 30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71" name="Text Box 30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72" name="Text Box 30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73" name="Text Box 30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74" name="Text Box 30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75" name="Text Box 30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76" name="Text Box 30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77" name="Text Box 30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78" name="Text Box 30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79" name="Text Box 30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80" name="Text Box 30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81" name="Text Box 30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82" name="Text Box 30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83" name="Text Box 30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84" name="Text Box 30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85" name="Text Box 30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86" name="Text Box 30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87" name="Text Box 30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88" name="Text Box 30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89" name="Text Box 30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90" name="Text Box 30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91" name="Text Box 30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92" name="Text Box 30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93" name="Text Box 30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94" name="Text Box 30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95" name="Text Box 30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96" name="Text Box 30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97" name="Text Box 30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98" name="Text Box 31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899" name="Text Box 31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00" name="Text Box 31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01" name="Text Box 31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02" name="Text Box 31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03" name="Text Box 31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04" name="Text Box 31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05" name="Text Box 31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06" name="Text Box 31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07" name="Text Box 31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08" name="Text Box 31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09" name="Text Box 31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10" name="Text Box 31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11" name="Text Box 31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12" name="Text Box 31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13" name="Text Box 31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14" name="Text Box 31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15" name="Text Box 31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16" name="Text Box 31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17" name="Text Box 31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18" name="Text Box 31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19" name="Text Box 31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20" name="Text Box 31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21" name="Text Box 31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22" name="Text Box 31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23" name="Text Box 31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24" name="Text Box 31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25" name="Text Box 31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26" name="Text Box 31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27" name="Text Box 31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28" name="Text Box 31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29" name="Text Box 31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30" name="Text Box 31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31" name="Text Box 31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32" name="Text Box 31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33" name="Text Box 31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34" name="Text Box 31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35" name="Text Box 31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36" name="Text Box 31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37" name="Text Box 31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38" name="Text Box 31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39" name="Text Box 31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40" name="Text Box 31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41" name="Text Box 31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42" name="Text Box 31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43" name="Text Box 31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44" name="Text Box 31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45" name="Text Box 31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46" name="Text Box 31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47" name="Text Box 31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48" name="Text Box 31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49" name="Text Box 31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50" name="Text Box 31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51" name="Text Box 31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52" name="Text Box 31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53" name="Text Box 31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54" name="Text Box 31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55" name="Text Box 31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56" name="Text Box 31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57" name="Text Box 31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58" name="Text Box 31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59" name="Text Box 31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60" name="Text Box 31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61" name="Text Box 31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62" name="Text Box 31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63" name="Text Box 31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64" name="Text Box 31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65" name="Text Box 31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66" name="Text Box 31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67" name="Text Box 31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68" name="Text Box 31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69" name="Text Box 31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70" name="Text Box 31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71" name="Text Box 31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72" name="Text Box 31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73" name="Text Box 31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74" name="Text Box 31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75" name="Text Box 31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76" name="Text Box 31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77" name="Text Box 31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78" name="Text Box 31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79" name="Text Box 31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80" name="Text Box 31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81" name="Text Box 31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82" name="Text Box 31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83" name="Text Box 31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84" name="Text Box 31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85" name="Text Box 31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86" name="Text Box 31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87" name="Text Box 31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88" name="Text Box 31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89" name="Text Box 31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90" name="Text Box 31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91" name="Text Box 31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92" name="Text Box 31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93" name="Text Box 31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94" name="Text Box 31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95" name="Text Box 31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96" name="Text Box 31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97" name="Text Box 31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98" name="Text Box 32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8999" name="Text Box 32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00" name="Text Box 32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01" name="Text Box 32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02" name="Text Box 32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03" name="Text Box 32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04" name="Text Box 32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05" name="Text Box 32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06" name="Text Box 32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07" name="Text Box 32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08" name="Text Box 32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09" name="Text Box 32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10" name="Text Box 32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11" name="Text Box 32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12" name="Text Box 32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13" name="Text Box 32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14" name="Text Box 32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15" name="Text Box 32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16" name="Text Box 32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17" name="Text Box 32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18" name="Text Box 32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19" name="Text Box 32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20" name="Text Box 32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21" name="Text Box 32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22" name="Text Box 32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23" name="Text Box 32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24" name="Text Box 32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25" name="Text Box 32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26" name="Text Box 32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27" name="Text Box 32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28" name="Text Box 32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29" name="Text Box 32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30" name="Text Box 32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31" name="Text Box 32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32" name="Text Box 32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33" name="Text Box 32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34" name="Text Box 32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35" name="Text Box 32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36" name="Text Box 32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37" name="Text Box 32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38" name="Text Box 32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39" name="Text Box 32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40" name="Text Box 32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41" name="Text Box 32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42" name="Text Box 32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43" name="Text Box 32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44" name="Text Box 32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45" name="Text Box 32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46" name="Text Box 32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47" name="Text Box 32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48" name="Text Box 32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49" name="Text Box 32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50" name="Text Box 32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51" name="Text Box 32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52" name="Text Box 32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53" name="Text Box 32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54" name="Text Box 32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55" name="Text Box 32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56" name="Text Box 32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57" name="Text Box 32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58" name="Text Box 32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59" name="Text Box 32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60" name="Text Box 32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61" name="Text Box 32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62" name="Text Box 32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63" name="Text Box 32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64" name="Text Box 32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65" name="Text Box 32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66" name="Text Box 32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67" name="Text Box 32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68" name="Text Box 32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69" name="Text Box 32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70" name="Text Box 32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71" name="Text Box 32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72" name="Text Box 32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73" name="Text Box 32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74" name="Text Box 32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75" name="Text Box 32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76" name="Text Box 32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77" name="Text Box 32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78" name="Text Box 32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79" name="Text Box 32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80" name="Text Box 32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81" name="Text Box 32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82" name="Text Box 32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83" name="Text Box 32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84" name="Text Box 32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85" name="Text Box 32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86" name="Text Box 32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87" name="Text Box 32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88" name="Text Box 32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89" name="Text Box 32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90" name="Text Box 32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91" name="Text Box 32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92" name="Text Box 32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93" name="Text Box 32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94" name="Text Box 32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95" name="Text Box 32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96" name="Text Box 32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97" name="Text Box 32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98" name="Text Box 33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099" name="Text Box 33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00" name="Text Box 33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01" name="Text Box 33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02" name="Text Box 33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03" name="Text Box 33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04" name="Text Box 33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05" name="Text Box 33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06" name="Text Box 33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07" name="Text Box 33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08" name="Text Box 33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09" name="Text Box 33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10" name="Text Box 33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11" name="Text Box 33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12" name="Text Box 33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13" name="Text Box 33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14" name="Text Box 33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15" name="Text Box 33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16" name="Text Box 33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17" name="Text Box 33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18" name="Text Box 33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19" name="Text Box 33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20" name="Text Box 33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21" name="Text Box 33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22" name="Text Box 33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23" name="Text Box 33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24" name="Text Box 33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25" name="Text Box 33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26" name="Text Box 33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27" name="Text Box 33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28" name="Text Box 33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29" name="Text Box 33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30" name="Text Box 33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31" name="Text Box 33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32" name="Text Box 33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33" name="Text Box 33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34" name="Text Box 33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35" name="Text Box 33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36" name="Text Box 33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37" name="Text Box 33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38" name="Text Box 33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39" name="Text Box 33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40" name="Text Box 33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41" name="Text Box 33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42" name="Text Box 33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43" name="Text Box 33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44" name="Text Box 33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45" name="Text Box 33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46" name="Text Box 33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47" name="Text Box 33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48" name="Text Box 33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49" name="Text Box 33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50" name="Text Box 33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51" name="Text Box 33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52" name="Text Box 33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53" name="Text Box 33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54" name="Text Box 33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55" name="Text Box 33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56" name="Text Box 33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57" name="Text Box 33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58" name="Text Box 33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59" name="Text Box 33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60" name="Text Box 33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61" name="Text Box 33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62" name="Text Box 33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63" name="Text Box 33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64" name="Text Box 33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65" name="Text Box 33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66" name="Text Box 33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67" name="Text Box 33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68" name="Text Box 33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69" name="Text Box 33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70" name="Text Box 33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71" name="Text Box 33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72" name="Text Box 33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73" name="Text Box 33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74" name="Text Box 33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75" name="Text Box 33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76" name="Text Box 33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77" name="Text Box 33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78" name="Text Box 33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79" name="Text Box 33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80" name="Text Box 33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81" name="Text Box 33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82" name="Text Box 33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83" name="Text Box 33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84" name="Text Box 33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85" name="Text Box 33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86" name="Text Box 33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87" name="Text Box 33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88" name="Text Box 33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89" name="Text Box 33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90" name="Text Box 33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91" name="Text Box 33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92" name="Text Box 33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93" name="Text Box 33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94" name="Text Box 33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95" name="Text Box 33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96" name="Text Box 33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97" name="Text Box 33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98" name="Text Box 34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199" name="Text Box 34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00" name="Text Box 34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01" name="Text Box 34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02" name="Text Box 34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03" name="Text Box 34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04" name="Text Box 34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05" name="Text Box 34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06" name="Text Box 34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07" name="Text Box 34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08" name="Text Box 34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09" name="Text Box 34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10" name="Text Box 34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11" name="Text Box 34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12" name="Text Box 34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13" name="Text Box 34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14" name="Text Box 34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15" name="Text Box 34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16" name="Text Box 34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17" name="Text Box 34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18" name="Text Box 34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19" name="Text Box 34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20" name="Text Box 34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21" name="Text Box 34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22" name="Text Box 34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23" name="Text Box 34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24" name="Text Box 34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25" name="Text Box 34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26" name="Text Box 34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27" name="Text Box 34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28" name="Text Box 34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29" name="Text Box 34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30" name="Text Box 34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31" name="Text Box 34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32" name="Text Box 34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33" name="Text Box 34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34" name="Text Box 34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35" name="Text Box 34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36" name="Text Box 34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37" name="Text Box 34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38" name="Text Box 34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39" name="Text Box 34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40" name="Text Box 34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41" name="Text Box 34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42" name="Text Box 34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43" name="Text Box 34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44" name="Text Box 34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45" name="Text Box 34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46" name="Text Box 34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47" name="Text Box 34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48" name="Text Box 34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49" name="Text Box 34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50" name="Text Box 34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51" name="Text Box 34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52" name="Text Box 34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53" name="Text Box 34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54" name="Text Box 34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55" name="Text Box 34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56" name="Text Box 34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57" name="Text Box 34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58" name="Text Box 34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59" name="Text Box 34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60" name="Text Box 34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61" name="Text Box 34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62" name="Text Box 34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63" name="Text Box 34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64" name="Text Box 34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65" name="Text Box 34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66" name="Text Box 34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67" name="Text Box 34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68" name="Text Box 34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69" name="Text Box 34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70" name="Text Box 34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71" name="Text Box 34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72" name="Text Box 34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73" name="Text Box 34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74" name="Text Box 34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75" name="Text Box 34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76" name="Text Box 34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77" name="Text Box 34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78" name="Text Box 34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79" name="Text Box 34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80" name="Text Box 34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81" name="Text Box 34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82" name="Text Box 34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83" name="Text Box 34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84" name="Text Box 34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85" name="Text Box 34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86" name="Text Box 34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87" name="Text Box 34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88" name="Text Box 34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89" name="Text Box 34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90" name="Text Box 34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91" name="Text Box 34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92" name="Text Box 34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93" name="Text Box 34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94" name="Text Box 34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95" name="Text Box 34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96" name="Text Box 34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97" name="Text Box 34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98" name="Text Box 35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299" name="Text Box 35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00" name="Text Box 35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01" name="Text Box 35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02" name="Text Box 35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03" name="Text Box 35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04" name="Text Box 35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05" name="Text Box 35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06" name="Text Box 35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07" name="Text Box 35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08" name="Text Box 35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09" name="Text Box 35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10" name="Text Box 35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11" name="Text Box 35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12" name="Text Box 35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13" name="Text Box 35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14" name="Text Box 35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15" name="Text Box 35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16" name="Text Box 35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17" name="Text Box 35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18" name="Text Box 35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19" name="Text Box 35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20" name="Text Box 35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21" name="Text Box 35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22" name="Text Box 35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23" name="Text Box 35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24" name="Text Box 35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25" name="Text Box 35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26" name="Text Box 35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27" name="Text Box 35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28" name="Text Box 35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29" name="Text Box 35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30" name="Text Box 35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31" name="Text Box 35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32" name="Text Box 35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33" name="Text Box 35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34" name="Text Box 35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35" name="Text Box 35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36" name="Text Box 35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37" name="Text Box 35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38" name="Text Box 35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39" name="Text Box 35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40" name="Text Box 35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41" name="Text Box 35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42" name="Text Box 35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43" name="Text Box 35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44" name="Text Box 35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45" name="Text Box 35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46" name="Text Box 35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47" name="Text Box 35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48" name="Text Box 35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49" name="Text Box 35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50" name="Text Box 35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51" name="Text Box 35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52" name="Text Box 35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53" name="Text Box 35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54" name="Text Box 35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55" name="Text Box 35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56" name="Text Box 35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57" name="Text Box 35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58" name="Text Box 35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59" name="Text Box 35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60" name="Text Box 35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61" name="Text Box 35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62" name="Text Box 35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63" name="Text Box 35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64" name="Text Box 35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65" name="Text Box 35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66" name="Text Box 35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67" name="Text Box 35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68" name="Text Box 35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69" name="Text Box 35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70" name="Text Box 35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71" name="Text Box 35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72" name="Text Box 35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73" name="Text Box 35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74" name="Text Box 35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75" name="Text Box 35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76" name="Text Box 35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77" name="Text Box 35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78" name="Text Box 35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79" name="Text Box 35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80" name="Text Box 35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81" name="Text Box 35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82" name="Text Box 35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83" name="Text Box 35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84" name="Text Box 35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85" name="Text Box 35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86" name="Text Box 35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87" name="Text Box 35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88" name="Text Box 35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89" name="Text Box 35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90" name="Text Box 35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91" name="Text Box 35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92" name="Text Box 35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93" name="Text Box 35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94" name="Text Box 35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95" name="Text Box 35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96" name="Text Box 35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97" name="Text Box 35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98" name="Text Box 36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399" name="Text Box 36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00" name="Text Box 36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01" name="Text Box 36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02" name="Text Box 36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03" name="Text Box 36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04" name="Text Box 36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05" name="Text Box 36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06" name="Text Box 36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07" name="Text Box 36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08" name="Text Box 36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09" name="Text Box 36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10" name="Text Box 36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11" name="Text Box 36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12" name="Text Box 36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13" name="Text Box 36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14" name="Text Box 36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15" name="Text Box 36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16" name="Text Box 36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17" name="Text Box 36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18" name="Text Box 36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19" name="Text Box 36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20" name="Text Box 36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21" name="Text Box 36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22" name="Text Box 36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23" name="Text Box 36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24" name="Text Box 36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25" name="Text Box 36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26" name="Text Box 36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27" name="Text Box 36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28" name="Text Box 36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29" name="Text Box 36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30" name="Text Box 36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31" name="Text Box 36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32" name="Text Box 36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33" name="Text Box 36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34" name="Text Box 36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35" name="Text Box 36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36" name="Text Box 36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37" name="Text Box 36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38" name="Text Box 36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39" name="Text Box 36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40" name="Text Box 36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41" name="Text Box 36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42" name="Text Box 36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43" name="Text Box 36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44" name="Text Box 36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45" name="Text Box 36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46" name="Text Box 36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47" name="Text Box 36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48" name="Text Box 36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49" name="Text Box 36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50" name="Text Box 36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51" name="Text Box 36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52" name="Text Box 36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53" name="Text Box 36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54" name="Text Box 36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55" name="Text Box 36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56" name="Text Box 36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57" name="Text Box 36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58" name="Text Box 36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59" name="Text Box 36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60" name="Text Box 36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61" name="Text Box 36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62" name="Text Box 36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63" name="Text Box 36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64" name="Text Box 36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65" name="Text Box 36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66" name="Text Box 36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67" name="Text Box 36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68" name="Text Box 36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69" name="Text Box 36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70" name="Text Box 36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71" name="Text Box 36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72" name="Text Box 36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73" name="Text Box 36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74" name="Text Box 36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75" name="Text Box 36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76" name="Text Box 36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77" name="Text Box 36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78" name="Text Box 36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79" name="Text Box 36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80" name="Text Box 36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81" name="Text Box 36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82" name="Text Box 36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83" name="Text Box 36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84" name="Text Box 36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85" name="Text Box 36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86" name="Text Box 36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87" name="Text Box 36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88" name="Text Box 36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89" name="Text Box 36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90" name="Text Box 36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91" name="Text Box 36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92" name="Text Box 36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93" name="Text Box 36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94" name="Text Box 36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95" name="Text Box 36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96" name="Text Box 36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97" name="Text Box 36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98" name="Text Box 37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499" name="Text Box 37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00" name="Text Box 37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01" name="Text Box 37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02" name="Text Box 37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03" name="Text Box 37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04" name="Text Box 37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05" name="Text Box 37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06" name="Text Box 37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07" name="Text Box 37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08" name="Text Box 37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09" name="Text Box 37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10" name="Text Box 37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11" name="Text Box 37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12" name="Text Box 37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13" name="Text Box 37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14" name="Text Box 37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15" name="Text Box 37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16" name="Text Box 37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17" name="Text Box 37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18" name="Text Box 37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19" name="Text Box 37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20" name="Text Box 37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21" name="Text Box 37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22" name="Text Box 37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23" name="Text Box 37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24" name="Text Box 37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25" name="Text Box 37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26" name="Text Box 37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27" name="Text Box 37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28" name="Text Box 37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29" name="Text Box 37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30" name="Text Box 37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31" name="Text Box 37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32" name="Text Box 37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33" name="Text Box 37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34" name="Text Box 37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35" name="Text Box 37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36" name="Text Box 37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37" name="Text Box 37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38" name="Text Box 37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39" name="Text Box 37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40" name="Text Box 37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41" name="Text Box 37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42" name="Text Box 37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43" name="Text Box 37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44" name="Text Box 37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45" name="Text Box 37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46" name="Text Box 37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47" name="Text Box 37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48" name="Text Box 37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49" name="Text Box 37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50" name="Text Box 37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51" name="Text Box 37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52" name="Text Box 37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53" name="Text Box 37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54" name="Text Box 37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55" name="Text Box 37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56" name="Text Box 37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57" name="Text Box 37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58" name="Text Box 37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59" name="Text Box 37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60" name="Text Box 37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61" name="Text Box 37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62" name="Text Box 37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63" name="Text Box 37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64" name="Text Box 37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65" name="Text Box 37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66" name="Text Box 37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67" name="Text Box 37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68" name="Text Box 37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69" name="Text Box 37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70" name="Text Box 37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71" name="Text Box 37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72" name="Text Box 37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73" name="Text Box 37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74" name="Text Box 37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75" name="Text Box 37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76" name="Text Box 37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77" name="Text Box 37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78" name="Text Box 37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79" name="Text Box 37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80" name="Text Box 37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81" name="Text Box 37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82" name="Text Box 37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83" name="Text Box 37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84" name="Text Box 37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85" name="Text Box 37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86" name="Text Box 37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87" name="Text Box 37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88" name="Text Box 37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89" name="Text Box 37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90" name="Text Box 37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91" name="Text Box 37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92" name="Text Box 37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93" name="Text Box 37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94" name="Text Box 37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95" name="Text Box 37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96" name="Text Box 37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97" name="Text Box 37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98" name="Text Box 38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599" name="Text Box 38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00" name="Text Box 38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01" name="Text Box 38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02" name="Text Box 38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03" name="Text Box 38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04" name="Text Box 38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05" name="Text Box 38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06" name="Text Box 38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07" name="Text Box 38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08" name="Text Box 38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09" name="Text Box 38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10" name="Text Box 38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11" name="Text Box 38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12" name="Text Box 38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13" name="Text Box 38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14" name="Text Box 38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15" name="Text Box 38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16" name="Text Box 38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17" name="Text Box 38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18" name="Text Box 38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19" name="Text Box 38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20" name="Text Box 38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21" name="Text Box 38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22" name="Text Box 38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23" name="Text Box 38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24" name="Text Box 38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25" name="Text Box 38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26" name="Text Box 38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27" name="Text Box 38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28" name="Text Box 38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29" name="Text Box 38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30" name="Text Box 38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31" name="Text Box 38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32" name="Text Box 38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33" name="Text Box 38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34" name="Text Box 38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35" name="Text Box 38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36" name="Text Box 38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37" name="Text Box 38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38" name="Text Box 38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39" name="Text Box 38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40" name="Text Box 38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41" name="Text Box 38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42" name="Text Box 38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43" name="Text Box 38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44" name="Text Box 38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45" name="Text Box 38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46" name="Text Box 38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47" name="Text Box 38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48" name="Text Box 38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49" name="Text Box 38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50" name="Text Box 38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51" name="Text Box 38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52" name="Text Box 38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53" name="Text Box 38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54" name="Text Box 38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55" name="Text Box 38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56" name="Text Box 38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57" name="Text Box 38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58" name="Text Box 38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59" name="Text Box 38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60" name="Text Box 38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61" name="Text Box 38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62" name="Text Box 38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63" name="Text Box 38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64" name="Text Box 38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65" name="Text Box 38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66" name="Text Box 38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67" name="Text Box 38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68" name="Text Box 38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69" name="Text Box 38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70" name="Text Box 38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71" name="Text Box 38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72" name="Text Box 38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73" name="Text Box 38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74" name="Text Box 38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75" name="Text Box 38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76" name="Text Box 38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77" name="Text Box 38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78" name="Text Box 38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79" name="Text Box 38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80" name="Text Box 38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81" name="Text Box 38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82" name="Text Box 38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83" name="Text Box 38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84" name="Text Box 38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85" name="Text Box 38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86" name="Text Box 38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87" name="Text Box 38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88" name="Text Box 38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89" name="Text Box 38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90" name="Text Box 38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91" name="Text Box 38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92" name="Text Box 38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93" name="Text Box 38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94" name="Text Box 38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95" name="Text Box 38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96" name="Text Box 38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97" name="Text Box 38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98" name="Text Box 39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699" name="Text Box 39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00" name="Text Box 39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01" name="Text Box 39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02" name="Text Box 39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03" name="Text Box 39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04" name="Text Box 39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05" name="Text Box 39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06" name="Text Box 39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07" name="Text Box 39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08" name="Text Box 39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09" name="Text Box 39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10" name="Text Box 39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11" name="Text Box 39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12" name="Text Box 39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13" name="Text Box 39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14" name="Text Box 39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15" name="Text Box 39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16" name="Text Box 39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17" name="Text Box 39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18" name="Text Box 39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19" name="Text Box 39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20" name="Text Box 39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21" name="Text Box 39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22" name="Text Box 39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23" name="Text Box 39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24" name="Text Box 39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25" name="Text Box 39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26" name="Text Box 39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27" name="Text Box 39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28" name="Text Box 39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29" name="Text Box 39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30" name="Text Box 39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31" name="Text Box 39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32" name="Text Box 39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33" name="Text Box 39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34" name="Text Box 39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35" name="Text Box 39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36" name="Text Box 39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37" name="Text Box 39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38" name="Text Box 39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39" name="Text Box 39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40" name="Text Box 39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41" name="Text Box 39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42" name="Text Box 39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43" name="Text Box 39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44" name="Text Box 39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45" name="Text Box 39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46" name="Text Box 39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47" name="Text Box 39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48" name="Text Box 39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49" name="Text Box 39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50" name="Text Box 39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51" name="Text Box 39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52" name="Text Box 39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53" name="Text Box 39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54" name="Text Box 39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55" name="Text Box 39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56" name="Text Box 39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57" name="Text Box 39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58" name="Text Box 39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59" name="Text Box 39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60" name="Text Box 39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61" name="Text Box 39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62" name="Text Box 39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63" name="Text Box 39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64" name="Text Box 39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65" name="Text Box 39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66" name="Text Box 39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67" name="Text Box 39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68" name="Text Box 39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69" name="Text Box 39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70" name="Text Box 39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71" name="Text Box 39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72" name="Text Box 39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73" name="Text Box 39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74" name="Text Box 39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75" name="Text Box 39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76" name="Text Box 39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77" name="Text Box 39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78" name="Text Box 39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79" name="Text Box 39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80" name="Text Box 39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81" name="Text Box 39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82" name="Text Box 39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83" name="Text Box 39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84" name="Text Box 39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85" name="Text Box 39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86" name="Text Box 39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87" name="Text Box 39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88" name="Text Box 39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89" name="Text Box 39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90" name="Text Box 39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91" name="Text Box 39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92" name="Text Box 39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93" name="Text Box 39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94" name="Text Box 39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95" name="Text Box 39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96" name="Text Box 39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97" name="Text Box 39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98" name="Text Box 40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799" name="Text Box 40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00" name="Text Box 40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01" name="Text Box 40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02" name="Text Box 40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03" name="Text Box 40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04" name="Text Box 40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05" name="Text Box 40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06" name="Text Box 40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07" name="Text Box 40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08" name="Text Box 40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09" name="Text Box 40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10" name="Text Box 40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11" name="Text Box 40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12" name="Text Box 40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13" name="Text Box 40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14" name="Text Box 40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15" name="Text Box 40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16" name="Text Box 40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17" name="Text Box 40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18" name="Text Box 40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19" name="Text Box 40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20" name="Text Box 40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21" name="Text Box 40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22" name="Text Box 40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23" name="Text Box 40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24" name="Text Box 40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25" name="Text Box 40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26" name="Text Box 40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27" name="Text Box 40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28" name="Text Box 40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29" name="Text Box 40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30" name="Text Box 40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31" name="Text Box 40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32" name="Text Box 40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33" name="Text Box 40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34" name="Text Box 40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35" name="Text Box 40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36" name="Text Box 40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37" name="Text Box 40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38" name="Text Box 40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39" name="Text Box 40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40" name="Text Box 40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41" name="Text Box 40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42" name="Text Box 40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43" name="Text Box 40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44" name="Text Box 40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45" name="Text Box 40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46" name="Text Box 40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47" name="Text Box 40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48" name="Text Box 40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49" name="Text Box 40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50" name="Text Box 40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51" name="Text Box 40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52" name="Text Box 40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53" name="Text Box 40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54" name="Text Box 40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55" name="Text Box 40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56" name="Text Box 40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57" name="Text Box 40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58" name="Text Box 40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59" name="Text Box 40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60" name="Text Box 40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61" name="Text Box 40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62" name="Text Box 40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63" name="Text Box 40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64" name="Text Box 40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65" name="Text Box 40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66" name="Text Box 40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67" name="Text Box 40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68" name="Text Box 40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69" name="Text Box 40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70" name="Text Box 40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71" name="Text Box 40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72" name="Text Box 40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73" name="Text Box 40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74" name="Text Box 40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75" name="Text Box 40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76" name="Text Box 40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77" name="Text Box 40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78" name="Text Box 40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79" name="Text Box 40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80" name="Text Box 40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81" name="Text Box 40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82" name="Text Box 40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83" name="Text Box 40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84" name="Text Box 40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85" name="Text Box 40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86" name="Text Box 40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87" name="Text Box 40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88" name="Text Box 40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89" name="Text Box 40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90" name="Text Box 40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91" name="Text Box 40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92" name="Text Box 40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93" name="Text Box 40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94" name="Text Box 40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95" name="Text Box 40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96" name="Text Box 40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97" name="Text Box 40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98" name="Text Box 41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899" name="Text Box 41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00" name="Text Box 41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01" name="Text Box 41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02" name="Text Box 41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03" name="Text Box 41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04" name="Text Box 41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05" name="Text Box 41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06" name="Text Box 41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07" name="Text Box 41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08" name="Text Box 41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09" name="Text Box 41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10" name="Text Box 41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11" name="Text Box 41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12" name="Text Box 41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13" name="Text Box 41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14" name="Text Box 41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15" name="Text Box 41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16" name="Text Box 41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17" name="Text Box 41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18" name="Text Box 41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19" name="Text Box 41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20" name="Text Box 41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21" name="Text Box 41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22" name="Text Box 41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23" name="Text Box 41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24" name="Text Box 41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25" name="Text Box 41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26" name="Text Box 41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27" name="Text Box 41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28" name="Text Box 41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29" name="Text Box 41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30" name="Text Box 41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31" name="Text Box 41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32" name="Text Box 41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33" name="Text Box 41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34" name="Text Box 41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35" name="Text Box 41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36" name="Text Box 41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37" name="Text Box 41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38" name="Text Box 41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39" name="Text Box 41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40" name="Text Box 41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41" name="Text Box 41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42" name="Text Box 41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43" name="Text Box 41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44" name="Text Box 41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45" name="Text Box 41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46" name="Text Box 41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47" name="Text Box 41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48" name="Text Box 41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49" name="Text Box 41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50" name="Text Box 41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51" name="Text Box 41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52" name="Text Box 41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53" name="Text Box 41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54" name="Text Box 41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55" name="Text Box 41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56" name="Text Box 41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57" name="Text Box 41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58" name="Text Box 41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59" name="Text Box 41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60" name="Text Box 41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61" name="Text Box 41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62" name="Text Box 41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63" name="Text Box 41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64" name="Text Box 41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65" name="Text Box 41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66" name="Text Box 41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67" name="Text Box 41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68" name="Text Box 41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69" name="Text Box 41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70" name="Text Box 41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71" name="Text Box 41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72" name="Text Box 41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73" name="Text Box 41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74" name="Text Box 41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75" name="Text Box 41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76" name="Text Box 41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77" name="Text Box 41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78" name="Text Box 41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79" name="Text Box 41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80" name="Text Box 41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81" name="Text Box 41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82" name="Text Box 41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83" name="Text Box 41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84" name="Text Box 41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85" name="Text Box 41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86" name="Text Box 41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87" name="Text Box 41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88" name="Text Box 41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89" name="Text Box 41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90" name="Text Box 41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91" name="Text Box 41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92" name="Text Box 41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93" name="Text Box 41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94" name="Text Box 41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95" name="Text Box 41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96" name="Text Box 41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97" name="Text Box 41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98" name="Text Box 42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9999" name="Text Box 42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00" name="Text Box 42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01" name="Text Box 42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02" name="Text Box 42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03" name="Text Box 42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04" name="Text Box 42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05" name="Text Box 42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06" name="Text Box 42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07" name="Text Box 42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08" name="Text Box 42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09" name="Text Box 42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10" name="Text Box 42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11" name="Text Box 42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12" name="Text Box 42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13" name="Text Box 42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14" name="Text Box 42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15" name="Text Box 42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16" name="Text Box 42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17" name="Text Box 42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18" name="Text Box 42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19" name="Text Box 42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20" name="Text Box 42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21" name="Text Box 42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22" name="Text Box 42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23" name="Text Box 42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24" name="Text Box 42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25" name="Text Box 42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26" name="Text Box 42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27" name="Text Box 42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28" name="Text Box 42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29" name="Text Box 42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30" name="Text Box 42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31" name="Text Box 42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32" name="Text Box 42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33" name="Text Box 42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34" name="Text Box 42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35" name="Text Box 42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36" name="Text Box 42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37" name="Text Box 42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38" name="Text Box 42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39" name="Text Box 42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40" name="Text Box 42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41" name="Text Box 42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42" name="Text Box 42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43" name="Text Box 42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44" name="Text Box 42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45" name="Text Box 42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46" name="Text Box 42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47" name="Text Box 42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48" name="Text Box 42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49" name="Text Box 42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50" name="Text Box 42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51" name="Text Box 42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52" name="Text Box 42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53" name="Text Box 42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54" name="Text Box 42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55" name="Text Box 42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56" name="Text Box 42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57" name="Text Box 42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58" name="Text Box 42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59" name="Text Box 42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60" name="Text Box 42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61" name="Text Box 42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62" name="Text Box 42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63" name="Text Box 42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64" name="Text Box 42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65" name="Text Box 42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66" name="Text Box 42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67" name="Text Box 42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68" name="Text Box 42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69" name="Text Box 42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70" name="Text Box 42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71" name="Text Box 42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72" name="Text Box 42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73" name="Text Box 42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74" name="Text Box 42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75" name="Text Box 42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76" name="Text Box 42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77" name="Text Box 42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78" name="Text Box 42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79" name="Text Box 42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80" name="Text Box 42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81" name="Text Box 42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82" name="Text Box 42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83" name="Text Box 42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84" name="Text Box 42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85" name="Text Box 42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86" name="Text Box 42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87" name="Text Box 42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88" name="Text Box 42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89" name="Text Box 42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90" name="Text Box 42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91" name="Text Box 42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92" name="Text Box 42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93" name="Text Box 42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94" name="Text Box 42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95" name="Text Box 42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96" name="Text Box 42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97" name="Text Box 42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98" name="Text Box 43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099" name="Text Box 43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00" name="Text Box 43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01" name="Text Box 43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02" name="Text Box 43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03" name="Text Box 43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04" name="Text Box 43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05" name="Text Box 43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06" name="Text Box 43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07" name="Text Box 43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08" name="Text Box 43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09" name="Text Box 43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10" name="Text Box 43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11" name="Text Box 43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12" name="Text Box 43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13" name="Text Box 43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14" name="Text Box 43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15" name="Text Box 43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16" name="Text Box 43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17" name="Text Box 43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18" name="Text Box 43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19" name="Text Box 43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20" name="Text Box 43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21" name="Text Box 43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22" name="Text Box 43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23" name="Text Box 43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24" name="Text Box 43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25" name="Text Box 43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26" name="Text Box 43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27" name="Text Box 43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28" name="Text Box 43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29" name="Text Box 43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30" name="Text Box 43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31" name="Text Box 43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32" name="Text Box 43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33" name="Text Box 43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34" name="Text Box 43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35" name="Text Box 43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36" name="Text Box 43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37" name="Text Box 43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38" name="Text Box 43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39" name="Text Box 43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40" name="Text Box 43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41" name="Text Box 43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42" name="Text Box 43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43" name="Text Box 43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44" name="Text Box 43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45" name="Text Box 43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46" name="Text Box 43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47" name="Text Box 43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48" name="Text Box 43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49" name="Text Box 43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50" name="Text Box 43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51" name="Text Box 43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52" name="Text Box 43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53" name="Text Box 43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54" name="Text Box 43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55" name="Text Box 43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56" name="Text Box 43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57" name="Text Box 43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58" name="Text Box 43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59" name="Text Box 43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60" name="Text Box 43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61" name="Text Box 43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62" name="Text Box 43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63" name="Text Box 43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64" name="Text Box 43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65" name="Text Box 43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66" name="Text Box 43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67" name="Text Box 43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68" name="Text Box 43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69" name="Text Box 43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70" name="Text Box 43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71" name="Text Box 43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72" name="Text Box 43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73" name="Text Box 43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74" name="Text Box 43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75" name="Text Box 43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76" name="Text Box 43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77" name="Text Box 43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78" name="Text Box 43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79" name="Text Box 43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80" name="Text Box 43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81" name="Text Box 43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82" name="Text Box 43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83" name="Text Box 43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84" name="Text Box 43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85" name="Text Box 43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86" name="Text Box 43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87" name="Text Box 43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88" name="Text Box 43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89" name="Text Box 43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90" name="Text Box 43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91" name="Text Box 43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92" name="Text Box 43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93" name="Text Box 43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94" name="Text Box 43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95" name="Text Box 43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96" name="Text Box 43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97" name="Text Box 43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98" name="Text Box 44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199" name="Text Box 44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00" name="Text Box 44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01" name="Text Box 44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02" name="Text Box 44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03" name="Text Box 44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04" name="Text Box 44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05" name="Text Box 44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06" name="Text Box 44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07" name="Text Box 44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08" name="Text Box 44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09" name="Text Box 44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10" name="Text Box 44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11" name="Text Box 44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12" name="Text Box 44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13" name="Text Box 44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14" name="Text Box 44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15" name="Text Box 44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16" name="Text Box 44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17" name="Text Box 44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18" name="Text Box 44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19" name="Text Box 44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20" name="Text Box 44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21" name="Text Box 44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22" name="Text Box 44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23" name="Text Box 44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24" name="Text Box 44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25" name="Text Box 44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26" name="Text Box 44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27" name="Text Box 44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28" name="Text Box 44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29" name="Text Box 44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30" name="Text Box 44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31" name="Text Box 44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32" name="Text Box 44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33" name="Text Box 44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34" name="Text Box 44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35" name="Text Box 44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36" name="Text Box 44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37" name="Text Box 44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38" name="Text Box 44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39" name="Text Box 44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40" name="Text Box 44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41" name="Text Box 44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42" name="Text Box 44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43" name="Text Box 44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44" name="Text Box 44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45" name="Text Box 44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46" name="Text Box 44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47" name="Text Box 44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48" name="Text Box 44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49" name="Text Box 44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50" name="Text Box 44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51" name="Text Box 44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52" name="Text Box 44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53" name="Text Box 44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54" name="Text Box 44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55" name="Text Box 44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56" name="Text Box 44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57" name="Text Box 44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58" name="Text Box 44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59" name="Text Box 44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60" name="Text Box 44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61" name="Text Box 44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62" name="Text Box 44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63" name="Text Box 44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64" name="Text Box 44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65" name="Text Box 44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66" name="Text Box 44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67" name="Text Box 44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68" name="Text Box 44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69" name="Text Box 44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70" name="Text Box 44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71" name="Text Box 44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72" name="Text Box 44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73" name="Text Box 44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74" name="Text Box 44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75" name="Text Box 44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76" name="Text Box 44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77" name="Text Box 44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78" name="Text Box 44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79" name="Text Box 44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80" name="Text Box 44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81" name="Text Box 44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82" name="Text Box 44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83" name="Text Box 44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84" name="Text Box 44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85" name="Text Box 44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86" name="Text Box 44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87" name="Text Box 44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88" name="Text Box 44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89" name="Text Box 44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90" name="Text Box 44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91" name="Text Box 44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92" name="Text Box 44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93" name="Text Box 44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94" name="Text Box 44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95" name="Text Box 44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96" name="Text Box 44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97" name="Text Box 44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98" name="Text Box 45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299" name="Text Box 45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00" name="Text Box 45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01" name="Text Box 45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02" name="Text Box 45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03" name="Text Box 45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04" name="Text Box 45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05" name="Text Box 45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06" name="Text Box 45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07" name="Text Box 45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08" name="Text Box 45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09" name="Text Box 45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10" name="Text Box 45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11" name="Text Box 45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12" name="Text Box 45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13" name="Text Box 45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14" name="Text Box 45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15" name="Text Box 45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16" name="Text Box 45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17" name="Text Box 45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18" name="Text Box 45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19" name="Text Box 45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20" name="Text Box 45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21" name="Text Box 45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22" name="Text Box 45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23" name="Text Box 45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24" name="Text Box 45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25" name="Text Box 45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26" name="Text Box 45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27" name="Text Box 45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28" name="Text Box 45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29" name="Text Box 45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30" name="Text Box 45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31" name="Text Box 45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32" name="Text Box 45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33" name="Text Box 45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34" name="Text Box 45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35" name="Text Box 45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36" name="Text Box 45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37" name="Text Box 45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38" name="Text Box 45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39" name="Text Box 45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40" name="Text Box 45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41" name="Text Box 45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42" name="Text Box 45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43" name="Text Box 45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44" name="Text Box 45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45" name="Text Box 45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46" name="Text Box 45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47" name="Text Box 45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48" name="Text Box 45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49" name="Text Box 45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50" name="Text Box 45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51" name="Text Box 45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52" name="Text Box 45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53" name="Text Box 45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54" name="Text Box 45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55" name="Text Box 45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56" name="Text Box 45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57" name="Text Box 45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58" name="Text Box 45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59" name="Text Box 45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60" name="Text Box 45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61" name="Text Box 45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62" name="Text Box 45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63" name="Text Box 45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64" name="Text Box 45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65" name="Text Box 45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66" name="Text Box 45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67" name="Text Box 45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68" name="Text Box 45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69" name="Text Box 45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70" name="Text Box 45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71" name="Text Box 45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72" name="Text Box 45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73" name="Text Box 45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74" name="Text Box 45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75" name="Text Box 45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76" name="Text Box 45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77" name="Text Box 45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78" name="Text Box 45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79" name="Text Box 45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80" name="Text Box 45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81" name="Text Box 45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82" name="Text Box 45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83" name="Text Box 45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84" name="Text Box 45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85" name="Text Box 45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86" name="Text Box 45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87" name="Text Box 45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88" name="Text Box 45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89" name="Text Box 45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90" name="Text Box 45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91" name="Text Box 45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92" name="Text Box 45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93" name="Text Box 45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94" name="Text Box 45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95" name="Text Box 45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96" name="Text Box 45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97" name="Text Box 45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98" name="Text Box 46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399" name="Text Box 46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00" name="Text Box 46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01" name="Text Box 46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02" name="Text Box 46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03" name="Text Box 46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04" name="Text Box 46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05" name="Text Box 46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06" name="Text Box 46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07" name="Text Box 46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08" name="Text Box 46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09" name="Text Box 46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10" name="Text Box 46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11" name="Text Box 46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12" name="Text Box 46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13" name="Text Box 46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14" name="Text Box 46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15" name="Text Box 46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16" name="Text Box 46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17" name="Text Box 46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18" name="Text Box 46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19" name="Text Box 46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20" name="Text Box 46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21" name="Text Box 46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22" name="Text Box 46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23" name="Text Box 46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24" name="Text Box 46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25" name="Text Box 46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26" name="Text Box 46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27" name="Text Box 46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28" name="Text Box 46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29" name="Text Box 46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30" name="Text Box 46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31" name="Text Box 46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32" name="Text Box 46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33" name="Text Box 46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34" name="Text Box 46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35" name="Text Box 46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36" name="Text Box 46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37" name="Text Box 46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38" name="Text Box 46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39" name="Text Box 46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40" name="Text Box 46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41" name="Text Box 46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42" name="Text Box 46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43" name="Text Box 46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44" name="Text Box 46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45" name="Text Box 46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46" name="Text Box 46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47" name="Text Box 46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48" name="Text Box 46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49" name="Text Box 46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50" name="Text Box 46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51" name="Text Box 46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52" name="Text Box 46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53" name="Text Box 46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54" name="Text Box 46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55" name="Text Box 46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56" name="Text Box 46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57" name="Text Box 46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58" name="Text Box 46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59" name="Text Box 46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60" name="Text Box 46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61" name="Text Box 46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62" name="Text Box 46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63" name="Text Box 46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64" name="Text Box 46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65" name="Text Box 46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66" name="Text Box 46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67" name="Text Box 46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68" name="Text Box 46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69" name="Text Box 46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70" name="Text Box 46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71" name="Text Box 46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72" name="Text Box 46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73" name="Text Box 46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74" name="Text Box 46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75" name="Text Box 46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76" name="Text Box 46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77" name="Text Box 46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78" name="Text Box 46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79" name="Text Box 46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80" name="Text Box 46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81" name="Text Box 46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82" name="Text Box 46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83" name="Text Box 46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84" name="Text Box 46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85" name="Text Box 46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86" name="Text Box 46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87" name="Text Box 46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88" name="Text Box 46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89" name="Text Box 46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90" name="Text Box 46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91" name="Text Box 46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92" name="Text Box 46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93" name="Text Box 46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94" name="Text Box 46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95" name="Text Box 46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96" name="Text Box 46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97" name="Text Box 46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98" name="Text Box 47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499" name="Text Box 47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00" name="Text Box 47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01" name="Text Box 47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02" name="Text Box 47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03" name="Text Box 47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04" name="Text Box 47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05" name="Text Box 47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06" name="Text Box 47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07" name="Text Box 47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08" name="Text Box 47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09" name="Text Box 47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10" name="Text Box 47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11" name="Text Box 47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12" name="Text Box 47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13" name="Text Box 47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14" name="Text Box 47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15" name="Text Box 47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16" name="Text Box 47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17" name="Text Box 47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18" name="Text Box 47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19" name="Text Box 47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20" name="Text Box 47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21" name="Text Box 47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22" name="Text Box 47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23" name="Text Box 47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24" name="Text Box 47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25" name="Text Box 47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26" name="Text Box 47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27" name="Text Box 47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28" name="Text Box 47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29" name="Text Box 47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30" name="Text Box 47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31" name="Text Box 47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32" name="Text Box 47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33" name="Text Box 47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34" name="Text Box 47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35" name="Text Box 47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36" name="Text Box 47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37" name="Text Box 47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38" name="Text Box 47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39" name="Text Box 47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40" name="Text Box 47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41" name="Text Box 47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42" name="Text Box 47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43" name="Text Box 47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44" name="Text Box 47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45" name="Text Box 47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46" name="Text Box 47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47" name="Text Box 47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48" name="Text Box 47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49" name="Text Box 47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50" name="Text Box 47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51" name="Text Box 47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52" name="Text Box 47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53" name="Text Box 47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54" name="Text Box 47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55" name="Text Box 47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56" name="Text Box 47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57" name="Text Box 47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58" name="Text Box 47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59" name="Text Box 47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60" name="Text Box 47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61" name="Text Box 47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62" name="Text Box 47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63" name="Text Box 47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64" name="Text Box 47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65" name="Text Box 47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66" name="Text Box 47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67" name="Text Box 47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68" name="Text Box 47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69" name="Text Box 47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70" name="Text Box 47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71" name="Text Box 47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72" name="Text Box 47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73" name="Text Box 47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74" name="Text Box 47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75" name="Text Box 47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76" name="Text Box 47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77" name="Text Box 47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78" name="Text Box 47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79" name="Text Box 47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80" name="Text Box 47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81" name="Text Box 47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82" name="Text Box 47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83" name="Text Box 47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84" name="Text Box 47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85" name="Text Box 47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86" name="Text Box 47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87" name="Text Box 47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88" name="Text Box 47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89" name="Text Box 47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90" name="Text Box 47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91" name="Text Box 47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92" name="Text Box 47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93" name="Text Box 47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94" name="Text Box 47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95" name="Text Box 47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96" name="Text Box 47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97" name="Text Box 47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98" name="Text Box 48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599" name="Text Box 48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00" name="Text Box 48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01" name="Text Box 48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02" name="Text Box 48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03" name="Text Box 48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04" name="Text Box 48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05" name="Text Box 48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06" name="Text Box 48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07" name="Text Box 48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08" name="Text Box 48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09" name="Text Box 48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10" name="Text Box 48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11" name="Text Box 48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12" name="Text Box 48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13" name="Text Box 48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14" name="Text Box 48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15" name="Text Box 48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16" name="Text Box 48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17" name="Text Box 48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18" name="Text Box 48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19" name="Text Box 48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20" name="Text Box 48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21" name="Text Box 48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22" name="Text Box 48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23" name="Text Box 48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24" name="Text Box 48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25" name="Text Box 48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26" name="Text Box 48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27" name="Text Box 48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28" name="Text Box 48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29" name="Text Box 48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30" name="Text Box 48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31" name="Text Box 48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32" name="Text Box 48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33" name="Text Box 48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34" name="Text Box 48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35" name="Text Box 48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36" name="Text Box 48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37" name="Text Box 48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38" name="Text Box 48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39" name="Text Box 48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40" name="Text Box 48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41" name="Text Box 48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42" name="Text Box 48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43" name="Text Box 48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44" name="Text Box 48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45" name="Text Box 48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46" name="Text Box 48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47" name="Text Box 48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48" name="Text Box 48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49" name="Text Box 48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50" name="Text Box 48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51" name="Text Box 48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52" name="Text Box 48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53" name="Text Box 48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54" name="Text Box 48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55" name="Text Box 48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56" name="Text Box 48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57" name="Text Box 48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58" name="Text Box 48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59" name="Text Box 48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60" name="Text Box 48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61" name="Text Box 48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62" name="Text Box 48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63" name="Text Box 48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64" name="Text Box 48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65" name="Text Box 48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66" name="Text Box 48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67" name="Text Box 48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68" name="Text Box 48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69" name="Text Box 48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70" name="Text Box 48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71" name="Text Box 48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72" name="Text Box 48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73" name="Text Box 48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74" name="Text Box 48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75" name="Text Box 48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76" name="Text Box 48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77" name="Text Box 48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78" name="Text Box 48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79" name="Text Box 48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80" name="Text Box 48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81" name="Text Box 48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82" name="Text Box 48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83" name="Text Box 48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84" name="Text Box 48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85" name="Text Box 48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86" name="Text Box 48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87" name="Text Box 48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88" name="Text Box 48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89" name="Text Box 48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90" name="Text Box 48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91" name="Text Box 48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92" name="Text Box 48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93" name="Text Box 48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94" name="Text Box 48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95" name="Text Box 48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96" name="Text Box 48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97" name="Text Box 48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98" name="Text Box 49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699" name="Text Box 49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00" name="Text Box 49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01" name="Text Box 49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02" name="Text Box 49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03" name="Text Box 49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04" name="Text Box 49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05" name="Text Box 49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06" name="Text Box 49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07" name="Text Box 49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08" name="Text Box 49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09" name="Text Box 49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10" name="Text Box 49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11" name="Text Box 49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12" name="Text Box 49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13" name="Text Box 49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14" name="Text Box 49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15" name="Text Box 49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16" name="Text Box 49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17" name="Text Box 49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18" name="Text Box 49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19" name="Text Box 49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20" name="Text Box 49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21" name="Text Box 49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22" name="Text Box 49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23" name="Text Box 49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24" name="Text Box 49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25" name="Text Box 49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26" name="Text Box 49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27" name="Text Box 49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28" name="Text Box 49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29" name="Text Box 49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30" name="Text Box 49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31" name="Text Box 49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32" name="Text Box 49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33" name="Text Box 49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34" name="Text Box 49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35" name="Text Box 49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36" name="Text Box 49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37" name="Text Box 49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38" name="Text Box 49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39" name="Text Box 49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40" name="Text Box 49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41" name="Text Box 49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42" name="Text Box 49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43" name="Text Box 49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44" name="Text Box 49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45" name="Text Box 49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46" name="Text Box 49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47" name="Text Box 49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48" name="Text Box 49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49" name="Text Box 49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50" name="Text Box 49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51" name="Text Box 49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52" name="Text Box 49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53" name="Text Box 49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54" name="Text Box 49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55" name="Text Box 49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56" name="Text Box 49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57" name="Text Box 49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58" name="Text Box 49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59" name="Text Box 49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60" name="Text Box 49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61" name="Text Box 49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62" name="Text Box 49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63" name="Text Box 49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64" name="Text Box 49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65" name="Text Box 49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66" name="Text Box 49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67" name="Text Box 49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68" name="Text Box 49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69" name="Text Box 49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70" name="Text Box 49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71" name="Text Box 49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72" name="Text Box 49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73" name="Text Box 49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74" name="Text Box 49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75" name="Text Box 49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76" name="Text Box 49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77" name="Text Box 49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78" name="Text Box 49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79" name="Text Box 49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80" name="Text Box 49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81" name="Text Box 49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82" name="Text Box 49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83" name="Text Box 49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84" name="Text Box 49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85" name="Text Box 49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86" name="Text Box 49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87" name="Text Box 49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88" name="Text Box 49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89" name="Text Box 49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90" name="Text Box 49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91" name="Text Box 49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92" name="Text Box 49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93" name="Text Box 49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94" name="Text Box 49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95" name="Text Box 49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96" name="Text Box 49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97" name="Text Box 49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98" name="Text Box 50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799" name="Text Box 50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00" name="Text Box 50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01" name="Text Box 50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02" name="Text Box 50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03" name="Text Box 50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04" name="Text Box 50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05" name="Text Box 50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06" name="Text Box 50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07" name="Text Box 50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08" name="Text Box 50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09" name="Text Box 50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10" name="Text Box 50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11" name="Text Box 50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12" name="Text Box 50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13" name="Text Box 50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14" name="Text Box 50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15" name="Text Box 50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16" name="Text Box 50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17" name="Text Box 50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18" name="Text Box 50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19" name="Text Box 50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20" name="Text Box 50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21" name="Text Box 50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22" name="Text Box 50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23" name="Text Box 50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24" name="Text Box 50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25" name="Text Box 50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26" name="Text Box 50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27" name="Text Box 50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28" name="Text Box 50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29" name="Text Box 50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30" name="Text Box 50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31" name="Text Box 50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32" name="Text Box 50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33" name="Text Box 50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34" name="Text Box 50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35" name="Text Box 50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36" name="Text Box 50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37" name="Text Box 50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38" name="Text Box 50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39" name="Text Box 50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40" name="Text Box 50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41" name="Text Box 50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42" name="Text Box 50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43" name="Text Box 50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44" name="Text Box 50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45" name="Text Box 50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46" name="Text Box 50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47" name="Text Box 50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48" name="Text Box 50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49" name="Text Box 50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50" name="Text Box 50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51" name="Text Box 50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52" name="Text Box 50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53" name="Text Box 50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54" name="Text Box 50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55" name="Text Box 50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56" name="Text Box 50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57" name="Text Box 50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58" name="Text Box 50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59" name="Text Box 50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60" name="Text Box 50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61" name="Text Box 50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62" name="Text Box 50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63" name="Text Box 50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64" name="Text Box 50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65" name="Text Box 50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66" name="Text Box 50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67" name="Text Box 50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68" name="Text Box 50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69" name="Text Box 50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70" name="Text Box 50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71" name="Text Box 50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72" name="Text Box 50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73" name="Text Box 50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74" name="Text Box 50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75" name="Text Box 50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76" name="Text Box 50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77" name="Text Box 50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78" name="Text Box 50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79" name="Text Box 50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80" name="Text Box 50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81" name="Text Box 50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82" name="Text Box 50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83" name="Text Box 50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84" name="Text Box 50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85" name="Text Box 50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86" name="Text Box 50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87" name="Text Box 50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88" name="Text Box 50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89" name="Text Box 50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90" name="Text Box 50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91" name="Text Box 50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92" name="Text Box 50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93" name="Text Box 50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94" name="Text Box 50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95" name="Text Box 50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96" name="Text Box 50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97" name="Text Box 50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98" name="Text Box 51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899" name="Text Box 51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00" name="Text Box 51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01" name="Text Box 51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02" name="Text Box 51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03" name="Text Box 51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04" name="Text Box 51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05" name="Text Box 51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06" name="Text Box 51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07" name="Text Box 51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08" name="Text Box 51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09" name="Text Box 51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10" name="Text Box 51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11" name="Text Box 51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12" name="Text Box 51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13" name="Text Box 51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14" name="Text Box 51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15" name="Text Box 51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16" name="Text Box 51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17" name="Text Box 51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18" name="Text Box 51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19" name="Text Box 51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20" name="Text Box 51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21" name="Text Box 51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22" name="Text Box 51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23" name="Text Box 51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24" name="Text Box 51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25" name="Text Box 51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26" name="Text Box 51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27" name="Text Box 51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28" name="Text Box 51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29" name="Text Box 51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30" name="Text Box 51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31" name="Text Box 51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32" name="Text Box 51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33" name="Text Box 51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34" name="Text Box 51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35" name="Text Box 51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36" name="Text Box 51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37" name="Text Box 51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38" name="Text Box 51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39" name="Text Box 51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40" name="Text Box 51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41" name="Text Box 51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42" name="Text Box 51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43" name="Text Box 51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44" name="Text Box 51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45" name="Text Box 51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46" name="Text Box 51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47" name="Text Box 51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48" name="Text Box 51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49" name="Text Box 51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50" name="Text Box 51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51" name="Text Box 51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52" name="Text Box 51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53" name="Text Box 51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54" name="Text Box 51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55" name="Text Box 51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56" name="Text Box 51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57" name="Text Box 51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58" name="Text Box 51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59" name="Text Box 51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60" name="Text Box 51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61" name="Text Box 51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62" name="Text Box 51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63" name="Text Box 51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64" name="Text Box 51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65" name="Text Box 51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66" name="Text Box 51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67" name="Text Box 51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68" name="Text Box 51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69" name="Text Box 51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70" name="Text Box 51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71" name="Text Box 51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72" name="Text Box 51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73" name="Text Box 51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74" name="Text Box 51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75" name="Text Box 51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76" name="Text Box 51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77" name="Text Box 51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78" name="Text Box 51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79" name="Text Box 51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80" name="Text Box 51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81" name="Text Box 51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82" name="Text Box 51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83" name="Text Box 51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84" name="Text Box 51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85" name="Text Box 51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86" name="Text Box 51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87" name="Text Box 51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88" name="Text Box 51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89" name="Text Box 51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90" name="Text Box 51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91" name="Text Box 51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92" name="Text Box 51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93" name="Text Box 51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94" name="Text Box 51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95" name="Text Box 51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96" name="Text Box 51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97" name="Text Box 51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98" name="Text Box 52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0999" name="Text Box 52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00" name="Text Box 52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01" name="Text Box 52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02" name="Text Box 52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03" name="Text Box 52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04" name="Text Box 52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05" name="Text Box 52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06" name="Text Box 52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07" name="Text Box 52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08" name="Text Box 52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09" name="Text Box 52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10" name="Text Box 52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11" name="Text Box 52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12" name="Text Box 52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13" name="Text Box 52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14" name="Text Box 52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15" name="Text Box 52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16" name="Text Box 52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17" name="Text Box 52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18" name="Text Box 52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19" name="Text Box 52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20" name="Text Box 52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21" name="Text Box 52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22" name="Text Box 52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23" name="Text Box 52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24" name="Text Box 52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25" name="Text Box 52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26" name="Text Box 52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27" name="Text Box 52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28" name="Text Box 52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29" name="Text Box 52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30" name="Text Box 52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31" name="Text Box 52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32" name="Text Box 52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33" name="Text Box 52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34" name="Text Box 52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35" name="Text Box 52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36" name="Text Box 52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37" name="Text Box 52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38" name="Text Box 52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39" name="Text Box 52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40" name="Text Box 52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41" name="Text Box 52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42" name="Text Box 52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43" name="Text Box 52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44" name="Text Box 52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45" name="Text Box 52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46" name="Text Box 52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47" name="Text Box 52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48" name="Text Box 52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49" name="Text Box 52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50" name="Text Box 52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51" name="Text Box 52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52" name="Text Box 52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53" name="Text Box 52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54" name="Text Box 52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55" name="Text Box 52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56" name="Text Box 52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57" name="Text Box 52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58" name="Text Box 52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59" name="Text Box 52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60" name="Text Box 52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61" name="Text Box 52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62" name="Text Box 52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63" name="Text Box 52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64" name="Text Box 52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65" name="Text Box 52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66" name="Text Box 52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67" name="Text Box 52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68" name="Text Box 52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69" name="Text Box 52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70" name="Text Box 52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71" name="Text Box 52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72" name="Text Box 52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73" name="Text Box 52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74" name="Text Box 52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75" name="Text Box 52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76" name="Text Box 52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77" name="Text Box 52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78" name="Text Box 52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79" name="Text Box 52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80" name="Text Box 52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81" name="Text Box 528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82" name="Text Box 528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83" name="Text Box 528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84" name="Text Box 528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85" name="Text Box 528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86" name="Text Box 528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87" name="Text Box 528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88" name="Text Box 529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89" name="Text Box 529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90" name="Text Box 529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91" name="Text Box 529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92" name="Text Box 529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93" name="Text Box 529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94" name="Text Box 529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95" name="Text Box 529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96" name="Text Box 529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97" name="Text Box 529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98" name="Text Box 530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099" name="Text Box 530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00" name="Text Box 530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01" name="Text Box 530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02" name="Text Box 530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03" name="Text Box 530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04" name="Text Box 530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05" name="Text Box 530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06" name="Text Box 530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07" name="Text Box 530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08" name="Text Box 531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09" name="Text Box 531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10" name="Text Box 531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11" name="Text Box 531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12" name="Text Box 531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13" name="Text Box 531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14" name="Text Box 531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15" name="Text Box 531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16" name="Text Box 531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17" name="Text Box 531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18" name="Text Box 532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19" name="Text Box 532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20" name="Text Box 532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21" name="Text Box 532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22" name="Text Box 532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23" name="Text Box 532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24" name="Text Box 532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25" name="Text Box 532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26" name="Text Box 532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27" name="Text Box 532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28" name="Text Box 533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29" name="Text Box 533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30" name="Text Box 533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31" name="Text Box 533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32" name="Text Box 533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33" name="Text Box 533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34" name="Text Box 533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35" name="Text Box 533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36" name="Text Box 533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37" name="Text Box 533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38" name="Text Box 534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39" name="Text Box 534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40" name="Text Box 534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41" name="Text Box 534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42" name="Text Box 534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43" name="Text Box 534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44" name="Text Box 534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45" name="Text Box 534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46" name="Text Box 534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47" name="Text Box 534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48" name="Text Box 535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49" name="Text Box 535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50" name="Text Box 535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51" name="Text Box 535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52" name="Text Box 535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53" name="Text Box 535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54" name="Text Box 535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55" name="Text Box 535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56" name="Text Box 535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57" name="Text Box 535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58" name="Text Box 536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59" name="Text Box 536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60" name="Text Box 536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61" name="Text Box 536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62" name="Text Box 536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63" name="Text Box 536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64" name="Text Box 536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65" name="Text Box 536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66" name="Text Box 536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67" name="Text Box 536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68" name="Text Box 537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69" name="Text Box 537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70" name="Text Box 537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71" name="Text Box 5373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72" name="Text Box 5374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73" name="Text Box 5375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74" name="Text Box 5376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75" name="Text Box 5377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76" name="Text Box 5378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77" name="Text Box 5379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78" name="Text Box 5380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79" name="Text Box 5381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85725</xdr:colOff>
      <xdr:row>912</xdr:row>
      <xdr:rowOff>329</xdr:rowOff>
    </xdr:to>
    <xdr:sp macro="" textlink="">
      <xdr:nvSpPr>
        <xdr:cNvPr id="11180" name="Text Box 5382"/>
        <xdr:cNvSpPr txBox="1">
          <a:spLocks noChangeArrowheads="1"/>
        </xdr:cNvSpPr>
      </xdr:nvSpPr>
      <xdr:spPr bwMode="auto">
        <a:xfrm>
          <a:off x="4686300" y="173545500"/>
          <a:ext cx="85725" cy="190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81" name="Text Box 25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82" name="Text Box 25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83" name="Text Box 25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84" name="Text Box 25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85" name="Text Box 25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86" name="Text Box 25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87" name="Text Box 25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88" name="Text Box 25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89" name="Text Box 25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90" name="Text Box 25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91" name="Text Box 25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92" name="Text Box 25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93" name="Text Box 25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94" name="Text Box 25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95" name="Text Box 26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96" name="Text Box 26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97" name="Text Box 26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98" name="Text Box 26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199" name="Text Box 26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00" name="Text Box 26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01" name="Text Box 26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02" name="Text Box 26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03" name="Text Box 26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04" name="Text Box 26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05" name="Text Box 26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06" name="Text Box 26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07" name="Text Box 26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08" name="Text Box 26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09" name="Text Box 26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10" name="Text Box 26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11" name="Text Box 26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12" name="Text Box 26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13" name="Text Box 26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14" name="Text Box 26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15" name="Text Box 26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16" name="Text Box 26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17" name="Text Box 26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18" name="Text Box 26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19" name="Text Box 26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20" name="Text Box 26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21" name="Text Box 26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22" name="Text Box 26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23" name="Text Box 26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24" name="Text Box 26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25" name="Text Box 26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26" name="Text Box 26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27" name="Text Box 26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28" name="Text Box 26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29" name="Text Box 26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30" name="Text Box 26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31" name="Text Box 26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32" name="Text Box 26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33" name="Text Box 26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34" name="Text Box 26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35" name="Text Box 26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36" name="Text Box 26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37" name="Text Box 26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38" name="Text Box 26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39" name="Text Box 26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40" name="Text Box 26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41" name="Text Box 26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42" name="Text Box 26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43" name="Text Box 26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44" name="Text Box 26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45" name="Text Box 26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46" name="Text Box 26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47" name="Text Box 26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48" name="Text Box 26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49" name="Text Box 26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50" name="Text Box 26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51" name="Text Box 26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52" name="Text Box 26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53" name="Text Box 27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54" name="Text Box 27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55" name="Text Box 27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56" name="Text Box 27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57" name="Text Box 27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58" name="Text Box 27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59" name="Text Box 27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60" name="Text Box 27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61" name="Text Box 27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62" name="Text Box 27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63" name="Text Box 27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64" name="Text Box 27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65" name="Text Box 27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66" name="Text Box 27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67" name="Text Box 27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68" name="Text Box 27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69" name="Text Box 27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70" name="Text Box 27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71" name="Text Box 27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72" name="Text Box 27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73" name="Text Box 27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74" name="Text Box 27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75" name="Text Box 27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76" name="Text Box 27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77" name="Text Box 27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78" name="Text Box 27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79" name="Text Box 27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80" name="Text Box 27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81" name="Text Box 27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82" name="Text Box 27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83" name="Text Box 27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84" name="Text Box 27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85" name="Text Box 27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86" name="Text Box 27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87" name="Text Box 27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88" name="Text Box 27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89" name="Text Box 27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90" name="Text Box 27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91" name="Text Box 27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92" name="Text Box 27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93" name="Text Box 27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94" name="Text Box 27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95" name="Text Box 27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96" name="Text Box 27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97" name="Text Box 27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98" name="Text Box 27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299" name="Text Box 27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00" name="Text Box 27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01" name="Text Box 27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02" name="Text Box 27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03" name="Text Box 27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04" name="Text Box 27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05" name="Text Box 27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06" name="Text Box 27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07" name="Text Box 27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08" name="Text Box 27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09" name="Text Box 27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10" name="Text Box 27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11" name="Text Box 27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12" name="Text Box 27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13" name="Text Box 27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14" name="Text Box 27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15" name="Text Box 27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16" name="Text Box 27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17" name="Text Box 27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18" name="Text Box 27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19" name="Text Box 27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20" name="Text Box 27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21" name="Text Box 27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22" name="Text Box 27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23" name="Text Box 27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24" name="Text Box 27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25" name="Text Box 27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26" name="Text Box 27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27" name="Text Box 27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28" name="Text Box 27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29" name="Text Box 27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30" name="Text Box 27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31" name="Text Box 27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32" name="Text Box 27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33" name="Text Box 27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34" name="Text Box 27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35" name="Text Box 27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36" name="Text Box 27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37" name="Text Box 27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38" name="Text Box 27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39" name="Text Box 27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40" name="Text Box 27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41" name="Text Box 27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42" name="Text Box 27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43" name="Text Box 27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44" name="Text Box 27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45" name="Text Box 27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46" name="Text Box 27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47" name="Text Box 27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48" name="Text Box 27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49" name="Text Box 27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50" name="Text Box 27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51" name="Text Box 27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52" name="Text Box 27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53" name="Text Box 28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54" name="Text Box 28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55" name="Text Box 28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56" name="Text Box 28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57" name="Text Box 28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58" name="Text Box 28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59" name="Text Box 28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60" name="Text Box 28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61" name="Text Box 28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62" name="Text Box 28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63" name="Text Box 28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64" name="Text Box 28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65" name="Text Box 28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66" name="Text Box 28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67" name="Text Box 28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68" name="Text Box 28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69" name="Text Box 28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70" name="Text Box 28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71" name="Text Box 28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72" name="Text Box 28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73" name="Text Box 28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74" name="Text Box 28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75" name="Text Box 28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76" name="Text Box 28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77" name="Text Box 28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78" name="Text Box 28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79" name="Text Box 28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80" name="Text Box 28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81" name="Text Box 28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82" name="Text Box 28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83" name="Text Box 28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84" name="Text Box 28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85" name="Text Box 28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86" name="Text Box 28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87" name="Text Box 28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88" name="Text Box 28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89" name="Text Box 28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90" name="Text Box 28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91" name="Text Box 28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92" name="Text Box 28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93" name="Text Box 28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94" name="Text Box 28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95" name="Text Box 28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96" name="Text Box 28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97" name="Text Box 28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98" name="Text Box 28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399" name="Text Box 28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00" name="Text Box 28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01" name="Text Box 28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02" name="Text Box 28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03" name="Text Box 28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04" name="Text Box 28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05" name="Text Box 28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06" name="Text Box 28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07" name="Text Box 28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08" name="Text Box 28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09" name="Text Box 28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10" name="Text Box 28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11" name="Text Box 28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12" name="Text Box 28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13" name="Text Box 28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14" name="Text Box 28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15" name="Text Box 28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16" name="Text Box 28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17" name="Text Box 28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18" name="Text Box 28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19" name="Text Box 28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20" name="Text Box 28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21" name="Text Box 28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22" name="Text Box 28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23" name="Text Box 28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24" name="Text Box 28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25" name="Text Box 28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26" name="Text Box 28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27" name="Text Box 28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28" name="Text Box 28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29" name="Text Box 28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30" name="Text Box 28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31" name="Text Box 28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32" name="Text Box 28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33" name="Text Box 28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34" name="Text Box 28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35" name="Text Box 28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36" name="Text Box 28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37" name="Text Box 28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38" name="Text Box 28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39" name="Text Box 28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40" name="Text Box 28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41" name="Text Box 28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42" name="Text Box 28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43" name="Text Box 28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44" name="Text Box 28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45" name="Text Box 28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46" name="Text Box 28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47" name="Text Box 28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48" name="Text Box 28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49" name="Text Box 28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50" name="Text Box 28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51" name="Text Box 28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52" name="Text Box 28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53" name="Text Box 29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54" name="Text Box 29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55" name="Text Box 29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56" name="Text Box 29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57" name="Text Box 29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58" name="Text Box 29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59" name="Text Box 29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60" name="Text Box 29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61" name="Text Box 29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62" name="Text Box 29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63" name="Text Box 29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64" name="Text Box 29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65" name="Text Box 29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66" name="Text Box 29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67" name="Text Box 29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68" name="Text Box 29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69" name="Text Box 29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70" name="Text Box 29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71" name="Text Box 29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72" name="Text Box 29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73" name="Text Box 29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74" name="Text Box 29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75" name="Text Box 29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76" name="Text Box 29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77" name="Text Box 29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78" name="Text Box 29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79" name="Text Box 29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80" name="Text Box 29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81" name="Text Box 29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82" name="Text Box 29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83" name="Text Box 29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84" name="Text Box 29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85" name="Text Box 29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86" name="Text Box 29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87" name="Text Box 29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88" name="Text Box 29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89" name="Text Box 29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90" name="Text Box 29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91" name="Text Box 29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92" name="Text Box 29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93" name="Text Box 29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94" name="Text Box 29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95" name="Text Box 29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96" name="Text Box 29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97" name="Text Box 29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98" name="Text Box 29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499" name="Text Box 29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00" name="Text Box 29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01" name="Text Box 29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02" name="Text Box 29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03" name="Text Box 29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04" name="Text Box 29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05" name="Text Box 29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06" name="Text Box 29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07" name="Text Box 29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08" name="Text Box 29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09" name="Text Box 29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10" name="Text Box 29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11" name="Text Box 29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12" name="Text Box 29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13" name="Text Box 29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14" name="Text Box 29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15" name="Text Box 29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16" name="Text Box 29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17" name="Text Box 29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18" name="Text Box 29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19" name="Text Box 29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20" name="Text Box 29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21" name="Text Box 29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22" name="Text Box 29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23" name="Text Box 29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24" name="Text Box 29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25" name="Text Box 29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26" name="Text Box 29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27" name="Text Box 29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28" name="Text Box 29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29" name="Text Box 29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30" name="Text Box 29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31" name="Text Box 29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32" name="Text Box 29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33" name="Text Box 29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34" name="Text Box 29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35" name="Text Box 29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36" name="Text Box 29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37" name="Text Box 29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38" name="Text Box 29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39" name="Text Box 29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40" name="Text Box 29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41" name="Text Box 29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42" name="Text Box 29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43" name="Text Box 29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44" name="Text Box 29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45" name="Text Box 29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46" name="Text Box 29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47" name="Text Box 29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48" name="Text Box 29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49" name="Text Box 29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50" name="Text Box 29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51" name="Text Box 29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52" name="Text Box 29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53" name="Text Box 30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54" name="Text Box 30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55" name="Text Box 30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56" name="Text Box 30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57" name="Text Box 30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58" name="Text Box 30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59" name="Text Box 30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60" name="Text Box 30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61" name="Text Box 30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62" name="Text Box 30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63" name="Text Box 30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64" name="Text Box 30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65" name="Text Box 30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66" name="Text Box 30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67" name="Text Box 30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68" name="Text Box 30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69" name="Text Box 30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70" name="Text Box 30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71" name="Text Box 30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72" name="Text Box 30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73" name="Text Box 30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74" name="Text Box 30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75" name="Text Box 30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76" name="Text Box 30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77" name="Text Box 30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78" name="Text Box 30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79" name="Text Box 30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80" name="Text Box 30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81" name="Text Box 30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82" name="Text Box 30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83" name="Text Box 30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84" name="Text Box 30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85" name="Text Box 30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86" name="Text Box 30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87" name="Text Box 30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88" name="Text Box 30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89" name="Text Box 30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90" name="Text Box 30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91" name="Text Box 30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92" name="Text Box 30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93" name="Text Box 30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94" name="Text Box 30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95" name="Text Box 30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96" name="Text Box 30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97" name="Text Box 30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98" name="Text Box 30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599" name="Text Box 30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00" name="Text Box 30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01" name="Text Box 30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02" name="Text Box 30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03" name="Text Box 30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04" name="Text Box 30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05" name="Text Box 30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06" name="Text Box 30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07" name="Text Box 30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08" name="Text Box 30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09" name="Text Box 30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10" name="Text Box 30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11" name="Text Box 30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12" name="Text Box 30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13" name="Text Box 30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14" name="Text Box 30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15" name="Text Box 30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16" name="Text Box 30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17" name="Text Box 30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18" name="Text Box 30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19" name="Text Box 30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20" name="Text Box 30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21" name="Text Box 30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22" name="Text Box 30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23" name="Text Box 30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24" name="Text Box 30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25" name="Text Box 30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26" name="Text Box 30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27" name="Text Box 30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28" name="Text Box 30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29" name="Text Box 30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30" name="Text Box 30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31" name="Text Box 30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32" name="Text Box 30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33" name="Text Box 30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34" name="Text Box 30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35" name="Text Box 30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36" name="Text Box 30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37" name="Text Box 30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38" name="Text Box 30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39" name="Text Box 30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40" name="Text Box 30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41" name="Text Box 30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42" name="Text Box 30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43" name="Text Box 30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44" name="Text Box 30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45" name="Text Box 30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46" name="Text Box 30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47" name="Text Box 30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48" name="Text Box 30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49" name="Text Box 30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50" name="Text Box 30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51" name="Text Box 30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52" name="Text Box 30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53" name="Text Box 31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54" name="Text Box 31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55" name="Text Box 31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56" name="Text Box 31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57" name="Text Box 31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58" name="Text Box 31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59" name="Text Box 31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60" name="Text Box 31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61" name="Text Box 31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62" name="Text Box 31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63" name="Text Box 31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64" name="Text Box 31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65" name="Text Box 31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66" name="Text Box 31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67" name="Text Box 31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68" name="Text Box 31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69" name="Text Box 31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70" name="Text Box 31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71" name="Text Box 31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72" name="Text Box 31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73" name="Text Box 31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74" name="Text Box 31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75" name="Text Box 31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76" name="Text Box 31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77" name="Text Box 31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78" name="Text Box 31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79" name="Text Box 31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80" name="Text Box 31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81" name="Text Box 31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82" name="Text Box 31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83" name="Text Box 31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84" name="Text Box 31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85" name="Text Box 31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86" name="Text Box 31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87" name="Text Box 31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88" name="Text Box 31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89" name="Text Box 31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90" name="Text Box 31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91" name="Text Box 31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92" name="Text Box 31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93" name="Text Box 31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94" name="Text Box 31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95" name="Text Box 31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96" name="Text Box 31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97" name="Text Box 31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98" name="Text Box 31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699" name="Text Box 31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00" name="Text Box 31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01" name="Text Box 31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02" name="Text Box 31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03" name="Text Box 31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04" name="Text Box 31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05" name="Text Box 31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06" name="Text Box 31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07" name="Text Box 31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08" name="Text Box 31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09" name="Text Box 31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10" name="Text Box 31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11" name="Text Box 31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12" name="Text Box 31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13" name="Text Box 31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14" name="Text Box 31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15" name="Text Box 31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16" name="Text Box 31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17" name="Text Box 31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18" name="Text Box 31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19" name="Text Box 31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20" name="Text Box 31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21" name="Text Box 31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22" name="Text Box 31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23" name="Text Box 31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24" name="Text Box 31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25" name="Text Box 31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26" name="Text Box 31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27" name="Text Box 31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28" name="Text Box 31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29" name="Text Box 31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30" name="Text Box 31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31" name="Text Box 31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32" name="Text Box 31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33" name="Text Box 31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34" name="Text Box 31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35" name="Text Box 31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36" name="Text Box 31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37" name="Text Box 31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38" name="Text Box 31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39" name="Text Box 31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40" name="Text Box 31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41" name="Text Box 31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42" name="Text Box 31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43" name="Text Box 31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44" name="Text Box 31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45" name="Text Box 31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46" name="Text Box 31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47" name="Text Box 31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48" name="Text Box 31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49" name="Text Box 31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50" name="Text Box 31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51" name="Text Box 31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52" name="Text Box 31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53" name="Text Box 32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54" name="Text Box 32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55" name="Text Box 32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56" name="Text Box 32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57" name="Text Box 32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58" name="Text Box 32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59" name="Text Box 32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60" name="Text Box 32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61" name="Text Box 32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62" name="Text Box 32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63" name="Text Box 32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64" name="Text Box 32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65" name="Text Box 32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66" name="Text Box 32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67" name="Text Box 32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68" name="Text Box 32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69" name="Text Box 32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70" name="Text Box 32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71" name="Text Box 32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72" name="Text Box 32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73" name="Text Box 32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74" name="Text Box 32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75" name="Text Box 32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76" name="Text Box 32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77" name="Text Box 32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78" name="Text Box 32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79" name="Text Box 32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80" name="Text Box 32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81" name="Text Box 32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82" name="Text Box 32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83" name="Text Box 32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84" name="Text Box 32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85" name="Text Box 32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86" name="Text Box 32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87" name="Text Box 32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88" name="Text Box 32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89" name="Text Box 32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90" name="Text Box 32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91" name="Text Box 32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92" name="Text Box 32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93" name="Text Box 32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94" name="Text Box 32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95" name="Text Box 32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96" name="Text Box 32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97" name="Text Box 32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98" name="Text Box 32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799" name="Text Box 32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00" name="Text Box 32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01" name="Text Box 32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02" name="Text Box 32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03" name="Text Box 32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04" name="Text Box 32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05" name="Text Box 32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06" name="Text Box 32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07" name="Text Box 32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08" name="Text Box 32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09" name="Text Box 32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10" name="Text Box 32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11" name="Text Box 32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12" name="Text Box 32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13" name="Text Box 32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14" name="Text Box 32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15" name="Text Box 32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16" name="Text Box 32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17" name="Text Box 32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18" name="Text Box 32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19" name="Text Box 32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20" name="Text Box 32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21" name="Text Box 32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22" name="Text Box 32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23" name="Text Box 32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24" name="Text Box 32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25" name="Text Box 32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26" name="Text Box 32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27" name="Text Box 32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28" name="Text Box 32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29" name="Text Box 32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30" name="Text Box 32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31" name="Text Box 32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32" name="Text Box 32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33" name="Text Box 32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34" name="Text Box 32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35" name="Text Box 32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36" name="Text Box 32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37" name="Text Box 32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38" name="Text Box 32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39" name="Text Box 32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40" name="Text Box 32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41" name="Text Box 32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42" name="Text Box 32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43" name="Text Box 32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44" name="Text Box 32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45" name="Text Box 32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46" name="Text Box 32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47" name="Text Box 32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48" name="Text Box 32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49" name="Text Box 32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50" name="Text Box 32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51" name="Text Box 32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52" name="Text Box 32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53" name="Text Box 33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54" name="Text Box 33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55" name="Text Box 33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56" name="Text Box 33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57" name="Text Box 33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58" name="Text Box 33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59" name="Text Box 33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60" name="Text Box 33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61" name="Text Box 33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62" name="Text Box 33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63" name="Text Box 33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64" name="Text Box 33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65" name="Text Box 33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66" name="Text Box 33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67" name="Text Box 33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68" name="Text Box 33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69" name="Text Box 33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70" name="Text Box 33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71" name="Text Box 33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72" name="Text Box 33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73" name="Text Box 33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74" name="Text Box 33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75" name="Text Box 33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76" name="Text Box 33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77" name="Text Box 33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78" name="Text Box 33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79" name="Text Box 33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80" name="Text Box 33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81" name="Text Box 33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82" name="Text Box 33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83" name="Text Box 33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84" name="Text Box 33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85" name="Text Box 33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86" name="Text Box 33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87" name="Text Box 33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88" name="Text Box 33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89" name="Text Box 33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90" name="Text Box 33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91" name="Text Box 33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92" name="Text Box 33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93" name="Text Box 33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94" name="Text Box 33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95" name="Text Box 33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96" name="Text Box 33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97" name="Text Box 33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98" name="Text Box 33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899" name="Text Box 33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00" name="Text Box 33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01" name="Text Box 33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02" name="Text Box 33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03" name="Text Box 33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04" name="Text Box 33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05" name="Text Box 33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06" name="Text Box 33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07" name="Text Box 33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08" name="Text Box 33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09" name="Text Box 33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10" name="Text Box 33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11" name="Text Box 33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12" name="Text Box 33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13" name="Text Box 33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14" name="Text Box 33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15" name="Text Box 33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16" name="Text Box 33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17" name="Text Box 33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18" name="Text Box 33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19" name="Text Box 33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20" name="Text Box 33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21" name="Text Box 33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22" name="Text Box 33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23" name="Text Box 33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24" name="Text Box 33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25" name="Text Box 33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26" name="Text Box 33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27" name="Text Box 33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28" name="Text Box 33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29" name="Text Box 33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30" name="Text Box 33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31" name="Text Box 33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32" name="Text Box 33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33" name="Text Box 33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34" name="Text Box 33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35" name="Text Box 33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36" name="Text Box 33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37" name="Text Box 33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38" name="Text Box 33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39" name="Text Box 33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40" name="Text Box 33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41" name="Text Box 33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42" name="Text Box 33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43" name="Text Box 33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44" name="Text Box 33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45" name="Text Box 33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46" name="Text Box 33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47" name="Text Box 33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48" name="Text Box 33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49" name="Text Box 33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50" name="Text Box 33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51" name="Text Box 33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52" name="Text Box 33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53" name="Text Box 34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54" name="Text Box 34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55" name="Text Box 34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56" name="Text Box 34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57" name="Text Box 34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58" name="Text Box 34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59" name="Text Box 34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60" name="Text Box 34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61" name="Text Box 34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62" name="Text Box 34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63" name="Text Box 34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64" name="Text Box 34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65" name="Text Box 34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66" name="Text Box 34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67" name="Text Box 34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68" name="Text Box 34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69" name="Text Box 34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70" name="Text Box 34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71" name="Text Box 34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72" name="Text Box 34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73" name="Text Box 34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74" name="Text Box 34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75" name="Text Box 34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76" name="Text Box 34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77" name="Text Box 34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78" name="Text Box 34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79" name="Text Box 34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80" name="Text Box 34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81" name="Text Box 34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82" name="Text Box 34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83" name="Text Box 34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84" name="Text Box 34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85" name="Text Box 34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86" name="Text Box 34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87" name="Text Box 34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88" name="Text Box 34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89" name="Text Box 34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90" name="Text Box 34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91" name="Text Box 34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92" name="Text Box 34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93" name="Text Box 34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94" name="Text Box 34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95" name="Text Box 34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96" name="Text Box 34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97" name="Text Box 34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98" name="Text Box 34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1999" name="Text Box 34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00" name="Text Box 34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01" name="Text Box 34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02" name="Text Box 34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03" name="Text Box 34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04" name="Text Box 34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05" name="Text Box 34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06" name="Text Box 34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07" name="Text Box 34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08" name="Text Box 34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09" name="Text Box 34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10" name="Text Box 34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11" name="Text Box 34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12" name="Text Box 34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13" name="Text Box 34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14" name="Text Box 34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15" name="Text Box 34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16" name="Text Box 34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17" name="Text Box 34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18" name="Text Box 34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19" name="Text Box 34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20" name="Text Box 34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21" name="Text Box 34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22" name="Text Box 34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23" name="Text Box 34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24" name="Text Box 34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25" name="Text Box 34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26" name="Text Box 34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27" name="Text Box 34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28" name="Text Box 34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29" name="Text Box 34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30" name="Text Box 34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31" name="Text Box 34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32" name="Text Box 34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33" name="Text Box 34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34" name="Text Box 34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35" name="Text Box 34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36" name="Text Box 34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37" name="Text Box 34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38" name="Text Box 34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39" name="Text Box 34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40" name="Text Box 34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41" name="Text Box 34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42" name="Text Box 34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43" name="Text Box 34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44" name="Text Box 34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45" name="Text Box 34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46" name="Text Box 34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47" name="Text Box 34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48" name="Text Box 34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49" name="Text Box 34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50" name="Text Box 34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51" name="Text Box 34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52" name="Text Box 34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53" name="Text Box 35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54" name="Text Box 35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55" name="Text Box 35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56" name="Text Box 35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57" name="Text Box 35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58" name="Text Box 35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59" name="Text Box 35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60" name="Text Box 35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61" name="Text Box 35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62" name="Text Box 35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63" name="Text Box 35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64" name="Text Box 35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65" name="Text Box 35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66" name="Text Box 35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67" name="Text Box 35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68" name="Text Box 35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69" name="Text Box 35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70" name="Text Box 35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71" name="Text Box 35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72" name="Text Box 35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73" name="Text Box 35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74" name="Text Box 35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75" name="Text Box 35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76" name="Text Box 35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77" name="Text Box 35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78" name="Text Box 35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79" name="Text Box 35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80" name="Text Box 35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81" name="Text Box 35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82" name="Text Box 35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83" name="Text Box 35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84" name="Text Box 35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85" name="Text Box 35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86" name="Text Box 35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87" name="Text Box 35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88" name="Text Box 35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89" name="Text Box 35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90" name="Text Box 35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91" name="Text Box 35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92" name="Text Box 35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93" name="Text Box 35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94" name="Text Box 35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95" name="Text Box 35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96" name="Text Box 35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97" name="Text Box 35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98" name="Text Box 35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099" name="Text Box 35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00" name="Text Box 35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01" name="Text Box 35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02" name="Text Box 35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03" name="Text Box 35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04" name="Text Box 35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05" name="Text Box 35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06" name="Text Box 35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07" name="Text Box 35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08" name="Text Box 35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09" name="Text Box 35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10" name="Text Box 35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11" name="Text Box 35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12" name="Text Box 35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13" name="Text Box 35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14" name="Text Box 35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15" name="Text Box 35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16" name="Text Box 35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17" name="Text Box 35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18" name="Text Box 35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19" name="Text Box 35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20" name="Text Box 35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21" name="Text Box 35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22" name="Text Box 35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23" name="Text Box 35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24" name="Text Box 35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25" name="Text Box 35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26" name="Text Box 35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27" name="Text Box 35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28" name="Text Box 35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29" name="Text Box 35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30" name="Text Box 35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31" name="Text Box 35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32" name="Text Box 35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33" name="Text Box 35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34" name="Text Box 35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35" name="Text Box 35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36" name="Text Box 35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37" name="Text Box 35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38" name="Text Box 35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39" name="Text Box 35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40" name="Text Box 35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41" name="Text Box 35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42" name="Text Box 35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43" name="Text Box 35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44" name="Text Box 35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45" name="Text Box 35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46" name="Text Box 35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47" name="Text Box 35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48" name="Text Box 35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49" name="Text Box 35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50" name="Text Box 35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51" name="Text Box 35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52" name="Text Box 35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53" name="Text Box 36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54" name="Text Box 36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55" name="Text Box 36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56" name="Text Box 36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57" name="Text Box 36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58" name="Text Box 36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59" name="Text Box 36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60" name="Text Box 36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61" name="Text Box 36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62" name="Text Box 36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63" name="Text Box 36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64" name="Text Box 36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65" name="Text Box 36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66" name="Text Box 36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67" name="Text Box 36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68" name="Text Box 36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69" name="Text Box 36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70" name="Text Box 36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71" name="Text Box 36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72" name="Text Box 36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73" name="Text Box 36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74" name="Text Box 36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75" name="Text Box 36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76" name="Text Box 36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77" name="Text Box 36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78" name="Text Box 36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79" name="Text Box 36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80" name="Text Box 36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81" name="Text Box 36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82" name="Text Box 36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83" name="Text Box 36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84" name="Text Box 36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85" name="Text Box 36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86" name="Text Box 36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87" name="Text Box 36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88" name="Text Box 36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89" name="Text Box 36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90" name="Text Box 36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91" name="Text Box 36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92" name="Text Box 36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93" name="Text Box 36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94" name="Text Box 36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95" name="Text Box 36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96" name="Text Box 36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97" name="Text Box 36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98" name="Text Box 36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199" name="Text Box 36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00" name="Text Box 36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01" name="Text Box 36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02" name="Text Box 36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03" name="Text Box 36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04" name="Text Box 36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05" name="Text Box 36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06" name="Text Box 36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07" name="Text Box 36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08" name="Text Box 36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09" name="Text Box 36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10" name="Text Box 36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11" name="Text Box 36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12" name="Text Box 36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13" name="Text Box 36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14" name="Text Box 36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15" name="Text Box 36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16" name="Text Box 36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17" name="Text Box 36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18" name="Text Box 36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19" name="Text Box 36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20" name="Text Box 36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21" name="Text Box 36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22" name="Text Box 36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23" name="Text Box 36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24" name="Text Box 36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25" name="Text Box 36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26" name="Text Box 36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27" name="Text Box 36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28" name="Text Box 36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29" name="Text Box 36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30" name="Text Box 36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31" name="Text Box 36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32" name="Text Box 36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33" name="Text Box 36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34" name="Text Box 36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35" name="Text Box 36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36" name="Text Box 36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37" name="Text Box 36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38" name="Text Box 36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39" name="Text Box 36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40" name="Text Box 36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41" name="Text Box 36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42" name="Text Box 36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43" name="Text Box 36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44" name="Text Box 36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45" name="Text Box 36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46" name="Text Box 36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47" name="Text Box 36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48" name="Text Box 36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49" name="Text Box 36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50" name="Text Box 36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51" name="Text Box 36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52" name="Text Box 36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53" name="Text Box 37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54" name="Text Box 37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55" name="Text Box 37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56" name="Text Box 37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57" name="Text Box 37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58" name="Text Box 37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59" name="Text Box 37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60" name="Text Box 37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61" name="Text Box 37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62" name="Text Box 37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63" name="Text Box 37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64" name="Text Box 37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65" name="Text Box 37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66" name="Text Box 37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67" name="Text Box 37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68" name="Text Box 37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69" name="Text Box 37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70" name="Text Box 37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71" name="Text Box 37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72" name="Text Box 37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73" name="Text Box 37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74" name="Text Box 37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75" name="Text Box 37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76" name="Text Box 37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77" name="Text Box 37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78" name="Text Box 37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79" name="Text Box 37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80" name="Text Box 37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81" name="Text Box 37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82" name="Text Box 37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83" name="Text Box 37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84" name="Text Box 37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85" name="Text Box 37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86" name="Text Box 37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87" name="Text Box 37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88" name="Text Box 37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89" name="Text Box 37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90" name="Text Box 37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91" name="Text Box 37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92" name="Text Box 37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93" name="Text Box 37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94" name="Text Box 37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95" name="Text Box 37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96" name="Text Box 37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97" name="Text Box 37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98" name="Text Box 37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299" name="Text Box 37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00" name="Text Box 37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01" name="Text Box 37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02" name="Text Box 37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03" name="Text Box 37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04" name="Text Box 37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05" name="Text Box 37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06" name="Text Box 37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07" name="Text Box 37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08" name="Text Box 37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09" name="Text Box 37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10" name="Text Box 37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11" name="Text Box 37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12" name="Text Box 37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13" name="Text Box 37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14" name="Text Box 37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15" name="Text Box 37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16" name="Text Box 37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17" name="Text Box 37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18" name="Text Box 37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19" name="Text Box 37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20" name="Text Box 37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21" name="Text Box 37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22" name="Text Box 37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23" name="Text Box 37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24" name="Text Box 37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25" name="Text Box 37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26" name="Text Box 37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27" name="Text Box 37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28" name="Text Box 37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29" name="Text Box 37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30" name="Text Box 37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31" name="Text Box 37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32" name="Text Box 37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33" name="Text Box 37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34" name="Text Box 37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35" name="Text Box 37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36" name="Text Box 37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37" name="Text Box 37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38" name="Text Box 37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39" name="Text Box 37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40" name="Text Box 37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41" name="Text Box 37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42" name="Text Box 37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43" name="Text Box 37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44" name="Text Box 37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45" name="Text Box 37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46" name="Text Box 37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47" name="Text Box 37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48" name="Text Box 37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49" name="Text Box 37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50" name="Text Box 37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51" name="Text Box 37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52" name="Text Box 37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53" name="Text Box 38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54" name="Text Box 38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55" name="Text Box 38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56" name="Text Box 38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57" name="Text Box 38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58" name="Text Box 38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59" name="Text Box 38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60" name="Text Box 38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61" name="Text Box 38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62" name="Text Box 38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63" name="Text Box 38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64" name="Text Box 38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65" name="Text Box 38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66" name="Text Box 38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67" name="Text Box 38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68" name="Text Box 38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69" name="Text Box 38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70" name="Text Box 38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71" name="Text Box 38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72" name="Text Box 38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73" name="Text Box 38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74" name="Text Box 38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75" name="Text Box 38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76" name="Text Box 38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77" name="Text Box 38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78" name="Text Box 38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79" name="Text Box 38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80" name="Text Box 38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81" name="Text Box 38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82" name="Text Box 38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83" name="Text Box 38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84" name="Text Box 38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85" name="Text Box 38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86" name="Text Box 38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87" name="Text Box 38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88" name="Text Box 38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89" name="Text Box 38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90" name="Text Box 38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91" name="Text Box 38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92" name="Text Box 38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93" name="Text Box 38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94" name="Text Box 38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95" name="Text Box 38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96" name="Text Box 38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97" name="Text Box 38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98" name="Text Box 38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399" name="Text Box 38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00" name="Text Box 38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01" name="Text Box 38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02" name="Text Box 38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03" name="Text Box 38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04" name="Text Box 38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05" name="Text Box 38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06" name="Text Box 38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07" name="Text Box 38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08" name="Text Box 38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09" name="Text Box 38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10" name="Text Box 38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11" name="Text Box 38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12" name="Text Box 38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13" name="Text Box 38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14" name="Text Box 38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15" name="Text Box 38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16" name="Text Box 38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17" name="Text Box 38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18" name="Text Box 38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19" name="Text Box 38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20" name="Text Box 38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21" name="Text Box 38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22" name="Text Box 38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23" name="Text Box 38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24" name="Text Box 38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25" name="Text Box 38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26" name="Text Box 38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27" name="Text Box 38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28" name="Text Box 38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29" name="Text Box 38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30" name="Text Box 38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31" name="Text Box 38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32" name="Text Box 38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33" name="Text Box 38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34" name="Text Box 38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35" name="Text Box 38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36" name="Text Box 38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37" name="Text Box 38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38" name="Text Box 38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39" name="Text Box 38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40" name="Text Box 38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41" name="Text Box 38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42" name="Text Box 38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43" name="Text Box 38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44" name="Text Box 38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45" name="Text Box 38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46" name="Text Box 38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47" name="Text Box 38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48" name="Text Box 38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49" name="Text Box 38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50" name="Text Box 38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51" name="Text Box 38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52" name="Text Box 38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53" name="Text Box 39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54" name="Text Box 39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55" name="Text Box 39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56" name="Text Box 39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57" name="Text Box 39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58" name="Text Box 39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59" name="Text Box 39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60" name="Text Box 39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61" name="Text Box 39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62" name="Text Box 39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63" name="Text Box 39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64" name="Text Box 39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65" name="Text Box 39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66" name="Text Box 39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67" name="Text Box 39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68" name="Text Box 39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69" name="Text Box 39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70" name="Text Box 39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71" name="Text Box 39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72" name="Text Box 39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73" name="Text Box 39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74" name="Text Box 39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75" name="Text Box 39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76" name="Text Box 39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77" name="Text Box 39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78" name="Text Box 39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79" name="Text Box 39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80" name="Text Box 39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81" name="Text Box 39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82" name="Text Box 39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83" name="Text Box 39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84" name="Text Box 39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85" name="Text Box 39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86" name="Text Box 39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87" name="Text Box 39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88" name="Text Box 39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89" name="Text Box 39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90" name="Text Box 39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91" name="Text Box 39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92" name="Text Box 39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93" name="Text Box 39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94" name="Text Box 39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95" name="Text Box 39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96" name="Text Box 39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97" name="Text Box 39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98" name="Text Box 39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499" name="Text Box 39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00" name="Text Box 39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01" name="Text Box 39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02" name="Text Box 39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03" name="Text Box 39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04" name="Text Box 39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05" name="Text Box 39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06" name="Text Box 39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07" name="Text Box 39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08" name="Text Box 39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09" name="Text Box 39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10" name="Text Box 39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11" name="Text Box 39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12" name="Text Box 39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13" name="Text Box 39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14" name="Text Box 39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15" name="Text Box 39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16" name="Text Box 39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17" name="Text Box 39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18" name="Text Box 39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19" name="Text Box 39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20" name="Text Box 39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21" name="Text Box 39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22" name="Text Box 39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23" name="Text Box 39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24" name="Text Box 39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25" name="Text Box 39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26" name="Text Box 39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27" name="Text Box 39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28" name="Text Box 39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29" name="Text Box 39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30" name="Text Box 39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31" name="Text Box 39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32" name="Text Box 39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33" name="Text Box 39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34" name="Text Box 39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35" name="Text Box 39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36" name="Text Box 39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37" name="Text Box 39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38" name="Text Box 39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39" name="Text Box 39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40" name="Text Box 39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41" name="Text Box 39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42" name="Text Box 39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43" name="Text Box 39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44" name="Text Box 39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45" name="Text Box 39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46" name="Text Box 39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47" name="Text Box 39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48" name="Text Box 39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49" name="Text Box 39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50" name="Text Box 39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51" name="Text Box 39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52" name="Text Box 39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53" name="Text Box 40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54" name="Text Box 40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55" name="Text Box 40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56" name="Text Box 40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57" name="Text Box 40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58" name="Text Box 40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59" name="Text Box 40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60" name="Text Box 40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61" name="Text Box 40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62" name="Text Box 40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63" name="Text Box 40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64" name="Text Box 40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65" name="Text Box 40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66" name="Text Box 40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67" name="Text Box 40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68" name="Text Box 40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69" name="Text Box 40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70" name="Text Box 40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71" name="Text Box 40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72" name="Text Box 40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73" name="Text Box 40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74" name="Text Box 40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75" name="Text Box 40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76" name="Text Box 40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77" name="Text Box 40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78" name="Text Box 40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79" name="Text Box 40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80" name="Text Box 40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81" name="Text Box 40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82" name="Text Box 40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83" name="Text Box 40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84" name="Text Box 40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85" name="Text Box 40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86" name="Text Box 40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87" name="Text Box 40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88" name="Text Box 40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89" name="Text Box 40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90" name="Text Box 40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91" name="Text Box 40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92" name="Text Box 40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93" name="Text Box 40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94" name="Text Box 40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95" name="Text Box 40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96" name="Text Box 40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97" name="Text Box 40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98" name="Text Box 40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599" name="Text Box 40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00" name="Text Box 40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01" name="Text Box 40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02" name="Text Box 40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03" name="Text Box 40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04" name="Text Box 40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05" name="Text Box 40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06" name="Text Box 40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07" name="Text Box 40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08" name="Text Box 40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09" name="Text Box 40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10" name="Text Box 40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11" name="Text Box 40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12" name="Text Box 40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13" name="Text Box 40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14" name="Text Box 40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15" name="Text Box 40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16" name="Text Box 40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17" name="Text Box 40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18" name="Text Box 40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19" name="Text Box 40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20" name="Text Box 40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21" name="Text Box 40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22" name="Text Box 40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23" name="Text Box 40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24" name="Text Box 40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25" name="Text Box 40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26" name="Text Box 40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27" name="Text Box 40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28" name="Text Box 40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29" name="Text Box 40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30" name="Text Box 40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31" name="Text Box 40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32" name="Text Box 40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33" name="Text Box 40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34" name="Text Box 40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35" name="Text Box 40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36" name="Text Box 40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37" name="Text Box 40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38" name="Text Box 40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39" name="Text Box 40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40" name="Text Box 40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41" name="Text Box 40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42" name="Text Box 40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43" name="Text Box 40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44" name="Text Box 40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45" name="Text Box 40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46" name="Text Box 40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47" name="Text Box 40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48" name="Text Box 40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49" name="Text Box 40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50" name="Text Box 40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51" name="Text Box 40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52" name="Text Box 40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53" name="Text Box 41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54" name="Text Box 41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55" name="Text Box 41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56" name="Text Box 41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57" name="Text Box 41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58" name="Text Box 41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59" name="Text Box 41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60" name="Text Box 41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61" name="Text Box 41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62" name="Text Box 41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63" name="Text Box 41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64" name="Text Box 41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65" name="Text Box 41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66" name="Text Box 41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67" name="Text Box 41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68" name="Text Box 41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69" name="Text Box 41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70" name="Text Box 41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71" name="Text Box 41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72" name="Text Box 41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73" name="Text Box 41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74" name="Text Box 41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75" name="Text Box 41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76" name="Text Box 41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77" name="Text Box 41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78" name="Text Box 41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79" name="Text Box 41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80" name="Text Box 41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81" name="Text Box 41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82" name="Text Box 41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83" name="Text Box 41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84" name="Text Box 41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85" name="Text Box 41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86" name="Text Box 41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87" name="Text Box 41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88" name="Text Box 41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89" name="Text Box 41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90" name="Text Box 41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91" name="Text Box 41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92" name="Text Box 41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93" name="Text Box 41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94" name="Text Box 41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95" name="Text Box 41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96" name="Text Box 41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97" name="Text Box 41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98" name="Text Box 41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699" name="Text Box 41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00" name="Text Box 41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01" name="Text Box 41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02" name="Text Box 41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03" name="Text Box 41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04" name="Text Box 41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05" name="Text Box 41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06" name="Text Box 41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07" name="Text Box 41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08" name="Text Box 41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09" name="Text Box 41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10" name="Text Box 41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11" name="Text Box 41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12" name="Text Box 41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13" name="Text Box 41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14" name="Text Box 41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15" name="Text Box 41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16" name="Text Box 41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17" name="Text Box 41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18" name="Text Box 41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19" name="Text Box 41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20" name="Text Box 41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21" name="Text Box 41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22" name="Text Box 41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23" name="Text Box 41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24" name="Text Box 41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25" name="Text Box 41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26" name="Text Box 41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27" name="Text Box 41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28" name="Text Box 41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29" name="Text Box 41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30" name="Text Box 41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31" name="Text Box 41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32" name="Text Box 41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33" name="Text Box 41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34" name="Text Box 41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35" name="Text Box 41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36" name="Text Box 41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37" name="Text Box 41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38" name="Text Box 41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39" name="Text Box 41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40" name="Text Box 41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41" name="Text Box 41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42" name="Text Box 41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43" name="Text Box 41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44" name="Text Box 41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45" name="Text Box 41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46" name="Text Box 41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47" name="Text Box 41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48" name="Text Box 41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49" name="Text Box 41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50" name="Text Box 41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51" name="Text Box 41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52" name="Text Box 41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53" name="Text Box 42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54" name="Text Box 42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55" name="Text Box 42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56" name="Text Box 42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57" name="Text Box 42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58" name="Text Box 42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59" name="Text Box 42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60" name="Text Box 42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61" name="Text Box 42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62" name="Text Box 42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63" name="Text Box 42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64" name="Text Box 42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65" name="Text Box 42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66" name="Text Box 42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67" name="Text Box 42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68" name="Text Box 42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69" name="Text Box 42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70" name="Text Box 42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71" name="Text Box 42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72" name="Text Box 42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73" name="Text Box 42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74" name="Text Box 42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75" name="Text Box 42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76" name="Text Box 42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77" name="Text Box 42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78" name="Text Box 42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79" name="Text Box 42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80" name="Text Box 42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81" name="Text Box 42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82" name="Text Box 42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83" name="Text Box 42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84" name="Text Box 42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85" name="Text Box 42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86" name="Text Box 42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87" name="Text Box 42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88" name="Text Box 42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89" name="Text Box 42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90" name="Text Box 42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91" name="Text Box 42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92" name="Text Box 42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93" name="Text Box 42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94" name="Text Box 42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95" name="Text Box 42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96" name="Text Box 42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97" name="Text Box 42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98" name="Text Box 42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799" name="Text Box 42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00" name="Text Box 42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01" name="Text Box 42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02" name="Text Box 42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03" name="Text Box 42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04" name="Text Box 42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05" name="Text Box 42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06" name="Text Box 42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07" name="Text Box 42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08" name="Text Box 42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09" name="Text Box 42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10" name="Text Box 42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11" name="Text Box 42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12" name="Text Box 42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13" name="Text Box 42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14" name="Text Box 42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15" name="Text Box 42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16" name="Text Box 42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17" name="Text Box 42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18" name="Text Box 42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19" name="Text Box 42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20" name="Text Box 42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21" name="Text Box 42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22" name="Text Box 42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23" name="Text Box 42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24" name="Text Box 42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25" name="Text Box 42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26" name="Text Box 42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27" name="Text Box 42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28" name="Text Box 42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29" name="Text Box 42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30" name="Text Box 42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31" name="Text Box 42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32" name="Text Box 42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33" name="Text Box 42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34" name="Text Box 42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35" name="Text Box 42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36" name="Text Box 42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37" name="Text Box 42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38" name="Text Box 42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39" name="Text Box 42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40" name="Text Box 42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41" name="Text Box 42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42" name="Text Box 42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43" name="Text Box 42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44" name="Text Box 42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45" name="Text Box 42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46" name="Text Box 42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47" name="Text Box 42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48" name="Text Box 42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49" name="Text Box 42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50" name="Text Box 42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51" name="Text Box 42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52" name="Text Box 42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53" name="Text Box 43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54" name="Text Box 43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55" name="Text Box 43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56" name="Text Box 43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57" name="Text Box 43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58" name="Text Box 43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59" name="Text Box 43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60" name="Text Box 43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61" name="Text Box 43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62" name="Text Box 43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63" name="Text Box 43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64" name="Text Box 43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65" name="Text Box 43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66" name="Text Box 43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67" name="Text Box 43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68" name="Text Box 43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69" name="Text Box 43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70" name="Text Box 43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71" name="Text Box 43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72" name="Text Box 43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73" name="Text Box 43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74" name="Text Box 43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75" name="Text Box 43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76" name="Text Box 43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77" name="Text Box 43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78" name="Text Box 43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79" name="Text Box 43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80" name="Text Box 43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81" name="Text Box 43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82" name="Text Box 43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83" name="Text Box 43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84" name="Text Box 43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85" name="Text Box 43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86" name="Text Box 43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87" name="Text Box 43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88" name="Text Box 43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89" name="Text Box 43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90" name="Text Box 43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91" name="Text Box 43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92" name="Text Box 43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93" name="Text Box 43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94" name="Text Box 43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95" name="Text Box 43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96" name="Text Box 43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97" name="Text Box 43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98" name="Text Box 43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899" name="Text Box 43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00" name="Text Box 43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01" name="Text Box 43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02" name="Text Box 43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03" name="Text Box 43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04" name="Text Box 43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05" name="Text Box 43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06" name="Text Box 43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07" name="Text Box 43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08" name="Text Box 43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09" name="Text Box 43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10" name="Text Box 43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11" name="Text Box 43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12" name="Text Box 43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13" name="Text Box 43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14" name="Text Box 43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15" name="Text Box 43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16" name="Text Box 43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17" name="Text Box 43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18" name="Text Box 43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19" name="Text Box 43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20" name="Text Box 43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21" name="Text Box 43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22" name="Text Box 43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23" name="Text Box 43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24" name="Text Box 43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25" name="Text Box 43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26" name="Text Box 43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27" name="Text Box 43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28" name="Text Box 43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29" name="Text Box 43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30" name="Text Box 43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31" name="Text Box 43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32" name="Text Box 43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33" name="Text Box 43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34" name="Text Box 43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35" name="Text Box 43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36" name="Text Box 43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37" name="Text Box 43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38" name="Text Box 43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39" name="Text Box 43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40" name="Text Box 43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41" name="Text Box 43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42" name="Text Box 43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43" name="Text Box 43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44" name="Text Box 43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45" name="Text Box 43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46" name="Text Box 43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47" name="Text Box 43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48" name="Text Box 43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49" name="Text Box 43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50" name="Text Box 43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51" name="Text Box 43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52" name="Text Box 43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53" name="Text Box 44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54" name="Text Box 44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55" name="Text Box 44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56" name="Text Box 44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57" name="Text Box 44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58" name="Text Box 44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59" name="Text Box 44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60" name="Text Box 44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61" name="Text Box 44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62" name="Text Box 44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63" name="Text Box 44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64" name="Text Box 44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65" name="Text Box 44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66" name="Text Box 44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67" name="Text Box 44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68" name="Text Box 44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69" name="Text Box 44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70" name="Text Box 44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71" name="Text Box 44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72" name="Text Box 44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73" name="Text Box 44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74" name="Text Box 44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75" name="Text Box 44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76" name="Text Box 44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77" name="Text Box 44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78" name="Text Box 44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79" name="Text Box 44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80" name="Text Box 44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81" name="Text Box 44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82" name="Text Box 44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83" name="Text Box 44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84" name="Text Box 44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85" name="Text Box 44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86" name="Text Box 44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87" name="Text Box 44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88" name="Text Box 44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89" name="Text Box 44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90" name="Text Box 44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91" name="Text Box 44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92" name="Text Box 44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93" name="Text Box 44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94" name="Text Box 44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95" name="Text Box 44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96" name="Text Box 44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97" name="Text Box 44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98" name="Text Box 44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2999" name="Text Box 44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00" name="Text Box 44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01" name="Text Box 44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02" name="Text Box 44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03" name="Text Box 44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04" name="Text Box 44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05" name="Text Box 44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06" name="Text Box 44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07" name="Text Box 44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08" name="Text Box 44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09" name="Text Box 44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10" name="Text Box 44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11" name="Text Box 44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12" name="Text Box 44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13" name="Text Box 44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14" name="Text Box 44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15" name="Text Box 44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16" name="Text Box 44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17" name="Text Box 44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18" name="Text Box 44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19" name="Text Box 44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20" name="Text Box 44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21" name="Text Box 44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22" name="Text Box 44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23" name="Text Box 44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24" name="Text Box 44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25" name="Text Box 44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26" name="Text Box 44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27" name="Text Box 44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28" name="Text Box 44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29" name="Text Box 44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30" name="Text Box 44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31" name="Text Box 44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32" name="Text Box 44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33" name="Text Box 44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34" name="Text Box 44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35" name="Text Box 44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36" name="Text Box 44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37" name="Text Box 44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38" name="Text Box 44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39" name="Text Box 44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40" name="Text Box 44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41" name="Text Box 44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42" name="Text Box 44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43" name="Text Box 44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44" name="Text Box 44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45" name="Text Box 44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46" name="Text Box 44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47" name="Text Box 44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48" name="Text Box 44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49" name="Text Box 44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50" name="Text Box 44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51" name="Text Box 44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52" name="Text Box 44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53" name="Text Box 45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54" name="Text Box 45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55" name="Text Box 45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56" name="Text Box 45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57" name="Text Box 45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58" name="Text Box 45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59" name="Text Box 45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60" name="Text Box 45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61" name="Text Box 45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62" name="Text Box 45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63" name="Text Box 45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64" name="Text Box 45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65" name="Text Box 45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66" name="Text Box 45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67" name="Text Box 45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68" name="Text Box 45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69" name="Text Box 45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70" name="Text Box 45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71" name="Text Box 45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72" name="Text Box 45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73" name="Text Box 45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74" name="Text Box 45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75" name="Text Box 45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76" name="Text Box 45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77" name="Text Box 45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78" name="Text Box 45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79" name="Text Box 45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80" name="Text Box 45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81" name="Text Box 45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82" name="Text Box 45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83" name="Text Box 45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84" name="Text Box 45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85" name="Text Box 45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86" name="Text Box 45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87" name="Text Box 45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88" name="Text Box 45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89" name="Text Box 45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90" name="Text Box 45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91" name="Text Box 45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92" name="Text Box 45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93" name="Text Box 45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94" name="Text Box 45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95" name="Text Box 45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96" name="Text Box 45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97" name="Text Box 45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98" name="Text Box 45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099" name="Text Box 45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00" name="Text Box 45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01" name="Text Box 45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02" name="Text Box 45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03" name="Text Box 45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04" name="Text Box 45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05" name="Text Box 45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06" name="Text Box 45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07" name="Text Box 45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08" name="Text Box 45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09" name="Text Box 45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10" name="Text Box 45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11" name="Text Box 45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12" name="Text Box 45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13" name="Text Box 45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14" name="Text Box 45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15" name="Text Box 45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16" name="Text Box 45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17" name="Text Box 45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18" name="Text Box 45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19" name="Text Box 45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20" name="Text Box 45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21" name="Text Box 45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22" name="Text Box 45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23" name="Text Box 45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24" name="Text Box 45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25" name="Text Box 45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26" name="Text Box 45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27" name="Text Box 45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28" name="Text Box 45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29" name="Text Box 45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30" name="Text Box 45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31" name="Text Box 45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32" name="Text Box 45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33" name="Text Box 45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34" name="Text Box 45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35" name="Text Box 45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36" name="Text Box 45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37" name="Text Box 45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38" name="Text Box 45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39" name="Text Box 45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40" name="Text Box 45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41" name="Text Box 45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42" name="Text Box 45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43" name="Text Box 45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44" name="Text Box 45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45" name="Text Box 45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46" name="Text Box 45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47" name="Text Box 45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48" name="Text Box 45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49" name="Text Box 45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50" name="Text Box 45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51" name="Text Box 45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52" name="Text Box 45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53" name="Text Box 46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54" name="Text Box 46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55" name="Text Box 46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56" name="Text Box 46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57" name="Text Box 46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58" name="Text Box 46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59" name="Text Box 46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60" name="Text Box 46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61" name="Text Box 46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62" name="Text Box 46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63" name="Text Box 46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64" name="Text Box 46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65" name="Text Box 46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66" name="Text Box 46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67" name="Text Box 46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68" name="Text Box 46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69" name="Text Box 46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70" name="Text Box 46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71" name="Text Box 46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72" name="Text Box 46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73" name="Text Box 46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74" name="Text Box 46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75" name="Text Box 46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76" name="Text Box 46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77" name="Text Box 46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78" name="Text Box 46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79" name="Text Box 46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80" name="Text Box 46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81" name="Text Box 46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82" name="Text Box 46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83" name="Text Box 46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84" name="Text Box 46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85" name="Text Box 46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86" name="Text Box 46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87" name="Text Box 46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88" name="Text Box 46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89" name="Text Box 46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90" name="Text Box 46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91" name="Text Box 46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92" name="Text Box 46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93" name="Text Box 46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94" name="Text Box 46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95" name="Text Box 46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96" name="Text Box 46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97" name="Text Box 46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98" name="Text Box 46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199" name="Text Box 46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00" name="Text Box 46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01" name="Text Box 46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02" name="Text Box 46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03" name="Text Box 46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04" name="Text Box 46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05" name="Text Box 46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06" name="Text Box 46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07" name="Text Box 46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08" name="Text Box 46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09" name="Text Box 46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10" name="Text Box 46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11" name="Text Box 46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12" name="Text Box 46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13" name="Text Box 46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14" name="Text Box 46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15" name="Text Box 46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16" name="Text Box 46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17" name="Text Box 46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18" name="Text Box 46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19" name="Text Box 46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20" name="Text Box 46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21" name="Text Box 46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22" name="Text Box 46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23" name="Text Box 46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24" name="Text Box 46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25" name="Text Box 46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26" name="Text Box 46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27" name="Text Box 46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28" name="Text Box 46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29" name="Text Box 46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30" name="Text Box 46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31" name="Text Box 46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32" name="Text Box 46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33" name="Text Box 46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34" name="Text Box 46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35" name="Text Box 46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36" name="Text Box 46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37" name="Text Box 46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38" name="Text Box 46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39" name="Text Box 46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40" name="Text Box 46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41" name="Text Box 46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42" name="Text Box 46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43" name="Text Box 46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44" name="Text Box 46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45" name="Text Box 46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46" name="Text Box 46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47" name="Text Box 46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48" name="Text Box 46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49" name="Text Box 46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50" name="Text Box 46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51" name="Text Box 46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52" name="Text Box 46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53" name="Text Box 47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54" name="Text Box 47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55" name="Text Box 47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56" name="Text Box 47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57" name="Text Box 47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58" name="Text Box 47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59" name="Text Box 47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60" name="Text Box 47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61" name="Text Box 47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62" name="Text Box 47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63" name="Text Box 47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64" name="Text Box 47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65" name="Text Box 47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66" name="Text Box 47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67" name="Text Box 47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68" name="Text Box 47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69" name="Text Box 47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70" name="Text Box 47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71" name="Text Box 47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72" name="Text Box 47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73" name="Text Box 47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74" name="Text Box 47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75" name="Text Box 47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76" name="Text Box 47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77" name="Text Box 47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78" name="Text Box 47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79" name="Text Box 47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80" name="Text Box 47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81" name="Text Box 47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82" name="Text Box 47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83" name="Text Box 47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84" name="Text Box 47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85" name="Text Box 47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86" name="Text Box 47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87" name="Text Box 47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88" name="Text Box 47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89" name="Text Box 47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90" name="Text Box 47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91" name="Text Box 47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92" name="Text Box 47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93" name="Text Box 47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94" name="Text Box 47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95" name="Text Box 47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96" name="Text Box 47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97" name="Text Box 47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98" name="Text Box 47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299" name="Text Box 47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00" name="Text Box 47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01" name="Text Box 47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02" name="Text Box 47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03" name="Text Box 47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04" name="Text Box 47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05" name="Text Box 47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06" name="Text Box 47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07" name="Text Box 47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08" name="Text Box 47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09" name="Text Box 47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10" name="Text Box 47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11" name="Text Box 47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12" name="Text Box 47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13" name="Text Box 47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14" name="Text Box 47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15" name="Text Box 47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16" name="Text Box 47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17" name="Text Box 47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18" name="Text Box 47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19" name="Text Box 47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20" name="Text Box 47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21" name="Text Box 47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22" name="Text Box 47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23" name="Text Box 47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24" name="Text Box 47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25" name="Text Box 47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26" name="Text Box 47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27" name="Text Box 47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28" name="Text Box 47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29" name="Text Box 47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30" name="Text Box 47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31" name="Text Box 47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32" name="Text Box 47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33" name="Text Box 47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34" name="Text Box 47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35" name="Text Box 47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36" name="Text Box 47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37" name="Text Box 47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38" name="Text Box 47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39" name="Text Box 47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40" name="Text Box 47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41" name="Text Box 47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42" name="Text Box 47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43" name="Text Box 47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44" name="Text Box 47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45" name="Text Box 47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46" name="Text Box 47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47" name="Text Box 47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48" name="Text Box 47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49" name="Text Box 47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50" name="Text Box 47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51" name="Text Box 47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52" name="Text Box 47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53" name="Text Box 48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54" name="Text Box 48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55" name="Text Box 48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56" name="Text Box 48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57" name="Text Box 48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58" name="Text Box 48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59" name="Text Box 48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60" name="Text Box 48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61" name="Text Box 48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62" name="Text Box 48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63" name="Text Box 48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64" name="Text Box 48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65" name="Text Box 48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66" name="Text Box 48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67" name="Text Box 48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68" name="Text Box 48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69" name="Text Box 48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70" name="Text Box 48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71" name="Text Box 48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72" name="Text Box 48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73" name="Text Box 48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74" name="Text Box 48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75" name="Text Box 48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76" name="Text Box 48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77" name="Text Box 48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78" name="Text Box 48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79" name="Text Box 48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80" name="Text Box 48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81" name="Text Box 48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82" name="Text Box 48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83" name="Text Box 48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84" name="Text Box 48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85" name="Text Box 48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86" name="Text Box 48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87" name="Text Box 48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88" name="Text Box 48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89" name="Text Box 48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90" name="Text Box 48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91" name="Text Box 48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92" name="Text Box 48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93" name="Text Box 48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94" name="Text Box 48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95" name="Text Box 48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96" name="Text Box 48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97" name="Text Box 48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98" name="Text Box 48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399" name="Text Box 48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00" name="Text Box 48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01" name="Text Box 48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02" name="Text Box 48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03" name="Text Box 48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04" name="Text Box 48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05" name="Text Box 48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06" name="Text Box 48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07" name="Text Box 48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08" name="Text Box 48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09" name="Text Box 48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10" name="Text Box 48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11" name="Text Box 48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12" name="Text Box 48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13" name="Text Box 48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14" name="Text Box 48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15" name="Text Box 48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16" name="Text Box 48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17" name="Text Box 48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18" name="Text Box 48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19" name="Text Box 48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20" name="Text Box 48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21" name="Text Box 48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22" name="Text Box 48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23" name="Text Box 48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24" name="Text Box 48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25" name="Text Box 48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26" name="Text Box 48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27" name="Text Box 48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28" name="Text Box 48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29" name="Text Box 48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30" name="Text Box 48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31" name="Text Box 48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32" name="Text Box 48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33" name="Text Box 48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34" name="Text Box 48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35" name="Text Box 48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36" name="Text Box 48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37" name="Text Box 48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38" name="Text Box 48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39" name="Text Box 48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40" name="Text Box 48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41" name="Text Box 48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42" name="Text Box 48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43" name="Text Box 48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44" name="Text Box 48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45" name="Text Box 48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46" name="Text Box 48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47" name="Text Box 48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48" name="Text Box 48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49" name="Text Box 48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50" name="Text Box 48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51" name="Text Box 48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52" name="Text Box 48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53" name="Text Box 49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54" name="Text Box 49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55" name="Text Box 49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56" name="Text Box 49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57" name="Text Box 49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58" name="Text Box 49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59" name="Text Box 49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60" name="Text Box 49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61" name="Text Box 49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62" name="Text Box 49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63" name="Text Box 49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64" name="Text Box 49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65" name="Text Box 49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66" name="Text Box 49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67" name="Text Box 49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68" name="Text Box 49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69" name="Text Box 49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70" name="Text Box 49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71" name="Text Box 49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72" name="Text Box 49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73" name="Text Box 49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74" name="Text Box 49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75" name="Text Box 49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76" name="Text Box 49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77" name="Text Box 49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78" name="Text Box 49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79" name="Text Box 49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80" name="Text Box 49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81" name="Text Box 49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82" name="Text Box 49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83" name="Text Box 49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84" name="Text Box 49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85" name="Text Box 49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86" name="Text Box 49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87" name="Text Box 49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88" name="Text Box 49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89" name="Text Box 49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90" name="Text Box 49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91" name="Text Box 49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92" name="Text Box 49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93" name="Text Box 49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94" name="Text Box 49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95" name="Text Box 49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96" name="Text Box 49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97" name="Text Box 49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98" name="Text Box 49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499" name="Text Box 49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00" name="Text Box 49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01" name="Text Box 49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02" name="Text Box 49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03" name="Text Box 49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04" name="Text Box 49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05" name="Text Box 49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06" name="Text Box 49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07" name="Text Box 49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08" name="Text Box 49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09" name="Text Box 49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10" name="Text Box 49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11" name="Text Box 49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12" name="Text Box 49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13" name="Text Box 49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14" name="Text Box 49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15" name="Text Box 49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16" name="Text Box 49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17" name="Text Box 49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18" name="Text Box 49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19" name="Text Box 49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20" name="Text Box 49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21" name="Text Box 49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22" name="Text Box 49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23" name="Text Box 49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24" name="Text Box 49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25" name="Text Box 49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26" name="Text Box 49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27" name="Text Box 49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28" name="Text Box 49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29" name="Text Box 49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30" name="Text Box 49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31" name="Text Box 49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32" name="Text Box 49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33" name="Text Box 49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34" name="Text Box 49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35" name="Text Box 49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36" name="Text Box 49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37" name="Text Box 49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38" name="Text Box 49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39" name="Text Box 49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40" name="Text Box 49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41" name="Text Box 49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42" name="Text Box 49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43" name="Text Box 49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44" name="Text Box 49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45" name="Text Box 49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46" name="Text Box 49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47" name="Text Box 49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48" name="Text Box 49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49" name="Text Box 49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50" name="Text Box 49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51" name="Text Box 49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52" name="Text Box 49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53" name="Text Box 50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54" name="Text Box 50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55" name="Text Box 50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56" name="Text Box 50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57" name="Text Box 50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58" name="Text Box 50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59" name="Text Box 50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60" name="Text Box 50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61" name="Text Box 50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62" name="Text Box 50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63" name="Text Box 50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64" name="Text Box 50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65" name="Text Box 50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66" name="Text Box 50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67" name="Text Box 50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68" name="Text Box 50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69" name="Text Box 50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70" name="Text Box 50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71" name="Text Box 50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72" name="Text Box 50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73" name="Text Box 50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74" name="Text Box 50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75" name="Text Box 50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76" name="Text Box 50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77" name="Text Box 50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78" name="Text Box 50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79" name="Text Box 50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80" name="Text Box 50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81" name="Text Box 50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82" name="Text Box 50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83" name="Text Box 50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84" name="Text Box 50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85" name="Text Box 50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86" name="Text Box 50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87" name="Text Box 50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88" name="Text Box 50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89" name="Text Box 50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90" name="Text Box 50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91" name="Text Box 50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92" name="Text Box 50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93" name="Text Box 50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94" name="Text Box 50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95" name="Text Box 50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96" name="Text Box 50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97" name="Text Box 50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98" name="Text Box 50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599" name="Text Box 50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00" name="Text Box 50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01" name="Text Box 50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02" name="Text Box 50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03" name="Text Box 50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04" name="Text Box 50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05" name="Text Box 50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06" name="Text Box 50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07" name="Text Box 50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08" name="Text Box 50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09" name="Text Box 50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10" name="Text Box 50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11" name="Text Box 50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12" name="Text Box 50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13" name="Text Box 50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14" name="Text Box 50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15" name="Text Box 50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16" name="Text Box 50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17" name="Text Box 50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18" name="Text Box 50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19" name="Text Box 50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20" name="Text Box 50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21" name="Text Box 50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22" name="Text Box 50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23" name="Text Box 50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24" name="Text Box 50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25" name="Text Box 50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26" name="Text Box 50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27" name="Text Box 50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28" name="Text Box 50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29" name="Text Box 50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30" name="Text Box 50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31" name="Text Box 50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32" name="Text Box 50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33" name="Text Box 50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34" name="Text Box 50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35" name="Text Box 50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36" name="Text Box 50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37" name="Text Box 50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38" name="Text Box 50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39" name="Text Box 50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40" name="Text Box 50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41" name="Text Box 50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42" name="Text Box 50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43" name="Text Box 50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44" name="Text Box 50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45" name="Text Box 50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46" name="Text Box 50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47" name="Text Box 50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48" name="Text Box 50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49" name="Text Box 50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50" name="Text Box 50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51" name="Text Box 50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52" name="Text Box 50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53" name="Text Box 51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54" name="Text Box 51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55" name="Text Box 51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56" name="Text Box 51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57" name="Text Box 51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58" name="Text Box 51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59" name="Text Box 51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60" name="Text Box 51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61" name="Text Box 51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62" name="Text Box 51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63" name="Text Box 51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64" name="Text Box 51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65" name="Text Box 51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66" name="Text Box 51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67" name="Text Box 51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68" name="Text Box 51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69" name="Text Box 51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70" name="Text Box 51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71" name="Text Box 51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72" name="Text Box 51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73" name="Text Box 51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74" name="Text Box 51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75" name="Text Box 51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76" name="Text Box 51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77" name="Text Box 51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78" name="Text Box 51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79" name="Text Box 51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80" name="Text Box 51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81" name="Text Box 51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82" name="Text Box 51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83" name="Text Box 51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84" name="Text Box 51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85" name="Text Box 51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86" name="Text Box 51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87" name="Text Box 51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88" name="Text Box 51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89" name="Text Box 51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90" name="Text Box 51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91" name="Text Box 51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92" name="Text Box 51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93" name="Text Box 51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94" name="Text Box 51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95" name="Text Box 51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96" name="Text Box 51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97" name="Text Box 51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98" name="Text Box 51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699" name="Text Box 51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00" name="Text Box 51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01" name="Text Box 51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02" name="Text Box 51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03" name="Text Box 51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04" name="Text Box 51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05" name="Text Box 51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06" name="Text Box 51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07" name="Text Box 51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08" name="Text Box 51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09" name="Text Box 51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10" name="Text Box 51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11" name="Text Box 51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12" name="Text Box 51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13" name="Text Box 51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14" name="Text Box 51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15" name="Text Box 51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16" name="Text Box 51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17" name="Text Box 51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18" name="Text Box 51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19" name="Text Box 51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20" name="Text Box 51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21" name="Text Box 51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22" name="Text Box 51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23" name="Text Box 51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24" name="Text Box 51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25" name="Text Box 51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26" name="Text Box 51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27" name="Text Box 51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28" name="Text Box 51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29" name="Text Box 51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30" name="Text Box 51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31" name="Text Box 51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32" name="Text Box 51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33" name="Text Box 51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34" name="Text Box 51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35" name="Text Box 51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36" name="Text Box 51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37" name="Text Box 51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38" name="Text Box 51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39" name="Text Box 51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40" name="Text Box 51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41" name="Text Box 51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42" name="Text Box 51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43" name="Text Box 51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44" name="Text Box 51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45" name="Text Box 51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46" name="Text Box 51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47" name="Text Box 51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48" name="Text Box 51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49" name="Text Box 51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50" name="Text Box 51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51" name="Text Box 51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52" name="Text Box 51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53" name="Text Box 52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54" name="Text Box 52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55" name="Text Box 52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56" name="Text Box 52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57" name="Text Box 52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58" name="Text Box 52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59" name="Text Box 52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60" name="Text Box 52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61" name="Text Box 52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62" name="Text Box 52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63" name="Text Box 52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64" name="Text Box 52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65" name="Text Box 52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66" name="Text Box 52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67" name="Text Box 52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68" name="Text Box 52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69" name="Text Box 52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70" name="Text Box 52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71" name="Text Box 52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72" name="Text Box 52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73" name="Text Box 52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74" name="Text Box 52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75" name="Text Box 52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76" name="Text Box 52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77" name="Text Box 52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78" name="Text Box 52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79" name="Text Box 52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80" name="Text Box 52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81" name="Text Box 52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82" name="Text Box 52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83" name="Text Box 52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84" name="Text Box 52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85" name="Text Box 52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86" name="Text Box 52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87" name="Text Box 52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88" name="Text Box 52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89" name="Text Box 52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90" name="Text Box 52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91" name="Text Box 52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92" name="Text Box 52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93" name="Text Box 52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94" name="Text Box 52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95" name="Text Box 52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96" name="Text Box 52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97" name="Text Box 52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98" name="Text Box 52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799" name="Text Box 52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00" name="Text Box 52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01" name="Text Box 52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02" name="Text Box 52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03" name="Text Box 52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04" name="Text Box 52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05" name="Text Box 52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06" name="Text Box 52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07" name="Text Box 52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08" name="Text Box 52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09" name="Text Box 52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10" name="Text Box 52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11" name="Text Box 52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12" name="Text Box 52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13" name="Text Box 52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14" name="Text Box 52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15" name="Text Box 52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16" name="Text Box 52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17" name="Text Box 52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18" name="Text Box 52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19" name="Text Box 52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20" name="Text Box 52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21" name="Text Box 52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22" name="Text Box 52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23" name="Text Box 52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24" name="Text Box 52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25" name="Text Box 52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26" name="Text Box 52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27" name="Text Box 52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28" name="Text Box 52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29" name="Text Box 52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30" name="Text Box 52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31" name="Text Box 52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32" name="Text Box 52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33" name="Text Box 52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34" name="Text Box 52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35" name="Text Box 52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36" name="Text Box 52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37" name="Text Box 52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38" name="Text Box 52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39" name="Text Box 52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40" name="Text Box 52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41" name="Text Box 52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42" name="Text Box 52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43" name="Text Box 52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44" name="Text Box 52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45" name="Text Box 52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46" name="Text Box 52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47" name="Text Box 52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48" name="Text Box 52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49" name="Text Box 52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50" name="Text Box 52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51" name="Text Box 52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52" name="Text Box 52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53" name="Text Box 53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54" name="Text Box 53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55" name="Text Box 53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56" name="Text Box 53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57" name="Text Box 53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58" name="Text Box 53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59" name="Text Box 53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60" name="Text Box 53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61" name="Text Box 530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62" name="Text Box 530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63" name="Text Box 531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64" name="Text Box 531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65" name="Text Box 531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66" name="Text Box 531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67" name="Text Box 531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68" name="Text Box 531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69" name="Text Box 531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70" name="Text Box 531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71" name="Text Box 531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72" name="Text Box 531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73" name="Text Box 532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74" name="Text Box 532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75" name="Text Box 532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76" name="Text Box 532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77" name="Text Box 532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78" name="Text Box 532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79" name="Text Box 532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80" name="Text Box 532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81" name="Text Box 532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82" name="Text Box 532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83" name="Text Box 533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84" name="Text Box 533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85" name="Text Box 533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86" name="Text Box 533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87" name="Text Box 533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88" name="Text Box 533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89" name="Text Box 533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90" name="Text Box 533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91" name="Text Box 533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92" name="Text Box 533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93" name="Text Box 534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94" name="Text Box 534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95" name="Text Box 534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96" name="Text Box 534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97" name="Text Box 534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98" name="Text Box 534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899" name="Text Box 534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00" name="Text Box 534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01" name="Text Box 534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02" name="Text Box 534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03" name="Text Box 535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04" name="Text Box 535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05" name="Text Box 535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06" name="Text Box 535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07" name="Text Box 535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08" name="Text Box 535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09" name="Text Box 535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10" name="Text Box 535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11" name="Text Box 535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12" name="Text Box 535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13" name="Text Box 536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14" name="Text Box 536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15" name="Text Box 536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16" name="Text Box 536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17" name="Text Box 536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18" name="Text Box 536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19" name="Text Box 536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20" name="Text Box 536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21" name="Text Box 536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22" name="Text Box 536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23" name="Text Box 537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24" name="Text Box 537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25" name="Text Box 537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26" name="Text Box 537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27" name="Text Box 537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28" name="Text Box 537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29" name="Text Box 537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30" name="Text Box 537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31" name="Text Box 537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32" name="Text Box 537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33" name="Text Box 538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34" name="Text Box 538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35" name="Text Box 538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36" name="Text Box 538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37" name="Text Box 538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38" name="Text Box 538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39" name="Text Box 538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40" name="Text Box 538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41" name="Text Box 538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42" name="Text Box 538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43" name="Text Box 539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44" name="Text Box 539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45" name="Text Box 539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46" name="Text Box 539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47" name="Text Box 539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48" name="Text Box 539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49" name="Text Box 539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50" name="Text Box 539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51" name="Text Box 5398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52" name="Text Box 5399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53" name="Text Box 5400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54" name="Text Box 5401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55" name="Text Box 5402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56" name="Text Box 5403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57" name="Text Box 5404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58" name="Text Box 5405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59" name="Text Box 5406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85725</xdr:colOff>
      <xdr:row>1185</xdr:row>
      <xdr:rowOff>19050</xdr:rowOff>
    </xdr:to>
    <xdr:sp macro="" textlink="">
      <xdr:nvSpPr>
        <xdr:cNvPr id="13960" name="Text Box 5407"/>
        <xdr:cNvSpPr txBox="1">
          <a:spLocks noChangeArrowheads="1"/>
        </xdr:cNvSpPr>
      </xdr:nvSpPr>
      <xdr:spPr bwMode="auto">
        <a:xfrm>
          <a:off x="4686300" y="225552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61" name="Text Box 5427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62" name="Text Box 5428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63" name="Text Box 5429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64" name="Text Box 5430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65" name="Text Box 5431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66" name="Text Box 5432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67" name="Text Box 5433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68" name="Text Box 5434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69" name="Text Box 5435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70" name="Text Box 5436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71" name="Text Box 5437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72" name="Text Box 5438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73" name="Text Box 5439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74" name="Text Box 5440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75" name="Text Box 5441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76" name="Text Box 5442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77" name="Text Box 5443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78" name="Text Box 5444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79" name="Text Box 5445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80" name="Text Box 5446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81" name="Text Box 5447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82" name="Text Box 5448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83" name="Text Box 5449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84" name="Text Box 5450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85" name="Text Box 5451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86" name="Text Box 5452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87" name="Text Box 5453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88" name="Text Box 5454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89" name="Text Box 5455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90" name="Text Box 5456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91" name="Text Box 5457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92" name="Text Box 5458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93" name="Text Box 5459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94" name="Text Box 5460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95" name="Text Box 5461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96" name="Text Box 5462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97" name="Text Box 5463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98" name="Text Box 5464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3999" name="Text Box 5465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4000" name="Text Box 5466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4001" name="Text Box 5467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85725</xdr:colOff>
      <xdr:row>1184</xdr:row>
      <xdr:rowOff>19051</xdr:rowOff>
    </xdr:to>
    <xdr:sp macro="" textlink="">
      <xdr:nvSpPr>
        <xdr:cNvPr id="14002" name="Text Box 5468"/>
        <xdr:cNvSpPr txBox="1">
          <a:spLocks noChangeArrowheads="1"/>
        </xdr:cNvSpPr>
      </xdr:nvSpPr>
      <xdr:spPr bwMode="auto">
        <a:xfrm>
          <a:off x="4686300" y="225361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0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  <col min="7" max="7" width="12.28515625" bestFit="1" customWidth="1"/>
  </cols>
  <sheetData>
    <row r="1" spans="1:5" ht="15" customHeight="1" x14ac:dyDescent="0.25">
      <c r="A1" s="36" t="s">
        <v>43</v>
      </c>
    </row>
    <row r="2" spans="1:5" ht="15" customHeight="1" x14ac:dyDescent="0.2">
      <c r="A2" s="156" t="s">
        <v>44</v>
      </c>
      <c r="B2" s="156"/>
      <c r="C2" s="156"/>
      <c r="D2" s="156"/>
      <c r="E2" s="156"/>
    </row>
    <row r="3" spans="1:5" ht="15" customHeight="1" x14ac:dyDescent="0.2">
      <c r="A3" s="156" t="s">
        <v>45</v>
      </c>
      <c r="B3" s="156"/>
      <c r="C3" s="156"/>
      <c r="D3" s="156"/>
      <c r="E3" s="156"/>
    </row>
    <row r="4" spans="1:5" ht="15" customHeight="1" x14ac:dyDescent="0.2">
      <c r="A4" s="157" t="s">
        <v>46</v>
      </c>
      <c r="B4" s="157"/>
      <c r="C4" s="157"/>
      <c r="D4" s="157"/>
      <c r="E4" s="157"/>
    </row>
    <row r="5" spans="1:5" ht="15" customHeight="1" x14ac:dyDescent="0.2">
      <c r="A5" s="157"/>
      <c r="B5" s="157"/>
      <c r="C5" s="157"/>
      <c r="D5" s="157"/>
      <c r="E5" s="157"/>
    </row>
    <row r="6" spans="1:5" ht="15" customHeight="1" x14ac:dyDescent="0.2">
      <c r="A6" s="157"/>
      <c r="B6" s="157"/>
      <c r="C6" s="157"/>
      <c r="D6" s="157"/>
      <c r="E6" s="157"/>
    </row>
    <row r="7" spans="1:5" ht="15" customHeight="1" x14ac:dyDescent="0.2">
      <c r="A7" s="157"/>
      <c r="B7" s="157"/>
      <c r="C7" s="157"/>
      <c r="D7" s="157"/>
      <c r="E7" s="157"/>
    </row>
    <row r="8" spans="1:5" ht="15" customHeight="1" x14ac:dyDescent="0.2">
      <c r="A8" s="37"/>
      <c r="B8" s="37"/>
      <c r="C8" s="37"/>
      <c r="D8" s="37"/>
      <c r="E8" s="37"/>
    </row>
    <row r="9" spans="1:5" ht="15" customHeight="1" x14ac:dyDescent="0.25">
      <c r="A9" s="38" t="s">
        <v>1</v>
      </c>
      <c r="B9" s="39"/>
      <c r="C9" s="39"/>
      <c r="D9" s="39"/>
      <c r="E9" s="39"/>
    </row>
    <row r="10" spans="1:5" ht="15" customHeight="1" x14ac:dyDescent="0.2">
      <c r="A10" s="40" t="s">
        <v>47</v>
      </c>
      <c r="B10" s="39"/>
      <c r="C10" s="39"/>
      <c r="D10" s="39"/>
      <c r="E10" s="41" t="s">
        <v>48</v>
      </c>
    </row>
    <row r="11" spans="1:5" ht="15" customHeight="1" x14ac:dyDescent="0.25">
      <c r="A11" s="42"/>
      <c r="B11" s="38"/>
      <c r="C11" s="39"/>
      <c r="D11" s="39"/>
      <c r="E11" s="43"/>
    </row>
    <row r="12" spans="1:5" ht="15" customHeight="1" x14ac:dyDescent="0.2">
      <c r="B12" s="44" t="s">
        <v>49</v>
      </c>
      <c r="C12" s="44" t="s">
        <v>50</v>
      </c>
      <c r="D12" s="45" t="s">
        <v>51</v>
      </c>
      <c r="E12" s="46" t="s">
        <v>52</v>
      </c>
    </row>
    <row r="13" spans="1:5" ht="15" customHeight="1" x14ac:dyDescent="0.2">
      <c r="B13" s="47">
        <v>33155</v>
      </c>
      <c r="C13" s="48"/>
      <c r="D13" s="49" t="s">
        <v>53</v>
      </c>
      <c r="E13" s="50">
        <v>111300000</v>
      </c>
    </row>
    <row r="14" spans="1:5" ht="15" customHeight="1" x14ac:dyDescent="0.2">
      <c r="B14" s="51"/>
      <c r="C14" s="52" t="s">
        <v>54</v>
      </c>
      <c r="D14" s="53"/>
      <c r="E14" s="54">
        <f>SUM(E13:E13)</f>
        <v>111300000</v>
      </c>
    </row>
    <row r="15" spans="1:5" ht="15" customHeight="1" x14ac:dyDescent="0.25">
      <c r="A15" s="55"/>
      <c r="B15" s="56"/>
      <c r="C15" s="56"/>
      <c r="D15" s="56"/>
      <c r="E15" s="56"/>
    </row>
    <row r="16" spans="1:5" ht="15" customHeight="1" x14ac:dyDescent="0.25">
      <c r="A16" s="57" t="s">
        <v>16</v>
      </c>
      <c r="B16" s="58"/>
      <c r="C16" s="58"/>
      <c r="D16" s="58"/>
      <c r="E16" s="59"/>
    </row>
    <row r="17" spans="1:5" ht="15" customHeight="1" x14ac:dyDescent="0.2">
      <c r="A17" s="40" t="s">
        <v>47</v>
      </c>
      <c r="B17" s="58"/>
      <c r="C17" s="58"/>
      <c r="D17" s="58"/>
      <c r="E17" s="41" t="s">
        <v>48</v>
      </c>
    </row>
    <row r="18" spans="1:5" ht="15" customHeight="1" x14ac:dyDescent="0.2"/>
    <row r="19" spans="1:5" ht="15" customHeight="1" x14ac:dyDescent="0.2">
      <c r="A19" s="60" t="s">
        <v>55</v>
      </c>
      <c r="E19" s="61">
        <v>111300000</v>
      </c>
    </row>
    <row r="20" spans="1:5" ht="15" customHeight="1" x14ac:dyDescent="0.2"/>
    <row r="21" spans="1:5" ht="15" customHeight="1" x14ac:dyDescent="0.2"/>
    <row r="22" spans="1:5" ht="15" customHeight="1" x14ac:dyDescent="0.25">
      <c r="A22" s="36" t="s">
        <v>56</v>
      </c>
    </row>
    <row r="23" spans="1:5" ht="15" customHeight="1" x14ac:dyDescent="0.2">
      <c r="A23" s="156" t="s">
        <v>44</v>
      </c>
      <c r="B23" s="156"/>
      <c r="C23" s="156"/>
      <c r="D23" s="156"/>
      <c r="E23" s="156"/>
    </row>
    <row r="24" spans="1:5" ht="15" customHeight="1" x14ac:dyDescent="0.2">
      <c r="A24" s="156" t="s">
        <v>57</v>
      </c>
      <c r="B24" s="156"/>
      <c r="C24" s="156"/>
      <c r="D24" s="156"/>
      <c r="E24" s="156"/>
    </row>
    <row r="25" spans="1:5" ht="15" customHeight="1" x14ac:dyDescent="0.2">
      <c r="A25" s="155" t="s">
        <v>58</v>
      </c>
      <c r="B25" s="155"/>
      <c r="C25" s="155"/>
      <c r="D25" s="155"/>
      <c r="E25" s="155"/>
    </row>
    <row r="26" spans="1:5" ht="15" customHeight="1" x14ac:dyDescent="0.2">
      <c r="A26" s="155"/>
      <c r="B26" s="155"/>
      <c r="C26" s="155"/>
      <c r="D26" s="155"/>
      <c r="E26" s="155"/>
    </row>
    <row r="27" spans="1:5" ht="15" customHeight="1" x14ac:dyDescent="0.2">
      <c r="A27" s="155"/>
      <c r="B27" s="155"/>
      <c r="C27" s="155"/>
      <c r="D27" s="155"/>
      <c r="E27" s="155"/>
    </row>
    <row r="28" spans="1:5" ht="15" customHeight="1" x14ac:dyDescent="0.2">
      <c r="A28" s="155"/>
      <c r="B28" s="155"/>
      <c r="C28" s="155"/>
      <c r="D28" s="155"/>
      <c r="E28" s="155"/>
    </row>
    <row r="29" spans="1:5" ht="15" customHeight="1" x14ac:dyDescent="0.2">
      <c r="A29" s="155"/>
      <c r="B29" s="155"/>
      <c r="C29" s="155"/>
      <c r="D29" s="155"/>
      <c r="E29" s="155"/>
    </row>
    <row r="30" spans="1:5" ht="15" customHeight="1" x14ac:dyDescent="0.2">
      <c r="A30" s="155"/>
      <c r="B30" s="155"/>
      <c r="C30" s="155"/>
      <c r="D30" s="155"/>
      <c r="E30" s="155"/>
    </row>
    <row r="31" spans="1:5" ht="15" customHeight="1" x14ac:dyDescent="0.2">
      <c r="A31" s="62"/>
      <c r="B31" s="62"/>
      <c r="C31" s="62"/>
      <c r="D31" s="62"/>
      <c r="E31" s="62"/>
    </row>
    <row r="32" spans="1:5" ht="15" customHeight="1" x14ac:dyDescent="0.25">
      <c r="A32" s="57" t="s">
        <v>1</v>
      </c>
      <c r="B32" s="58"/>
      <c r="C32" s="58"/>
      <c r="D32" s="58"/>
      <c r="E32" s="58"/>
    </row>
    <row r="33" spans="1:5" ht="15" customHeight="1" x14ac:dyDescent="0.2">
      <c r="A33" s="63" t="s">
        <v>59</v>
      </c>
      <c r="B33" s="64"/>
      <c r="C33" s="58"/>
      <c r="D33" s="58"/>
      <c r="E33" s="65" t="s">
        <v>60</v>
      </c>
    </row>
    <row r="34" spans="1:5" ht="15" customHeight="1" x14ac:dyDescent="0.25">
      <c r="B34" s="57"/>
      <c r="C34" s="58"/>
      <c r="D34" s="58"/>
      <c r="E34" s="66"/>
    </row>
    <row r="35" spans="1:5" ht="15" customHeight="1" x14ac:dyDescent="0.2">
      <c r="B35" s="44" t="s">
        <v>49</v>
      </c>
      <c r="C35" s="46" t="s">
        <v>50</v>
      </c>
      <c r="D35" s="67" t="s">
        <v>51</v>
      </c>
      <c r="E35" s="68" t="s">
        <v>52</v>
      </c>
    </row>
    <row r="36" spans="1:5" ht="15" customHeight="1" x14ac:dyDescent="0.2">
      <c r="B36" s="47">
        <v>91628</v>
      </c>
      <c r="C36" s="69"/>
      <c r="D36" s="70" t="s">
        <v>61</v>
      </c>
      <c r="E36" s="71">
        <v>145200000</v>
      </c>
    </row>
    <row r="37" spans="1:5" ht="15" customHeight="1" x14ac:dyDescent="0.2">
      <c r="B37" s="51"/>
      <c r="C37" s="72" t="s">
        <v>54</v>
      </c>
      <c r="D37" s="73"/>
      <c r="E37" s="74">
        <f>SUM(E36:E36)</f>
        <v>145200000</v>
      </c>
    </row>
    <row r="38" spans="1:5" ht="15" customHeight="1" x14ac:dyDescent="0.2">
      <c r="A38" s="59"/>
      <c r="B38" s="59"/>
      <c r="C38" s="59"/>
      <c r="D38" s="59"/>
    </row>
    <row r="39" spans="1:5" ht="15" customHeight="1" x14ac:dyDescent="0.25">
      <c r="A39" s="57" t="s">
        <v>16</v>
      </c>
      <c r="B39" s="58"/>
      <c r="C39" s="58"/>
      <c r="D39" s="58"/>
      <c r="E39" s="58"/>
    </row>
    <row r="40" spans="1:5" ht="15" customHeight="1" x14ac:dyDescent="0.2">
      <c r="A40" s="75" t="s">
        <v>62</v>
      </c>
      <c r="B40" s="39"/>
      <c r="C40" s="39"/>
      <c r="D40" s="39"/>
      <c r="E40" s="41" t="s">
        <v>63</v>
      </c>
    </row>
    <row r="41" spans="1:5" ht="15" customHeight="1" x14ac:dyDescent="0.2">
      <c r="A41" s="59"/>
      <c r="B41" s="76"/>
      <c r="C41" s="58"/>
      <c r="E41" s="77"/>
    </row>
    <row r="42" spans="1:5" ht="15" customHeight="1" x14ac:dyDescent="0.2">
      <c r="B42" s="46" t="s">
        <v>49</v>
      </c>
      <c r="C42" s="46" t="s">
        <v>50</v>
      </c>
      <c r="D42" s="78" t="s">
        <v>51</v>
      </c>
      <c r="E42" s="68" t="s">
        <v>52</v>
      </c>
    </row>
    <row r="43" spans="1:5" ht="15" customHeight="1" x14ac:dyDescent="0.2">
      <c r="B43" s="47">
        <v>91628</v>
      </c>
      <c r="C43" s="79"/>
      <c r="D43" s="70" t="s">
        <v>64</v>
      </c>
      <c r="E43" s="71">
        <v>145200000</v>
      </c>
    </row>
    <row r="44" spans="1:5" ht="15" customHeight="1" x14ac:dyDescent="0.2">
      <c r="B44" s="80"/>
      <c r="C44" s="72" t="s">
        <v>54</v>
      </c>
      <c r="D44" s="81"/>
      <c r="E44" s="82">
        <f>SUM(E43:E43)</f>
        <v>145200000</v>
      </c>
    </row>
    <row r="45" spans="1:5" ht="15" customHeight="1" x14ac:dyDescent="0.2"/>
    <row r="46" spans="1:5" ht="15" customHeight="1" x14ac:dyDescent="0.2"/>
    <row r="47" spans="1:5" ht="15" customHeight="1" x14ac:dyDescent="0.2"/>
    <row r="48" spans="1:5" ht="15" customHeight="1" x14ac:dyDescent="0.2"/>
    <row r="49" spans="1:5" ht="15" customHeight="1" x14ac:dyDescent="0.2"/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36" t="s">
        <v>65</v>
      </c>
    </row>
    <row r="55" spans="1:5" ht="15" customHeight="1" x14ac:dyDescent="0.2">
      <c r="A55" s="156" t="s">
        <v>44</v>
      </c>
      <c r="B55" s="156"/>
      <c r="C55" s="156"/>
      <c r="D55" s="156"/>
      <c r="E55" s="156"/>
    </row>
    <row r="56" spans="1:5" ht="15" customHeight="1" x14ac:dyDescent="0.2">
      <c r="A56" s="156" t="s">
        <v>66</v>
      </c>
      <c r="B56" s="156"/>
      <c r="C56" s="156"/>
      <c r="D56" s="156"/>
      <c r="E56" s="156"/>
    </row>
    <row r="57" spans="1:5" ht="15" customHeight="1" x14ac:dyDescent="0.2">
      <c r="A57" s="157" t="s">
        <v>67</v>
      </c>
      <c r="B57" s="157"/>
      <c r="C57" s="157"/>
      <c r="D57" s="157"/>
      <c r="E57" s="157"/>
    </row>
    <row r="58" spans="1:5" ht="15" customHeight="1" x14ac:dyDescent="0.2">
      <c r="A58" s="157"/>
      <c r="B58" s="157"/>
      <c r="C58" s="157"/>
      <c r="D58" s="157"/>
      <c r="E58" s="157"/>
    </row>
    <row r="59" spans="1:5" ht="15" customHeight="1" x14ac:dyDescent="0.2">
      <c r="A59" s="157"/>
      <c r="B59" s="157"/>
      <c r="C59" s="157"/>
      <c r="D59" s="157"/>
      <c r="E59" s="157"/>
    </row>
    <row r="60" spans="1:5" ht="15" customHeight="1" x14ac:dyDescent="0.2">
      <c r="A60" s="157"/>
      <c r="B60" s="157"/>
      <c r="C60" s="157"/>
      <c r="D60" s="157"/>
      <c r="E60" s="157"/>
    </row>
    <row r="61" spans="1:5" ht="15" customHeight="1" x14ac:dyDescent="0.2">
      <c r="A61" s="157"/>
      <c r="B61" s="157"/>
      <c r="C61" s="157"/>
      <c r="D61" s="157"/>
      <c r="E61" s="157"/>
    </row>
    <row r="62" spans="1:5" ht="15" customHeight="1" x14ac:dyDescent="0.2">
      <c r="A62" s="157"/>
      <c r="B62" s="157"/>
      <c r="C62" s="157"/>
      <c r="D62" s="157"/>
      <c r="E62" s="157"/>
    </row>
    <row r="63" spans="1:5" ht="15" customHeight="1" x14ac:dyDescent="0.2">
      <c r="A63" s="83"/>
      <c r="B63" s="83"/>
      <c r="C63" s="83"/>
      <c r="D63" s="83"/>
      <c r="E63" s="83"/>
    </row>
    <row r="64" spans="1:5" ht="15" customHeight="1" x14ac:dyDescent="0.25">
      <c r="A64" s="38" t="s">
        <v>1</v>
      </c>
      <c r="B64" s="39"/>
      <c r="C64" s="39"/>
      <c r="D64" s="39"/>
      <c r="E64" s="39"/>
    </row>
    <row r="65" spans="1:5" ht="15" customHeight="1" x14ac:dyDescent="0.2">
      <c r="A65" s="63" t="s">
        <v>59</v>
      </c>
      <c r="B65" s="39"/>
      <c r="C65" s="39"/>
      <c r="D65" s="39"/>
      <c r="E65" s="41" t="s">
        <v>60</v>
      </c>
    </row>
    <row r="66" spans="1:5" ht="15" customHeight="1" x14ac:dyDescent="0.25">
      <c r="A66" s="59"/>
      <c r="B66" s="57"/>
      <c r="C66" s="58"/>
      <c r="D66" s="58"/>
      <c r="E66" s="66"/>
    </row>
    <row r="67" spans="1:5" ht="15" customHeight="1" x14ac:dyDescent="0.2">
      <c r="B67" s="46" t="s">
        <v>49</v>
      </c>
      <c r="C67" s="46" t="s">
        <v>50</v>
      </c>
      <c r="D67" s="67" t="s">
        <v>51</v>
      </c>
      <c r="E67" s="68" t="s">
        <v>52</v>
      </c>
    </row>
    <row r="68" spans="1:5" ht="15" customHeight="1" x14ac:dyDescent="0.2">
      <c r="B68" s="84">
        <v>98278</v>
      </c>
      <c r="C68" s="48"/>
      <c r="D68" s="49" t="s">
        <v>68</v>
      </c>
      <c r="E68" s="50">
        <v>30533</v>
      </c>
    </row>
    <row r="69" spans="1:5" ht="15" customHeight="1" x14ac:dyDescent="0.2">
      <c r="B69" s="85"/>
      <c r="C69" s="72" t="s">
        <v>54</v>
      </c>
      <c r="D69" s="73"/>
      <c r="E69" s="74">
        <f>SUM(E68:E68)</f>
        <v>30533</v>
      </c>
    </row>
    <row r="70" spans="1:5" ht="15" customHeight="1" x14ac:dyDescent="0.25">
      <c r="A70" s="55"/>
      <c r="B70" s="56"/>
      <c r="C70" s="56"/>
      <c r="D70" s="56"/>
      <c r="E70" s="56"/>
    </row>
    <row r="71" spans="1:5" ht="15" customHeight="1" x14ac:dyDescent="0.25">
      <c r="A71" s="38" t="s">
        <v>16</v>
      </c>
      <c r="B71" s="39"/>
      <c r="C71" s="39"/>
    </row>
    <row r="72" spans="1:5" ht="15" customHeight="1" x14ac:dyDescent="0.2">
      <c r="A72" s="63" t="s">
        <v>69</v>
      </c>
      <c r="B72" s="58"/>
      <c r="C72" s="58"/>
      <c r="D72" s="58"/>
      <c r="E72" s="65" t="s">
        <v>70</v>
      </c>
    </row>
    <row r="73" spans="1:5" ht="15" customHeight="1" x14ac:dyDescent="0.2">
      <c r="A73" s="42"/>
      <c r="B73" s="86"/>
      <c r="C73" s="39"/>
      <c r="D73" s="56"/>
      <c r="E73" s="87"/>
    </row>
    <row r="74" spans="1:5" ht="15" customHeight="1" x14ac:dyDescent="0.2">
      <c r="C74" s="44" t="s">
        <v>50</v>
      </c>
      <c r="D74" s="88" t="s">
        <v>71</v>
      </c>
      <c r="E74" s="68" t="s">
        <v>52</v>
      </c>
    </row>
    <row r="75" spans="1:5" ht="15" customHeight="1" x14ac:dyDescent="0.2">
      <c r="C75" s="79">
        <v>3769</v>
      </c>
      <c r="D75" s="70" t="s">
        <v>72</v>
      </c>
      <c r="E75" s="50">
        <v>30533</v>
      </c>
    </row>
    <row r="76" spans="1:5" ht="15" customHeight="1" x14ac:dyDescent="0.2">
      <c r="C76" s="52" t="s">
        <v>54</v>
      </c>
      <c r="D76" s="89"/>
      <c r="E76" s="90">
        <f>SUM(E75:E75)</f>
        <v>30533</v>
      </c>
    </row>
    <row r="77" spans="1:5" ht="15" customHeight="1" x14ac:dyDescent="0.2"/>
    <row r="78" spans="1:5" ht="15" customHeight="1" x14ac:dyDescent="0.2"/>
    <row r="79" spans="1:5" ht="15" customHeight="1" x14ac:dyDescent="0.25">
      <c r="A79" s="36" t="s">
        <v>73</v>
      </c>
    </row>
    <row r="80" spans="1:5" ht="15" customHeight="1" x14ac:dyDescent="0.2">
      <c r="A80" s="156" t="s">
        <v>44</v>
      </c>
      <c r="B80" s="156"/>
      <c r="C80" s="156"/>
      <c r="D80" s="156"/>
      <c r="E80" s="156"/>
    </row>
    <row r="81" spans="1:5" ht="15" customHeight="1" x14ac:dyDescent="0.2">
      <c r="A81" s="156" t="s">
        <v>74</v>
      </c>
      <c r="B81" s="156"/>
      <c r="C81" s="156"/>
      <c r="D81" s="156"/>
      <c r="E81" s="156"/>
    </row>
    <row r="82" spans="1:5" ht="15" customHeight="1" x14ac:dyDescent="0.2">
      <c r="A82" s="155" t="s">
        <v>75</v>
      </c>
      <c r="B82" s="155"/>
      <c r="C82" s="155"/>
      <c r="D82" s="155"/>
      <c r="E82" s="155"/>
    </row>
    <row r="83" spans="1:5" ht="15" customHeight="1" x14ac:dyDescent="0.2">
      <c r="A83" s="155"/>
      <c r="B83" s="155"/>
      <c r="C83" s="155"/>
      <c r="D83" s="155"/>
      <c r="E83" s="155"/>
    </row>
    <row r="84" spans="1:5" ht="15" customHeight="1" x14ac:dyDescent="0.2">
      <c r="A84" s="155"/>
      <c r="B84" s="155"/>
      <c r="C84" s="155"/>
      <c r="D84" s="155"/>
      <c r="E84" s="155"/>
    </row>
    <row r="85" spans="1:5" ht="15" customHeight="1" x14ac:dyDescent="0.2">
      <c r="A85" s="155"/>
      <c r="B85" s="155"/>
      <c r="C85" s="155"/>
      <c r="D85" s="155"/>
      <c r="E85" s="155"/>
    </row>
    <row r="86" spans="1:5" ht="15" customHeight="1" x14ac:dyDescent="0.2">
      <c r="A86" s="155"/>
      <c r="B86" s="155"/>
      <c r="C86" s="155"/>
      <c r="D86" s="155"/>
      <c r="E86" s="155"/>
    </row>
    <row r="87" spans="1:5" ht="15" customHeight="1" x14ac:dyDescent="0.2">
      <c r="A87" s="155"/>
      <c r="B87" s="155"/>
      <c r="C87" s="155"/>
      <c r="D87" s="155"/>
      <c r="E87" s="155"/>
    </row>
    <row r="88" spans="1:5" ht="15" customHeight="1" x14ac:dyDescent="0.2">
      <c r="A88" s="155"/>
      <c r="B88" s="155"/>
      <c r="C88" s="155"/>
      <c r="D88" s="155"/>
      <c r="E88" s="155"/>
    </row>
    <row r="89" spans="1:5" ht="15" customHeight="1" x14ac:dyDescent="0.2">
      <c r="A89" s="155"/>
      <c r="B89" s="155"/>
      <c r="C89" s="155"/>
      <c r="D89" s="155"/>
      <c r="E89" s="155"/>
    </row>
    <row r="90" spans="1:5" ht="15" customHeight="1" x14ac:dyDescent="0.2">
      <c r="A90" s="83"/>
      <c r="B90" s="91"/>
      <c r="C90" s="83"/>
      <c r="D90" s="83"/>
      <c r="E90" s="83"/>
    </row>
    <row r="91" spans="1:5" ht="15" customHeight="1" x14ac:dyDescent="0.25">
      <c r="A91" s="38" t="s">
        <v>1</v>
      </c>
      <c r="B91" s="92"/>
      <c r="C91" s="39"/>
      <c r="D91" s="39"/>
      <c r="E91" s="39"/>
    </row>
    <row r="92" spans="1:5" ht="15" customHeight="1" x14ac:dyDescent="0.2">
      <c r="A92" s="40" t="s">
        <v>76</v>
      </c>
      <c r="B92" s="39"/>
      <c r="C92" s="39"/>
      <c r="D92" s="39"/>
      <c r="E92" s="41" t="s">
        <v>77</v>
      </c>
    </row>
    <row r="93" spans="1:5" ht="15" customHeight="1" x14ac:dyDescent="0.25">
      <c r="A93" s="59"/>
      <c r="B93" s="93"/>
      <c r="C93" s="58"/>
      <c r="D93" s="58"/>
      <c r="E93" s="66"/>
    </row>
    <row r="94" spans="1:5" ht="15" customHeight="1" x14ac:dyDescent="0.2">
      <c r="B94" s="46" t="s">
        <v>49</v>
      </c>
      <c r="C94" s="46" t="s">
        <v>50</v>
      </c>
      <c r="D94" s="67" t="s">
        <v>51</v>
      </c>
      <c r="E94" s="68" t="s">
        <v>52</v>
      </c>
    </row>
    <row r="95" spans="1:5" ht="15" customHeight="1" x14ac:dyDescent="0.2">
      <c r="B95" s="94">
        <v>107517016</v>
      </c>
      <c r="C95" s="69"/>
      <c r="D95" s="49" t="s">
        <v>53</v>
      </c>
      <c r="E95" s="50">
        <v>206866.31</v>
      </c>
    </row>
    <row r="96" spans="1:5" ht="15" customHeight="1" x14ac:dyDescent="0.2">
      <c r="B96" s="94">
        <v>107117015</v>
      </c>
      <c r="C96" s="69"/>
      <c r="D96" s="49" t="s">
        <v>53</v>
      </c>
      <c r="E96" s="50">
        <v>12168.61</v>
      </c>
    </row>
    <row r="97" spans="1:5" ht="15" customHeight="1" x14ac:dyDescent="0.2">
      <c r="B97" s="94">
        <v>107117968</v>
      </c>
      <c r="C97" s="69"/>
      <c r="D97" s="95" t="s">
        <v>78</v>
      </c>
      <c r="E97" s="50">
        <v>91849</v>
      </c>
    </row>
    <row r="98" spans="1:5" ht="15" customHeight="1" x14ac:dyDescent="0.2">
      <c r="B98" s="94">
        <v>107517969</v>
      </c>
      <c r="C98" s="69"/>
      <c r="D98" s="95" t="s">
        <v>78</v>
      </c>
      <c r="E98" s="50">
        <v>1561433</v>
      </c>
    </row>
    <row r="99" spans="1:5" ht="15" customHeight="1" x14ac:dyDescent="0.2">
      <c r="B99" s="85"/>
      <c r="C99" s="72" t="s">
        <v>54</v>
      </c>
      <c r="D99" s="73"/>
      <c r="E99" s="74">
        <f>SUM(E95:E98)</f>
        <v>1872316.92</v>
      </c>
    </row>
    <row r="100" spans="1:5" ht="15" customHeight="1" x14ac:dyDescent="0.2"/>
    <row r="101" spans="1:5" ht="15" customHeight="1" x14ac:dyDescent="0.2"/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5">
      <c r="A106" s="57" t="s">
        <v>16</v>
      </c>
      <c r="B106" s="58"/>
      <c r="C106" s="58"/>
      <c r="D106" s="58"/>
      <c r="E106" s="58"/>
    </row>
    <row r="107" spans="1:5" ht="15" customHeight="1" x14ac:dyDescent="0.2">
      <c r="A107" s="63" t="s">
        <v>59</v>
      </c>
      <c r="B107" s="58"/>
      <c r="C107" s="58"/>
      <c r="D107" s="58"/>
      <c r="E107" s="65" t="s">
        <v>60</v>
      </c>
    </row>
    <row r="108" spans="1:5" ht="15" customHeight="1" x14ac:dyDescent="0.2"/>
    <row r="109" spans="1:5" ht="15" customHeight="1" x14ac:dyDescent="0.2">
      <c r="C109" s="44" t="s">
        <v>50</v>
      </c>
      <c r="D109" s="96" t="s">
        <v>71</v>
      </c>
      <c r="E109" s="44" t="s">
        <v>52</v>
      </c>
    </row>
    <row r="110" spans="1:5" ht="15" customHeight="1" x14ac:dyDescent="0.2">
      <c r="C110" s="97">
        <v>6409</v>
      </c>
      <c r="D110" s="70" t="s">
        <v>79</v>
      </c>
      <c r="E110" s="50">
        <v>372763.92</v>
      </c>
    </row>
    <row r="111" spans="1:5" ht="15" customHeight="1" x14ac:dyDescent="0.2">
      <c r="C111" s="52" t="s">
        <v>54</v>
      </c>
      <c r="D111" s="89"/>
      <c r="E111" s="90">
        <f>SUM(E110:E110)</f>
        <v>372763.92</v>
      </c>
    </row>
    <row r="112" spans="1:5" ht="15" customHeight="1" x14ac:dyDescent="0.2"/>
    <row r="113" spans="1:7" ht="15" customHeight="1" x14ac:dyDescent="0.2">
      <c r="C113" s="46" t="s">
        <v>50</v>
      </c>
      <c r="D113" s="67" t="s">
        <v>51</v>
      </c>
      <c r="E113" s="68" t="s">
        <v>52</v>
      </c>
    </row>
    <row r="114" spans="1:7" ht="15" customHeight="1" x14ac:dyDescent="0.2">
      <c r="C114" s="97"/>
      <c r="D114" s="95" t="s">
        <v>80</v>
      </c>
      <c r="E114" s="50">
        <v>1499553</v>
      </c>
    </row>
    <row r="115" spans="1:7" ht="15" customHeight="1" x14ac:dyDescent="0.2">
      <c r="C115" s="72" t="s">
        <v>54</v>
      </c>
      <c r="D115" s="73"/>
      <c r="E115" s="74">
        <f>SUM(E114:E114)</f>
        <v>1499553</v>
      </c>
      <c r="G115" s="98">
        <f>+E111+E115</f>
        <v>1872316.92</v>
      </c>
    </row>
    <row r="116" spans="1:7" ht="15" customHeight="1" x14ac:dyDescent="0.2"/>
    <row r="117" spans="1:7" ht="15" customHeight="1" x14ac:dyDescent="0.2"/>
    <row r="118" spans="1:7" ht="15" customHeight="1" x14ac:dyDescent="0.25">
      <c r="A118" s="36" t="s">
        <v>81</v>
      </c>
    </row>
    <row r="119" spans="1:7" ht="15" customHeight="1" x14ac:dyDescent="0.2">
      <c r="A119" s="156" t="s">
        <v>44</v>
      </c>
      <c r="B119" s="156"/>
      <c r="C119" s="156"/>
      <c r="D119" s="156"/>
      <c r="E119" s="156"/>
    </row>
    <row r="120" spans="1:7" ht="15" customHeight="1" x14ac:dyDescent="0.2">
      <c r="A120" s="157" t="s">
        <v>82</v>
      </c>
      <c r="B120" s="157"/>
      <c r="C120" s="157"/>
      <c r="D120" s="157"/>
      <c r="E120" s="157"/>
    </row>
    <row r="121" spans="1:7" ht="15" customHeight="1" x14ac:dyDescent="0.2">
      <c r="A121" s="157"/>
      <c r="B121" s="157"/>
      <c r="C121" s="157"/>
      <c r="D121" s="157"/>
      <c r="E121" s="157"/>
    </row>
    <row r="122" spans="1:7" ht="15" customHeight="1" x14ac:dyDescent="0.2">
      <c r="A122" s="157"/>
      <c r="B122" s="157"/>
      <c r="C122" s="157"/>
      <c r="D122" s="157"/>
      <c r="E122" s="157"/>
    </row>
    <row r="123" spans="1:7" ht="15" customHeight="1" x14ac:dyDescent="0.2">
      <c r="A123" s="157"/>
      <c r="B123" s="157"/>
      <c r="C123" s="157"/>
      <c r="D123" s="157"/>
      <c r="E123" s="157"/>
    </row>
    <row r="124" spans="1:7" ht="15" customHeight="1" x14ac:dyDescent="0.2">
      <c r="A124" s="157"/>
      <c r="B124" s="157"/>
      <c r="C124" s="157"/>
      <c r="D124" s="157"/>
      <c r="E124" s="157"/>
    </row>
    <row r="125" spans="1:7" ht="15" customHeight="1" x14ac:dyDescent="0.2">
      <c r="A125" s="157"/>
      <c r="B125" s="157"/>
      <c r="C125" s="157"/>
      <c r="D125" s="157"/>
      <c r="E125" s="157"/>
    </row>
    <row r="126" spans="1:7" ht="15" customHeight="1" x14ac:dyDescent="0.2">
      <c r="A126" s="157"/>
      <c r="B126" s="157"/>
      <c r="C126" s="157"/>
      <c r="D126" s="157"/>
      <c r="E126" s="157"/>
    </row>
    <row r="127" spans="1:7" ht="15" customHeight="1" x14ac:dyDescent="0.2"/>
    <row r="128" spans="1:7" ht="15" customHeight="1" x14ac:dyDescent="0.25">
      <c r="A128" s="57" t="s">
        <v>1</v>
      </c>
      <c r="B128" s="58"/>
      <c r="C128" s="58"/>
      <c r="D128" s="58"/>
      <c r="E128" s="58"/>
    </row>
    <row r="129" spans="1:5" ht="15" customHeight="1" x14ac:dyDescent="0.2">
      <c r="A129" s="63" t="s">
        <v>83</v>
      </c>
      <c r="B129" s="39"/>
      <c r="C129" s="39"/>
      <c r="D129" s="39"/>
      <c r="E129" s="41" t="s">
        <v>84</v>
      </c>
    </row>
    <row r="130" spans="1:5" ht="15" customHeight="1" x14ac:dyDescent="0.25">
      <c r="A130" s="59"/>
      <c r="B130" s="57"/>
      <c r="C130" s="58"/>
      <c r="D130" s="58"/>
      <c r="E130" s="66"/>
    </row>
    <row r="131" spans="1:5" ht="15" customHeight="1" x14ac:dyDescent="0.2">
      <c r="B131" s="99"/>
      <c r="C131" s="46" t="s">
        <v>50</v>
      </c>
      <c r="D131" s="67" t="s">
        <v>51</v>
      </c>
      <c r="E131" s="68" t="s">
        <v>52</v>
      </c>
    </row>
    <row r="132" spans="1:5" ht="15" customHeight="1" x14ac:dyDescent="0.2">
      <c r="B132" s="100"/>
      <c r="C132" s="101">
        <v>6402</v>
      </c>
      <c r="D132" s="95" t="s">
        <v>85</v>
      </c>
      <c r="E132" s="102">
        <v>270501</v>
      </c>
    </row>
    <row r="133" spans="1:5" ht="15" customHeight="1" x14ac:dyDescent="0.2">
      <c r="B133" s="103"/>
      <c r="C133" s="72" t="s">
        <v>54</v>
      </c>
      <c r="D133" s="73"/>
      <c r="E133" s="74">
        <f>SUM(E132:E132)</f>
        <v>270501</v>
      </c>
    </row>
    <row r="134" spans="1:5" ht="15" customHeight="1" x14ac:dyDescent="0.2"/>
    <row r="135" spans="1:5" ht="15" customHeight="1" x14ac:dyDescent="0.25">
      <c r="A135" s="57" t="s">
        <v>16</v>
      </c>
      <c r="B135" s="58"/>
      <c r="C135" s="58"/>
      <c r="D135" s="58"/>
      <c r="E135" s="59"/>
    </row>
    <row r="136" spans="1:5" ht="15" customHeight="1" x14ac:dyDescent="0.2">
      <c r="A136" s="63" t="s">
        <v>83</v>
      </c>
      <c r="B136" s="104"/>
      <c r="C136" s="104"/>
      <c r="D136" s="104"/>
      <c r="E136" s="59" t="s">
        <v>84</v>
      </c>
    </row>
    <row r="137" spans="1:5" ht="15" customHeight="1" x14ac:dyDescent="0.2"/>
    <row r="138" spans="1:5" ht="15" customHeight="1" x14ac:dyDescent="0.2">
      <c r="B138" s="44" t="s">
        <v>49</v>
      </c>
      <c r="C138" s="46" t="s">
        <v>50</v>
      </c>
      <c r="D138" s="78" t="s">
        <v>51</v>
      </c>
      <c r="E138" s="68" t="s">
        <v>52</v>
      </c>
    </row>
    <row r="139" spans="1:5" ht="15" customHeight="1" x14ac:dyDescent="0.2">
      <c r="B139" s="47">
        <v>137</v>
      </c>
      <c r="C139" s="79"/>
      <c r="D139" s="105" t="s">
        <v>86</v>
      </c>
      <c r="E139" s="102">
        <v>270501</v>
      </c>
    </row>
    <row r="140" spans="1:5" ht="15" customHeight="1" x14ac:dyDescent="0.2">
      <c r="B140" s="106"/>
      <c r="C140" s="72" t="s">
        <v>54</v>
      </c>
      <c r="D140" s="81"/>
      <c r="E140" s="82">
        <f>SUM(E139:E139)</f>
        <v>270501</v>
      </c>
    </row>
    <row r="141" spans="1:5" ht="15" customHeight="1" x14ac:dyDescent="0.2"/>
    <row r="142" spans="1:5" ht="15" customHeight="1" x14ac:dyDescent="0.2"/>
    <row r="143" spans="1:5" ht="15" customHeight="1" x14ac:dyDescent="0.25">
      <c r="A143" s="36" t="s">
        <v>87</v>
      </c>
    </row>
    <row r="144" spans="1:5" ht="15" customHeight="1" x14ac:dyDescent="0.2">
      <c r="A144" s="156" t="s">
        <v>44</v>
      </c>
      <c r="B144" s="156"/>
      <c r="C144" s="156"/>
      <c r="D144" s="156"/>
      <c r="E144" s="156"/>
    </row>
    <row r="145" spans="1:5" ht="15" customHeight="1" x14ac:dyDescent="0.2">
      <c r="A145" s="155" t="s">
        <v>88</v>
      </c>
      <c r="B145" s="155"/>
      <c r="C145" s="155"/>
      <c r="D145" s="155"/>
      <c r="E145" s="155"/>
    </row>
    <row r="146" spans="1:5" ht="15" customHeight="1" x14ac:dyDescent="0.2">
      <c r="A146" s="155"/>
      <c r="B146" s="155"/>
      <c r="C146" s="155"/>
      <c r="D146" s="155"/>
      <c r="E146" s="155"/>
    </row>
    <row r="147" spans="1:5" ht="15" customHeight="1" x14ac:dyDescent="0.2">
      <c r="A147" s="155"/>
      <c r="B147" s="155"/>
      <c r="C147" s="155"/>
      <c r="D147" s="155"/>
      <c r="E147" s="155"/>
    </row>
    <row r="148" spans="1:5" ht="15" customHeight="1" x14ac:dyDescent="0.2">
      <c r="A148" s="155"/>
      <c r="B148" s="155"/>
      <c r="C148" s="155"/>
      <c r="D148" s="155"/>
      <c r="E148" s="155"/>
    </row>
    <row r="149" spans="1:5" ht="15" customHeight="1" x14ac:dyDescent="0.2">
      <c r="A149" s="155"/>
      <c r="B149" s="155"/>
      <c r="C149" s="155"/>
      <c r="D149" s="155"/>
      <c r="E149" s="155"/>
    </row>
    <row r="150" spans="1:5" ht="15" customHeight="1" x14ac:dyDescent="0.2">
      <c r="A150" s="155"/>
      <c r="B150" s="155"/>
      <c r="C150" s="155"/>
      <c r="D150" s="155"/>
      <c r="E150" s="155"/>
    </row>
    <row r="151" spans="1:5" ht="15" customHeight="1" x14ac:dyDescent="0.2">
      <c r="A151" s="155"/>
      <c r="B151" s="155"/>
      <c r="C151" s="155"/>
      <c r="D151" s="155"/>
      <c r="E151" s="155"/>
    </row>
    <row r="152" spans="1:5" ht="15" customHeight="1" x14ac:dyDescent="0.2">
      <c r="A152" s="155"/>
      <c r="B152" s="155"/>
      <c r="C152" s="155"/>
      <c r="D152" s="155"/>
      <c r="E152" s="155"/>
    </row>
    <row r="153" spans="1:5" ht="15" customHeight="1" x14ac:dyDescent="0.2">
      <c r="A153" s="155"/>
      <c r="B153" s="155"/>
      <c r="C153" s="155"/>
      <c r="D153" s="155"/>
      <c r="E153" s="155"/>
    </row>
    <row r="154" spans="1:5" ht="15" customHeight="1" x14ac:dyDescent="0.2">
      <c r="A154" s="62"/>
      <c r="B154" s="62"/>
      <c r="C154" s="62"/>
      <c r="D154" s="62"/>
      <c r="E154" s="62"/>
    </row>
    <row r="155" spans="1:5" ht="15" customHeight="1" x14ac:dyDescent="0.2">
      <c r="A155" s="62"/>
      <c r="B155" s="62"/>
      <c r="C155" s="62"/>
      <c r="D155" s="62"/>
      <c r="E155" s="62"/>
    </row>
    <row r="156" spans="1:5" ht="15" customHeight="1" x14ac:dyDescent="0.2">
      <c r="A156" s="62"/>
      <c r="B156" s="62"/>
      <c r="C156" s="62"/>
      <c r="D156" s="62"/>
      <c r="E156" s="62"/>
    </row>
    <row r="157" spans="1:5" ht="15" customHeight="1" x14ac:dyDescent="0.2">
      <c r="A157" s="62"/>
      <c r="B157" s="62"/>
      <c r="C157" s="62"/>
      <c r="D157" s="62"/>
      <c r="E157" s="62"/>
    </row>
    <row r="158" spans="1:5" ht="15" customHeight="1" x14ac:dyDescent="0.25">
      <c r="A158" s="57" t="s">
        <v>1</v>
      </c>
      <c r="B158" s="58"/>
      <c r="C158" s="58"/>
      <c r="D158" s="58"/>
      <c r="E158" s="58"/>
    </row>
    <row r="159" spans="1:5" ht="15" customHeight="1" x14ac:dyDescent="0.2">
      <c r="A159" s="63" t="s">
        <v>59</v>
      </c>
      <c r="B159" s="58"/>
      <c r="C159" s="58"/>
      <c r="D159" s="58"/>
      <c r="E159" s="65" t="s">
        <v>60</v>
      </c>
    </row>
    <row r="160" spans="1:5" ht="15" customHeight="1" x14ac:dyDescent="0.25">
      <c r="B160" s="57"/>
      <c r="C160" s="58"/>
      <c r="D160" s="58"/>
      <c r="E160" s="66"/>
    </row>
    <row r="161" spans="1:5" ht="15" customHeight="1" x14ac:dyDescent="0.2">
      <c r="B161" s="107"/>
      <c r="C161" s="46" t="s">
        <v>50</v>
      </c>
      <c r="D161" s="67" t="s">
        <v>51</v>
      </c>
      <c r="E161" s="68" t="s">
        <v>52</v>
      </c>
    </row>
    <row r="162" spans="1:5" ht="15" customHeight="1" x14ac:dyDescent="0.2">
      <c r="B162" s="108"/>
      <c r="C162" s="109">
        <v>6172</v>
      </c>
      <c r="D162" s="110" t="s">
        <v>89</v>
      </c>
      <c r="E162" s="71">
        <v>47648</v>
      </c>
    </row>
    <row r="163" spans="1:5" ht="15" customHeight="1" x14ac:dyDescent="0.2">
      <c r="B163" s="108"/>
      <c r="C163" s="72" t="s">
        <v>54</v>
      </c>
      <c r="D163" s="73"/>
      <c r="E163" s="74">
        <f>SUM(E162:E162)</f>
        <v>47648</v>
      </c>
    </row>
    <row r="164" spans="1:5" ht="15" customHeight="1" x14ac:dyDescent="0.2">
      <c r="A164" s="59"/>
      <c r="B164" s="59"/>
      <c r="C164" s="59"/>
      <c r="D164" s="59"/>
      <c r="E164" s="59"/>
    </row>
    <row r="165" spans="1:5" ht="15" customHeight="1" x14ac:dyDescent="0.25">
      <c r="A165" s="57" t="s">
        <v>16</v>
      </c>
      <c r="B165" s="58"/>
      <c r="C165" s="58"/>
      <c r="D165" s="58"/>
      <c r="E165" s="59"/>
    </row>
    <row r="166" spans="1:5" ht="15" customHeight="1" x14ac:dyDescent="0.2">
      <c r="A166" s="63" t="s">
        <v>90</v>
      </c>
      <c r="B166" s="59"/>
      <c r="C166" s="59"/>
      <c r="D166" s="59"/>
      <c r="E166" s="59" t="s">
        <v>91</v>
      </c>
    </row>
    <row r="167" spans="1:5" ht="15" customHeight="1" x14ac:dyDescent="0.2">
      <c r="A167" s="59"/>
      <c r="B167" s="76"/>
      <c r="C167" s="58"/>
      <c r="E167" s="77"/>
    </row>
    <row r="168" spans="1:5" ht="15" customHeight="1" x14ac:dyDescent="0.2">
      <c r="B168" s="107"/>
      <c r="C168" s="46" t="s">
        <v>50</v>
      </c>
      <c r="D168" s="88" t="s">
        <v>71</v>
      </c>
      <c r="E168" s="68" t="s">
        <v>52</v>
      </c>
    </row>
    <row r="169" spans="1:5" ht="15" customHeight="1" x14ac:dyDescent="0.2">
      <c r="B169" s="100"/>
      <c r="C169" s="79">
        <v>3513</v>
      </c>
      <c r="D169" s="70" t="s">
        <v>92</v>
      </c>
      <c r="E169" s="71">
        <v>-1000</v>
      </c>
    </row>
    <row r="170" spans="1:5" ht="15" customHeight="1" x14ac:dyDescent="0.2">
      <c r="B170" s="100"/>
      <c r="C170" s="79">
        <v>3522</v>
      </c>
      <c r="D170" s="70" t="s">
        <v>92</v>
      </c>
      <c r="E170" s="71">
        <v>48648</v>
      </c>
    </row>
    <row r="171" spans="1:5" ht="15" customHeight="1" x14ac:dyDescent="0.2">
      <c r="B171" s="108"/>
      <c r="C171" s="72" t="s">
        <v>54</v>
      </c>
      <c r="D171" s="81"/>
      <c r="E171" s="82">
        <f>SUM(E169:E170)</f>
        <v>47648</v>
      </c>
    </row>
    <row r="172" spans="1:5" ht="15" customHeight="1" x14ac:dyDescent="0.2"/>
    <row r="173" spans="1:5" ht="15" customHeight="1" x14ac:dyDescent="0.2"/>
    <row r="174" spans="1:5" ht="15" customHeight="1" x14ac:dyDescent="0.25">
      <c r="A174" s="36" t="s">
        <v>93</v>
      </c>
    </row>
    <row r="175" spans="1:5" ht="15" customHeight="1" x14ac:dyDescent="0.2">
      <c r="A175" s="156" t="s">
        <v>44</v>
      </c>
      <c r="B175" s="156"/>
      <c r="C175" s="156"/>
      <c r="D175" s="156"/>
      <c r="E175" s="156"/>
    </row>
    <row r="176" spans="1:5" ht="15" customHeight="1" x14ac:dyDescent="0.2">
      <c r="A176" s="157" t="s">
        <v>94</v>
      </c>
      <c r="B176" s="157"/>
      <c r="C176" s="157"/>
      <c r="D176" s="157"/>
      <c r="E176" s="157"/>
    </row>
    <row r="177" spans="1:5" ht="15" customHeight="1" x14ac:dyDescent="0.2">
      <c r="A177" s="157"/>
      <c r="B177" s="157"/>
      <c r="C177" s="157"/>
      <c r="D177" s="157"/>
      <c r="E177" s="157"/>
    </row>
    <row r="178" spans="1:5" ht="15" customHeight="1" x14ac:dyDescent="0.2">
      <c r="A178" s="157"/>
      <c r="B178" s="157"/>
      <c r="C178" s="157"/>
      <c r="D178" s="157"/>
      <c r="E178" s="157"/>
    </row>
    <row r="179" spans="1:5" ht="15" customHeight="1" x14ac:dyDescent="0.2">
      <c r="A179" s="157"/>
      <c r="B179" s="157"/>
      <c r="C179" s="157"/>
      <c r="D179" s="157"/>
      <c r="E179" s="157"/>
    </row>
    <row r="180" spans="1:5" ht="15" customHeight="1" x14ac:dyDescent="0.2">
      <c r="A180" s="157"/>
      <c r="B180" s="157"/>
      <c r="C180" s="157"/>
      <c r="D180" s="157"/>
      <c r="E180" s="157"/>
    </row>
    <row r="181" spans="1:5" ht="15" customHeight="1" x14ac:dyDescent="0.2">
      <c r="A181" s="157"/>
      <c r="B181" s="157"/>
      <c r="C181" s="157"/>
      <c r="D181" s="157"/>
      <c r="E181" s="157"/>
    </row>
    <row r="182" spans="1:5" ht="15" customHeight="1" x14ac:dyDescent="0.2">
      <c r="A182" s="157"/>
      <c r="B182" s="157"/>
      <c r="C182" s="157"/>
      <c r="D182" s="157"/>
      <c r="E182" s="157"/>
    </row>
    <row r="183" spans="1:5" ht="15" customHeight="1" x14ac:dyDescent="0.2">
      <c r="A183" s="59" t="s">
        <v>95</v>
      </c>
    </row>
    <row r="184" spans="1:5" ht="15" customHeight="1" x14ac:dyDescent="0.25">
      <c r="A184" s="57" t="s">
        <v>1</v>
      </c>
      <c r="B184" s="58"/>
      <c r="C184" s="58"/>
      <c r="D184" s="58"/>
      <c r="E184" s="58"/>
    </row>
    <row r="185" spans="1:5" ht="15" customHeight="1" x14ac:dyDescent="0.2">
      <c r="A185" s="63" t="s">
        <v>59</v>
      </c>
      <c r="B185" s="58"/>
      <c r="C185" s="58"/>
      <c r="D185" s="58"/>
      <c r="E185" s="65" t="s">
        <v>60</v>
      </c>
    </row>
    <row r="186" spans="1:5" ht="15" customHeight="1" x14ac:dyDescent="0.25">
      <c r="A186" s="59"/>
      <c r="B186" s="57"/>
      <c r="C186" s="58"/>
      <c r="D186" s="58"/>
      <c r="E186" s="66"/>
    </row>
    <row r="187" spans="1:5" ht="15" customHeight="1" x14ac:dyDescent="0.2">
      <c r="B187" s="99"/>
      <c r="C187" s="46" t="s">
        <v>50</v>
      </c>
      <c r="D187" s="67" t="s">
        <v>51</v>
      </c>
      <c r="E187" s="68" t="s">
        <v>52</v>
      </c>
    </row>
    <row r="188" spans="1:5" ht="15" customHeight="1" x14ac:dyDescent="0.2">
      <c r="B188" s="108"/>
      <c r="C188" s="101">
        <v>6172</v>
      </c>
      <c r="D188" s="70" t="s">
        <v>89</v>
      </c>
      <c r="E188" s="102">
        <v>39000</v>
      </c>
    </row>
    <row r="189" spans="1:5" ht="15" customHeight="1" x14ac:dyDescent="0.2">
      <c r="B189" s="108"/>
      <c r="C189" s="72" t="s">
        <v>54</v>
      </c>
      <c r="D189" s="73"/>
      <c r="E189" s="74">
        <f>SUM(E188:E188)</f>
        <v>39000</v>
      </c>
    </row>
    <row r="190" spans="1:5" ht="15" customHeight="1" x14ac:dyDescent="0.2"/>
    <row r="191" spans="1:5" ht="15" customHeight="1" x14ac:dyDescent="0.25">
      <c r="A191" s="57" t="s">
        <v>16</v>
      </c>
      <c r="B191" s="58"/>
      <c r="C191" s="58"/>
      <c r="D191" s="58"/>
      <c r="E191" s="58"/>
    </row>
    <row r="192" spans="1:5" ht="15" customHeight="1" x14ac:dyDescent="0.2">
      <c r="A192" s="63" t="s">
        <v>83</v>
      </c>
      <c r="B192" s="104"/>
      <c r="C192" s="104"/>
      <c r="D192" s="104"/>
      <c r="E192" s="59" t="s">
        <v>84</v>
      </c>
    </row>
    <row r="193" spans="1:5" ht="15" customHeight="1" x14ac:dyDescent="0.25">
      <c r="A193" s="57"/>
      <c r="B193" s="59"/>
      <c r="C193" s="58"/>
      <c r="D193" s="58"/>
      <c r="E193" s="66"/>
    </row>
    <row r="194" spans="1:5" ht="15" customHeight="1" x14ac:dyDescent="0.2">
      <c r="A194" s="107"/>
      <c r="B194" s="44" t="s">
        <v>49</v>
      </c>
      <c r="C194" s="46" t="s">
        <v>50</v>
      </c>
      <c r="D194" s="78" t="s">
        <v>51</v>
      </c>
      <c r="E194" s="68" t="s">
        <v>52</v>
      </c>
    </row>
    <row r="195" spans="1:5" ht="15" customHeight="1" x14ac:dyDescent="0.2">
      <c r="A195" s="108"/>
      <c r="B195" s="84">
        <v>305</v>
      </c>
      <c r="C195" s="79"/>
      <c r="D195" s="105" t="s">
        <v>86</v>
      </c>
      <c r="E195" s="102">
        <v>39000</v>
      </c>
    </row>
    <row r="196" spans="1:5" ht="15" customHeight="1" x14ac:dyDescent="0.2">
      <c r="A196" s="111"/>
      <c r="B196" s="106"/>
      <c r="C196" s="72" t="s">
        <v>54</v>
      </c>
      <c r="D196" s="81"/>
      <c r="E196" s="82">
        <f>SUM(E195:E195)</f>
        <v>39000</v>
      </c>
    </row>
    <row r="197" spans="1:5" ht="15" customHeight="1" x14ac:dyDescent="0.2"/>
    <row r="198" spans="1:5" ht="15" customHeight="1" x14ac:dyDescent="0.2"/>
    <row r="199" spans="1:5" ht="15" customHeight="1" x14ac:dyDescent="0.25">
      <c r="A199" s="36" t="s">
        <v>96</v>
      </c>
    </row>
    <row r="200" spans="1:5" ht="15" customHeight="1" x14ac:dyDescent="0.2">
      <c r="A200" s="156" t="s">
        <v>44</v>
      </c>
      <c r="B200" s="156"/>
      <c r="C200" s="156"/>
      <c r="D200" s="156"/>
      <c r="E200" s="156"/>
    </row>
    <row r="201" spans="1:5" ht="15" customHeight="1" x14ac:dyDescent="0.2">
      <c r="A201" s="157" t="s">
        <v>210</v>
      </c>
      <c r="B201" s="157"/>
      <c r="C201" s="157"/>
      <c r="D201" s="157"/>
      <c r="E201" s="157"/>
    </row>
    <row r="202" spans="1:5" ht="15" customHeight="1" x14ac:dyDescent="0.2">
      <c r="A202" s="157"/>
      <c r="B202" s="157"/>
      <c r="C202" s="157"/>
      <c r="D202" s="157"/>
      <c r="E202" s="157"/>
    </row>
    <row r="203" spans="1:5" ht="15" customHeight="1" x14ac:dyDescent="0.2">
      <c r="A203" s="157"/>
      <c r="B203" s="157"/>
      <c r="C203" s="157"/>
      <c r="D203" s="157"/>
      <c r="E203" s="157"/>
    </row>
    <row r="204" spans="1:5" ht="15" customHeight="1" x14ac:dyDescent="0.2">
      <c r="A204" s="157"/>
      <c r="B204" s="157"/>
      <c r="C204" s="157"/>
      <c r="D204" s="157"/>
      <c r="E204" s="157"/>
    </row>
    <row r="205" spans="1:5" ht="15" customHeight="1" x14ac:dyDescent="0.2">
      <c r="A205" s="157"/>
      <c r="B205" s="157"/>
      <c r="C205" s="157"/>
      <c r="D205" s="157"/>
      <c r="E205" s="157"/>
    </row>
    <row r="206" spans="1:5" ht="15" customHeight="1" x14ac:dyDescent="0.2">
      <c r="A206" s="157"/>
      <c r="B206" s="157"/>
      <c r="C206" s="157"/>
      <c r="D206" s="157"/>
      <c r="E206" s="157"/>
    </row>
    <row r="207" spans="1:5" ht="15" customHeight="1" x14ac:dyDescent="0.2">
      <c r="A207" s="157"/>
      <c r="B207" s="157"/>
      <c r="C207" s="157"/>
      <c r="D207" s="157"/>
      <c r="E207" s="157"/>
    </row>
    <row r="208" spans="1:5" ht="15" customHeight="1" x14ac:dyDescent="0.2">
      <c r="A208" s="157"/>
      <c r="B208" s="157"/>
      <c r="C208" s="157"/>
      <c r="D208" s="157"/>
      <c r="E208" s="157"/>
    </row>
    <row r="209" spans="1:5" ht="15" customHeight="1" x14ac:dyDescent="0.2">
      <c r="A209" s="112"/>
      <c r="B209" s="112"/>
      <c r="C209" s="112"/>
      <c r="D209" s="112"/>
      <c r="E209" s="112"/>
    </row>
    <row r="210" spans="1:5" ht="15" customHeight="1" x14ac:dyDescent="0.25">
      <c r="A210" s="57" t="s">
        <v>1</v>
      </c>
      <c r="B210" s="58"/>
      <c r="C210" s="58"/>
      <c r="D210" s="58"/>
      <c r="E210" s="58"/>
    </row>
    <row r="211" spans="1:5" ht="15" customHeight="1" x14ac:dyDescent="0.2">
      <c r="A211" s="63" t="s">
        <v>59</v>
      </c>
      <c r="E211" t="s">
        <v>60</v>
      </c>
    </row>
    <row r="212" spans="1:5" ht="15" customHeight="1" x14ac:dyDescent="0.25">
      <c r="B212" s="57"/>
      <c r="C212" s="58"/>
      <c r="D212" s="58"/>
      <c r="E212" s="66"/>
    </row>
    <row r="213" spans="1:5" ht="15" customHeight="1" x14ac:dyDescent="0.2">
      <c r="A213" s="107"/>
      <c r="B213" s="107"/>
      <c r="C213" s="46" t="s">
        <v>50</v>
      </c>
      <c r="D213" s="67" t="s">
        <v>51</v>
      </c>
      <c r="E213" s="44" t="s">
        <v>52</v>
      </c>
    </row>
    <row r="214" spans="1:5" ht="15" customHeight="1" x14ac:dyDescent="0.2">
      <c r="A214" s="100"/>
      <c r="B214" s="113"/>
      <c r="C214" s="79"/>
      <c r="D214" s="95" t="s">
        <v>97</v>
      </c>
      <c r="E214" s="50">
        <f>13050+9882.9</f>
        <v>22932.9</v>
      </c>
    </row>
    <row r="215" spans="1:5" ht="15" customHeight="1" x14ac:dyDescent="0.2">
      <c r="A215" s="100"/>
      <c r="B215" s="113"/>
      <c r="C215" s="52" t="s">
        <v>54</v>
      </c>
      <c r="D215" s="53"/>
      <c r="E215" s="54">
        <f>SUM(E214:E214)</f>
        <v>22932.9</v>
      </c>
    </row>
    <row r="216" spans="1:5" ht="15" customHeight="1" x14ac:dyDescent="0.2"/>
    <row r="217" spans="1:5" ht="15" customHeight="1" x14ac:dyDescent="0.2"/>
    <row r="218" spans="1:5" ht="15" customHeight="1" x14ac:dyDescent="0.25">
      <c r="A218" s="38" t="s">
        <v>16</v>
      </c>
      <c r="B218" s="39"/>
      <c r="C218" s="39"/>
      <c r="D218" s="59"/>
      <c r="E218" s="59"/>
    </row>
    <row r="219" spans="1:5" ht="15" customHeight="1" x14ac:dyDescent="0.2">
      <c r="A219" s="40" t="s">
        <v>76</v>
      </c>
      <c r="B219" s="39"/>
      <c r="C219" s="39"/>
      <c r="D219" s="39"/>
      <c r="E219" s="41" t="s">
        <v>77</v>
      </c>
    </row>
    <row r="220" spans="1:5" ht="15" customHeight="1" x14ac:dyDescent="0.2">
      <c r="A220" s="42"/>
      <c r="B220" s="86"/>
      <c r="C220" s="39"/>
      <c r="D220" s="42"/>
      <c r="E220" s="87"/>
    </row>
    <row r="221" spans="1:5" ht="15" customHeight="1" x14ac:dyDescent="0.2">
      <c r="B221" s="107"/>
      <c r="C221" s="44" t="s">
        <v>50</v>
      </c>
      <c r="D221" s="96" t="s">
        <v>71</v>
      </c>
      <c r="E221" s="44" t="s">
        <v>52</v>
      </c>
    </row>
    <row r="222" spans="1:5" ht="15" customHeight="1" x14ac:dyDescent="0.2">
      <c r="B222" s="114"/>
      <c r="C222" s="79">
        <v>3123</v>
      </c>
      <c r="D222" s="70" t="s">
        <v>98</v>
      </c>
      <c r="E222" s="50">
        <f>725+12325+549.05+9333.85</f>
        <v>22932.9</v>
      </c>
    </row>
    <row r="223" spans="1:5" ht="15" customHeight="1" x14ac:dyDescent="0.2">
      <c r="B223" s="115"/>
      <c r="C223" s="52" t="s">
        <v>54</v>
      </c>
      <c r="D223" s="89"/>
      <c r="E223" s="90">
        <f>SUM(E222:E222)</f>
        <v>22932.9</v>
      </c>
    </row>
    <row r="224" spans="1:5" ht="15" customHeight="1" x14ac:dyDescent="0.2"/>
    <row r="225" spans="1:5" ht="15" customHeight="1" x14ac:dyDescent="0.2"/>
    <row r="226" spans="1:5" ht="15" customHeight="1" x14ac:dyDescent="0.25">
      <c r="A226" s="36" t="s">
        <v>99</v>
      </c>
    </row>
    <row r="227" spans="1:5" ht="15" customHeight="1" x14ac:dyDescent="0.2">
      <c r="A227" s="156" t="s">
        <v>44</v>
      </c>
      <c r="B227" s="156"/>
      <c r="C227" s="156"/>
      <c r="D227" s="156"/>
      <c r="E227" s="156"/>
    </row>
    <row r="228" spans="1:5" ht="15" customHeight="1" x14ac:dyDescent="0.2">
      <c r="A228" s="157" t="s">
        <v>211</v>
      </c>
      <c r="B228" s="157"/>
      <c r="C228" s="157"/>
      <c r="D228" s="157"/>
      <c r="E228" s="157"/>
    </row>
    <row r="229" spans="1:5" ht="15" customHeight="1" x14ac:dyDescent="0.2">
      <c r="A229" s="157"/>
      <c r="B229" s="157"/>
      <c r="C229" s="157"/>
      <c r="D229" s="157"/>
      <c r="E229" s="157"/>
    </row>
    <row r="230" spans="1:5" ht="15" customHeight="1" x14ac:dyDescent="0.2">
      <c r="A230" s="157"/>
      <c r="B230" s="157"/>
      <c r="C230" s="157"/>
      <c r="D230" s="157"/>
      <c r="E230" s="157"/>
    </row>
    <row r="231" spans="1:5" ht="15" customHeight="1" x14ac:dyDescent="0.2">
      <c r="A231" s="157"/>
      <c r="B231" s="157"/>
      <c r="C231" s="157"/>
      <c r="D231" s="157"/>
      <c r="E231" s="157"/>
    </row>
    <row r="232" spans="1:5" ht="15" customHeight="1" x14ac:dyDescent="0.2">
      <c r="A232" s="157"/>
      <c r="B232" s="157"/>
      <c r="C232" s="157"/>
      <c r="D232" s="157"/>
      <c r="E232" s="157"/>
    </row>
    <row r="233" spans="1:5" ht="15" customHeight="1" x14ac:dyDescent="0.2">
      <c r="A233" s="157"/>
      <c r="B233" s="157"/>
      <c r="C233" s="157"/>
      <c r="D233" s="157"/>
      <c r="E233" s="157"/>
    </row>
    <row r="234" spans="1:5" ht="15" customHeight="1" x14ac:dyDescent="0.2">
      <c r="A234" s="157"/>
      <c r="B234" s="157"/>
      <c r="C234" s="157"/>
      <c r="D234" s="157"/>
      <c r="E234" s="157"/>
    </row>
    <row r="235" spans="1:5" ht="15" customHeight="1" x14ac:dyDescent="0.2">
      <c r="A235" s="157"/>
      <c r="B235" s="157"/>
      <c r="C235" s="157"/>
      <c r="D235" s="157"/>
      <c r="E235" s="157"/>
    </row>
    <row r="236" spans="1:5" ht="15" customHeight="1" x14ac:dyDescent="0.2">
      <c r="A236" s="112"/>
      <c r="B236" s="112"/>
      <c r="C236" s="112"/>
      <c r="D236" s="112"/>
      <c r="E236" s="112"/>
    </row>
    <row r="237" spans="1:5" ht="15" customHeight="1" x14ac:dyDescent="0.25">
      <c r="A237" s="57" t="s">
        <v>1</v>
      </c>
      <c r="B237" s="58"/>
      <c r="C237" s="58"/>
      <c r="D237" s="58"/>
      <c r="E237" s="58"/>
    </row>
    <row r="238" spans="1:5" ht="15" customHeight="1" x14ac:dyDescent="0.2">
      <c r="A238" s="63" t="s">
        <v>59</v>
      </c>
      <c r="E238" t="s">
        <v>60</v>
      </c>
    </row>
    <row r="239" spans="1:5" ht="15" customHeight="1" x14ac:dyDescent="0.25">
      <c r="B239" s="57"/>
      <c r="C239" s="58"/>
      <c r="D239" s="58"/>
      <c r="E239" s="66"/>
    </row>
    <row r="240" spans="1:5" ht="15" customHeight="1" x14ac:dyDescent="0.2">
      <c r="A240" s="107"/>
      <c r="B240" s="107"/>
      <c r="C240" s="46" t="s">
        <v>50</v>
      </c>
      <c r="D240" s="67" t="s">
        <v>51</v>
      </c>
      <c r="E240" s="44" t="s">
        <v>52</v>
      </c>
    </row>
    <row r="241" spans="1:5" ht="15" customHeight="1" x14ac:dyDescent="0.2">
      <c r="A241" s="100"/>
      <c r="B241" s="113"/>
      <c r="C241" s="79"/>
      <c r="D241" s="95" t="s">
        <v>97</v>
      </c>
      <c r="E241" s="50">
        <v>21780</v>
      </c>
    </row>
    <row r="242" spans="1:5" ht="15" customHeight="1" x14ac:dyDescent="0.2">
      <c r="A242" s="100"/>
      <c r="B242" s="113"/>
      <c r="C242" s="52" t="s">
        <v>54</v>
      </c>
      <c r="D242" s="53"/>
      <c r="E242" s="54">
        <f>SUM(E241:E241)</f>
        <v>21780</v>
      </c>
    </row>
    <row r="243" spans="1:5" ht="15" customHeight="1" x14ac:dyDescent="0.2"/>
    <row r="244" spans="1:5" ht="15" customHeight="1" x14ac:dyDescent="0.25">
      <c r="A244" s="38" t="s">
        <v>16</v>
      </c>
      <c r="B244" s="39"/>
      <c r="C244" s="39"/>
      <c r="D244" s="59"/>
      <c r="E244" s="59"/>
    </row>
    <row r="245" spans="1:5" ht="15" customHeight="1" x14ac:dyDescent="0.2">
      <c r="A245" s="40" t="s">
        <v>100</v>
      </c>
      <c r="B245" s="58"/>
      <c r="C245" s="58"/>
      <c r="D245" s="58"/>
      <c r="E245" s="65" t="s">
        <v>101</v>
      </c>
    </row>
    <row r="246" spans="1:5" ht="15" customHeight="1" x14ac:dyDescent="0.2">
      <c r="A246" s="42"/>
      <c r="B246" s="86"/>
      <c r="C246" s="39"/>
      <c r="D246" s="42"/>
      <c r="E246" s="87"/>
    </row>
    <row r="247" spans="1:5" ht="15" customHeight="1" x14ac:dyDescent="0.2">
      <c r="B247" s="107"/>
      <c r="C247" s="44" t="s">
        <v>50</v>
      </c>
      <c r="D247" s="96" t="s">
        <v>71</v>
      </c>
      <c r="E247" s="44" t="s">
        <v>52</v>
      </c>
    </row>
    <row r="248" spans="1:5" ht="15" customHeight="1" x14ac:dyDescent="0.2">
      <c r="B248" s="114"/>
      <c r="C248" s="79">
        <v>3114</v>
      </c>
      <c r="D248" s="70" t="s">
        <v>98</v>
      </c>
      <c r="E248" s="50">
        <f>20570+1210</f>
        <v>21780</v>
      </c>
    </row>
    <row r="249" spans="1:5" ht="15" customHeight="1" x14ac:dyDescent="0.2">
      <c r="B249" s="115"/>
      <c r="C249" s="52" t="s">
        <v>54</v>
      </c>
      <c r="D249" s="89"/>
      <c r="E249" s="90">
        <f>SUM(E248:E248)</f>
        <v>21780</v>
      </c>
    </row>
    <row r="250" spans="1:5" ht="15" customHeight="1" x14ac:dyDescent="0.2"/>
    <row r="251" spans="1:5" ht="15" customHeight="1" x14ac:dyDescent="0.2"/>
    <row r="252" spans="1:5" ht="15" customHeight="1" x14ac:dyDescent="0.25">
      <c r="A252" s="36" t="s">
        <v>102</v>
      </c>
    </row>
    <row r="253" spans="1:5" ht="15" customHeight="1" x14ac:dyDescent="0.2">
      <c r="A253" s="156" t="s">
        <v>44</v>
      </c>
      <c r="B253" s="156"/>
      <c r="C253" s="156"/>
      <c r="D253" s="156"/>
      <c r="E253" s="156"/>
    </row>
    <row r="254" spans="1:5" ht="15" customHeight="1" x14ac:dyDescent="0.2">
      <c r="A254" s="157" t="s">
        <v>212</v>
      </c>
      <c r="B254" s="157"/>
      <c r="C254" s="157"/>
      <c r="D254" s="157"/>
      <c r="E254" s="157"/>
    </row>
    <row r="255" spans="1:5" ht="15" customHeight="1" x14ac:dyDescent="0.2">
      <c r="A255" s="157"/>
      <c r="B255" s="157"/>
      <c r="C255" s="157"/>
      <c r="D255" s="157"/>
      <c r="E255" s="157"/>
    </row>
    <row r="256" spans="1:5" ht="15" customHeight="1" x14ac:dyDescent="0.2">
      <c r="A256" s="157"/>
      <c r="B256" s="157"/>
      <c r="C256" s="157"/>
      <c r="D256" s="157"/>
      <c r="E256" s="157"/>
    </row>
    <row r="257" spans="1:5" ht="15" customHeight="1" x14ac:dyDescent="0.2">
      <c r="A257" s="157"/>
      <c r="B257" s="157"/>
      <c r="C257" s="157"/>
      <c r="D257" s="157"/>
      <c r="E257" s="157"/>
    </row>
    <row r="258" spans="1:5" ht="15" customHeight="1" x14ac:dyDescent="0.2">
      <c r="A258" s="157"/>
      <c r="B258" s="157"/>
      <c r="C258" s="157"/>
      <c r="D258" s="157"/>
      <c r="E258" s="157"/>
    </row>
    <row r="259" spans="1:5" ht="15" customHeight="1" x14ac:dyDescent="0.2">
      <c r="A259" s="157"/>
      <c r="B259" s="157"/>
      <c r="C259" s="157"/>
      <c r="D259" s="157"/>
      <c r="E259" s="157"/>
    </row>
    <row r="260" spans="1:5" ht="15" customHeight="1" x14ac:dyDescent="0.2">
      <c r="A260" s="157"/>
      <c r="B260" s="157"/>
      <c r="C260" s="157"/>
      <c r="D260" s="157"/>
      <c r="E260" s="157"/>
    </row>
    <row r="261" spans="1:5" ht="15" customHeight="1" x14ac:dyDescent="0.2">
      <c r="A261" s="112"/>
      <c r="B261" s="112"/>
      <c r="C261" s="112"/>
      <c r="D261" s="112"/>
      <c r="E261" s="112"/>
    </row>
    <row r="262" spans="1:5" ht="15" customHeight="1" x14ac:dyDescent="0.25">
      <c r="A262" s="57" t="s">
        <v>1</v>
      </c>
      <c r="B262" s="58"/>
      <c r="C262" s="58"/>
      <c r="D262" s="58"/>
      <c r="E262" s="58"/>
    </row>
    <row r="263" spans="1:5" ht="15" customHeight="1" x14ac:dyDescent="0.2">
      <c r="A263" s="63" t="s">
        <v>59</v>
      </c>
      <c r="E263" t="s">
        <v>60</v>
      </c>
    </row>
    <row r="264" spans="1:5" ht="15" customHeight="1" x14ac:dyDescent="0.25">
      <c r="B264" s="57"/>
      <c r="C264" s="58"/>
      <c r="D264" s="58"/>
      <c r="E264" s="66"/>
    </row>
    <row r="265" spans="1:5" ht="15" customHeight="1" x14ac:dyDescent="0.2">
      <c r="A265" s="107"/>
      <c r="B265" s="107"/>
      <c r="C265" s="46" t="s">
        <v>50</v>
      </c>
      <c r="D265" s="67" t="s">
        <v>51</v>
      </c>
      <c r="E265" s="44" t="s">
        <v>52</v>
      </c>
    </row>
    <row r="266" spans="1:5" ht="15" customHeight="1" x14ac:dyDescent="0.2">
      <c r="A266" s="100"/>
      <c r="B266" s="113"/>
      <c r="C266" s="79"/>
      <c r="D266" s="95" t="s">
        <v>97</v>
      </c>
      <c r="E266" s="50">
        <f>482164.65+28362.62</f>
        <v>510527.27</v>
      </c>
    </row>
    <row r="267" spans="1:5" ht="15" customHeight="1" x14ac:dyDescent="0.2">
      <c r="A267" s="100"/>
      <c r="B267" s="113"/>
      <c r="C267" s="52" t="s">
        <v>54</v>
      </c>
      <c r="D267" s="53"/>
      <c r="E267" s="54">
        <f>SUM(E266:E266)</f>
        <v>510527.27</v>
      </c>
    </row>
    <row r="268" spans="1:5" ht="15" customHeight="1" x14ac:dyDescent="0.2"/>
    <row r="269" spans="1:5" ht="15" customHeight="1" x14ac:dyDescent="0.2"/>
    <row r="270" spans="1:5" ht="15" customHeight="1" x14ac:dyDescent="0.25">
      <c r="A270" s="38" t="s">
        <v>16</v>
      </c>
      <c r="B270" s="39"/>
      <c r="C270" s="39"/>
      <c r="D270" s="59"/>
      <c r="E270" s="59"/>
    </row>
    <row r="271" spans="1:5" ht="15" customHeight="1" x14ac:dyDescent="0.2">
      <c r="A271" s="40" t="s">
        <v>100</v>
      </c>
      <c r="B271" s="58"/>
      <c r="C271" s="58"/>
      <c r="D271" s="58"/>
      <c r="E271" s="65" t="s">
        <v>101</v>
      </c>
    </row>
    <row r="272" spans="1:5" ht="15" customHeight="1" x14ac:dyDescent="0.2">
      <c r="A272" s="42"/>
      <c r="B272" s="86"/>
      <c r="C272" s="39"/>
      <c r="D272" s="42"/>
      <c r="E272" s="87"/>
    </row>
    <row r="273" spans="1:5" ht="15" customHeight="1" x14ac:dyDescent="0.2">
      <c r="B273" s="107"/>
      <c r="C273" s="44" t="s">
        <v>50</v>
      </c>
      <c r="D273" s="96" t="s">
        <v>71</v>
      </c>
      <c r="E273" s="44" t="s">
        <v>52</v>
      </c>
    </row>
    <row r="274" spans="1:5" ht="15" customHeight="1" x14ac:dyDescent="0.2">
      <c r="B274" s="114"/>
      <c r="C274" s="79">
        <v>3114</v>
      </c>
      <c r="D274" s="70" t="s">
        <v>98</v>
      </c>
      <c r="E274" s="50">
        <v>510527.27</v>
      </c>
    </row>
    <row r="275" spans="1:5" ht="15" customHeight="1" x14ac:dyDescent="0.2">
      <c r="B275" s="115"/>
      <c r="C275" s="52" t="s">
        <v>54</v>
      </c>
      <c r="D275" s="89"/>
      <c r="E275" s="90">
        <f>SUM(E274:E274)</f>
        <v>510527.27</v>
      </c>
    </row>
    <row r="276" spans="1:5" ht="15" customHeight="1" x14ac:dyDescent="0.2">
      <c r="B276" s="115"/>
      <c r="C276" s="116"/>
      <c r="D276" s="117"/>
      <c r="E276" s="118"/>
    </row>
    <row r="277" spans="1:5" ht="15" customHeight="1" x14ac:dyDescent="0.2">
      <c r="B277" s="115"/>
      <c r="C277" s="116"/>
      <c r="D277" s="117"/>
      <c r="E277" s="118"/>
    </row>
    <row r="278" spans="1:5" ht="15" customHeight="1" x14ac:dyDescent="0.25">
      <c r="A278" s="36" t="s">
        <v>103</v>
      </c>
      <c r="B278" s="115"/>
      <c r="C278" s="116"/>
      <c r="D278" s="117"/>
      <c r="E278" s="118"/>
    </row>
    <row r="279" spans="1:5" ht="15" customHeight="1" x14ac:dyDescent="0.2">
      <c r="A279" s="158" t="s">
        <v>104</v>
      </c>
      <c r="B279" s="158"/>
      <c r="C279" s="158"/>
      <c r="D279" s="158"/>
      <c r="E279" s="158"/>
    </row>
    <row r="280" spans="1:5" ht="15" customHeight="1" x14ac:dyDescent="0.2">
      <c r="A280" s="158"/>
      <c r="B280" s="158"/>
      <c r="C280" s="158"/>
      <c r="D280" s="158"/>
      <c r="E280" s="158"/>
    </row>
    <row r="281" spans="1:5" ht="15" customHeight="1" x14ac:dyDescent="0.2">
      <c r="A281" s="157" t="s">
        <v>105</v>
      </c>
      <c r="B281" s="157"/>
      <c r="C281" s="157"/>
      <c r="D281" s="157"/>
      <c r="E281" s="157"/>
    </row>
    <row r="282" spans="1:5" ht="15" customHeight="1" x14ac:dyDescent="0.2">
      <c r="A282" s="157"/>
      <c r="B282" s="157"/>
      <c r="C282" s="157"/>
      <c r="D282" s="157"/>
      <c r="E282" s="157"/>
    </row>
    <row r="283" spans="1:5" ht="15" customHeight="1" x14ac:dyDescent="0.2">
      <c r="A283" s="157"/>
      <c r="B283" s="157"/>
      <c r="C283" s="157"/>
      <c r="D283" s="157"/>
      <c r="E283" s="157"/>
    </row>
    <row r="284" spans="1:5" ht="15" customHeight="1" x14ac:dyDescent="0.2">
      <c r="A284" s="157"/>
      <c r="B284" s="157"/>
      <c r="C284" s="157"/>
      <c r="D284" s="157"/>
      <c r="E284" s="157"/>
    </row>
    <row r="285" spans="1:5" ht="15" customHeight="1" x14ac:dyDescent="0.2">
      <c r="A285" s="157"/>
      <c r="B285" s="157"/>
      <c r="C285" s="157"/>
      <c r="D285" s="157"/>
      <c r="E285" s="157"/>
    </row>
    <row r="286" spans="1:5" ht="15" customHeight="1" x14ac:dyDescent="0.2">
      <c r="A286" s="157"/>
      <c r="B286" s="157"/>
      <c r="C286" s="157"/>
      <c r="D286" s="157"/>
      <c r="E286" s="157"/>
    </row>
    <row r="287" spans="1:5" ht="15" customHeight="1" x14ac:dyDescent="0.2">
      <c r="A287" s="157"/>
      <c r="B287" s="157"/>
      <c r="C287" s="157"/>
      <c r="D287" s="157"/>
      <c r="E287" s="157"/>
    </row>
    <row r="288" spans="1:5" ht="15" customHeight="1" x14ac:dyDescent="0.2">
      <c r="A288" s="157"/>
      <c r="B288" s="157"/>
      <c r="C288" s="157"/>
      <c r="D288" s="157"/>
      <c r="E288" s="157"/>
    </row>
    <row r="289" spans="1:5" ht="15" customHeight="1" x14ac:dyDescent="0.2">
      <c r="A289" s="157"/>
      <c r="B289" s="157"/>
      <c r="C289" s="157"/>
      <c r="D289" s="157"/>
      <c r="E289" s="157"/>
    </row>
    <row r="290" spans="1:5" ht="15" customHeight="1" x14ac:dyDescent="0.2"/>
    <row r="291" spans="1:5" ht="15" customHeight="1" x14ac:dyDescent="0.25">
      <c r="A291" s="38" t="s">
        <v>16</v>
      </c>
      <c r="B291" s="39"/>
      <c r="C291" s="39"/>
      <c r="D291" s="39"/>
      <c r="E291" s="39"/>
    </row>
    <row r="292" spans="1:5" ht="15" customHeight="1" x14ac:dyDescent="0.2">
      <c r="A292" s="40" t="s">
        <v>59</v>
      </c>
      <c r="B292" s="39"/>
      <c r="C292" s="39"/>
      <c r="D292" s="39"/>
      <c r="E292" s="41" t="s">
        <v>60</v>
      </c>
    </row>
    <row r="293" spans="1:5" ht="15" customHeight="1" x14ac:dyDescent="0.25">
      <c r="A293" s="38"/>
      <c r="B293" s="119"/>
      <c r="C293" s="39"/>
      <c r="D293" s="39"/>
      <c r="E293" s="43"/>
    </row>
    <row r="294" spans="1:5" ht="15" customHeight="1" x14ac:dyDescent="0.2">
      <c r="B294" s="44" t="s">
        <v>49</v>
      </c>
      <c r="C294" s="44" t="s">
        <v>50</v>
      </c>
      <c r="D294" s="88" t="s">
        <v>71</v>
      </c>
      <c r="E294" s="68" t="s">
        <v>52</v>
      </c>
    </row>
    <row r="295" spans="1:5" ht="15" customHeight="1" x14ac:dyDescent="0.2">
      <c r="B295" s="120">
        <v>13307</v>
      </c>
      <c r="C295" s="121">
        <v>4324</v>
      </c>
      <c r="D295" s="122" t="s">
        <v>79</v>
      </c>
      <c r="E295" s="123">
        <v>-229520</v>
      </c>
    </row>
    <row r="296" spans="1:5" ht="15" customHeight="1" x14ac:dyDescent="0.2">
      <c r="B296" s="106"/>
      <c r="C296" s="52" t="s">
        <v>54</v>
      </c>
      <c r="D296" s="53"/>
      <c r="E296" s="54">
        <f>SUM(E295:E295)</f>
        <v>-229520</v>
      </c>
    </row>
    <row r="297" spans="1:5" ht="15" customHeight="1" x14ac:dyDescent="0.2"/>
    <row r="298" spans="1:5" ht="15" customHeight="1" x14ac:dyDescent="0.25">
      <c r="A298" s="57" t="s">
        <v>16</v>
      </c>
      <c r="B298" s="58"/>
      <c r="C298" s="58"/>
      <c r="D298" s="58"/>
      <c r="E298" s="58"/>
    </row>
    <row r="299" spans="1:5" ht="15" customHeight="1" x14ac:dyDescent="0.2">
      <c r="A299" s="63" t="s">
        <v>106</v>
      </c>
      <c r="B299" s="104"/>
      <c r="C299" s="104"/>
      <c r="D299" s="104"/>
      <c r="E299" s="104" t="s">
        <v>107</v>
      </c>
    </row>
    <row r="300" spans="1:5" ht="15" customHeight="1" x14ac:dyDescent="0.2">
      <c r="A300" s="104"/>
      <c r="B300" s="76"/>
      <c r="C300" s="58"/>
      <c r="D300" s="104"/>
      <c r="E300" s="77"/>
    </row>
    <row r="301" spans="1:5" ht="15" customHeight="1" x14ac:dyDescent="0.2">
      <c r="B301" s="44" t="s">
        <v>49</v>
      </c>
      <c r="C301" s="46" t="s">
        <v>50</v>
      </c>
      <c r="D301" s="78" t="s">
        <v>51</v>
      </c>
      <c r="E301" s="68" t="s">
        <v>52</v>
      </c>
    </row>
    <row r="302" spans="1:5" ht="15" customHeight="1" x14ac:dyDescent="0.2">
      <c r="B302" s="120">
        <v>13307</v>
      </c>
      <c r="C302" s="124"/>
      <c r="D302" s="105" t="s">
        <v>108</v>
      </c>
      <c r="E302" s="125">
        <v>91200</v>
      </c>
    </row>
    <row r="303" spans="1:5" ht="15" customHeight="1" x14ac:dyDescent="0.2">
      <c r="B303" s="106"/>
      <c r="C303" s="72" t="s">
        <v>54</v>
      </c>
      <c r="D303" s="81"/>
      <c r="E303" s="82">
        <f>SUM(E302:E302)</f>
        <v>91200</v>
      </c>
    </row>
    <row r="304" spans="1:5" ht="15" customHeight="1" x14ac:dyDescent="0.2">
      <c r="A304" s="104"/>
      <c r="B304" s="104"/>
      <c r="C304" s="104"/>
      <c r="D304" s="104"/>
      <c r="E304" s="104"/>
    </row>
    <row r="305" spans="1:7" ht="15" customHeight="1" x14ac:dyDescent="0.25">
      <c r="A305" s="57" t="s">
        <v>16</v>
      </c>
      <c r="B305" s="58"/>
      <c r="C305" s="58"/>
      <c r="D305" s="58"/>
      <c r="E305" s="58"/>
    </row>
    <row r="306" spans="1:7" ht="15" customHeight="1" x14ac:dyDescent="0.2">
      <c r="A306" s="63" t="s">
        <v>90</v>
      </c>
      <c r="B306" s="104"/>
      <c r="C306" s="104"/>
      <c r="D306" s="104"/>
      <c r="E306" s="104" t="s">
        <v>91</v>
      </c>
    </row>
    <row r="307" spans="1:7" ht="15" customHeight="1" x14ac:dyDescent="0.2">
      <c r="A307" s="104"/>
      <c r="B307" s="76"/>
      <c r="C307" s="58"/>
      <c r="D307" s="104"/>
      <c r="E307" s="77"/>
    </row>
    <row r="308" spans="1:7" ht="15" customHeight="1" x14ac:dyDescent="0.2">
      <c r="A308" s="99"/>
      <c r="B308" s="44" t="s">
        <v>49</v>
      </c>
      <c r="C308" s="46" t="s">
        <v>50</v>
      </c>
      <c r="D308" s="78" t="s">
        <v>51</v>
      </c>
      <c r="E308" s="68" t="s">
        <v>52</v>
      </c>
    </row>
    <row r="309" spans="1:7" ht="15" customHeight="1" x14ac:dyDescent="0.2">
      <c r="A309" s="126"/>
      <c r="B309" s="120">
        <v>13307</v>
      </c>
      <c r="C309" s="124"/>
      <c r="D309" s="105" t="s">
        <v>108</v>
      </c>
      <c r="E309" s="127">
        <v>138320</v>
      </c>
    </row>
    <row r="310" spans="1:7" ht="15" customHeight="1" x14ac:dyDescent="0.2">
      <c r="A310" s="128"/>
      <c r="B310" s="106"/>
      <c r="C310" s="72" t="s">
        <v>54</v>
      </c>
      <c r="D310" s="81"/>
      <c r="E310" s="82">
        <f>SUM(E309)</f>
        <v>138320</v>
      </c>
      <c r="G310" s="98">
        <f>+E303+E310</f>
        <v>229520</v>
      </c>
    </row>
    <row r="311" spans="1:7" ht="15" customHeight="1" x14ac:dyDescent="0.2"/>
    <row r="312" spans="1:7" ht="15" customHeight="1" x14ac:dyDescent="0.2"/>
    <row r="313" spans="1:7" ht="15" customHeight="1" x14ac:dyDescent="0.25">
      <c r="A313" s="36" t="s">
        <v>109</v>
      </c>
    </row>
    <row r="314" spans="1:7" ht="15" customHeight="1" x14ac:dyDescent="0.2">
      <c r="A314" s="156" t="s">
        <v>110</v>
      </c>
      <c r="B314" s="156"/>
      <c r="C314" s="156"/>
      <c r="D314" s="156"/>
      <c r="E314" s="156"/>
    </row>
    <row r="315" spans="1:7" ht="15" customHeight="1" x14ac:dyDescent="0.2">
      <c r="A315" s="156"/>
      <c r="B315" s="156"/>
      <c r="C315" s="156"/>
      <c r="D315" s="156"/>
      <c r="E315" s="156"/>
    </row>
    <row r="316" spans="1:7" ht="15" customHeight="1" x14ac:dyDescent="0.2">
      <c r="A316" s="157" t="s">
        <v>111</v>
      </c>
      <c r="B316" s="157"/>
      <c r="C316" s="157"/>
      <c r="D316" s="157"/>
      <c r="E316" s="157"/>
    </row>
    <row r="317" spans="1:7" ht="15" customHeight="1" x14ac:dyDescent="0.2">
      <c r="A317" s="157"/>
      <c r="B317" s="157"/>
      <c r="C317" s="157"/>
      <c r="D317" s="157"/>
      <c r="E317" s="157"/>
    </row>
    <row r="318" spans="1:7" ht="15" customHeight="1" x14ac:dyDescent="0.2">
      <c r="A318" s="157"/>
      <c r="B318" s="157"/>
      <c r="C318" s="157"/>
      <c r="D318" s="157"/>
      <c r="E318" s="157"/>
    </row>
    <row r="319" spans="1:7" ht="15" customHeight="1" x14ac:dyDescent="0.2">
      <c r="A319" s="157"/>
      <c r="B319" s="157"/>
      <c r="C319" s="157"/>
      <c r="D319" s="157"/>
      <c r="E319" s="157"/>
    </row>
    <row r="320" spans="1:7" ht="15" customHeight="1" x14ac:dyDescent="0.2">
      <c r="A320" s="157"/>
      <c r="B320" s="157"/>
      <c r="C320" s="157"/>
      <c r="D320" s="157"/>
      <c r="E320" s="157"/>
    </row>
    <row r="321" spans="1:5" ht="15" customHeight="1" x14ac:dyDescent="0.2">
      <c r="A321" s="157"/>
      <c r="B321" s="157"/>
      <c r="C321" s="157"/>
      <c r="D321" s="157"/>
      <c r="E321" s="157"/>
    </row>
    <row r="322" spans="1:5" ht="15" customHeight="1" x14ac:dyDescent="0.2">
      <c r="A322" s="157"/>
      <c r="B322" s="157"/>
      <c r="C322" s="157"/>
      <c r="D322" s="157"/>
      <c r="E322" s="157"/>
    </row>
    <row r="323" spans="1:5" ht="15" customHeight="1" x14ac:dyDescent="0.2">
      <c r="A323" s="157"/>
      <c r="B323" s="157"/>
      <c r="C323" s="157"/>
      <c r="D323" s="157"/>
      <c r="E323" s="157"/>
    </row>
    <row r="324" spans="1:5" ht="15" customHeight="1" x14ac:dyDescent="0.2">
      <c r="A324" s="112"/>
      <c r="B324" s="112"/>
      <c r="C324" s="112"/>
      <c r="D324" s="112"/>
      <c r="E324" s="112"/>
    </row>
    <row r="325" spans="1:5" ht="15" customHeight="1" x14ac:dyDescent="0.25">
      <c r="A325" s="38" t="s">
        <v>16</v>
      </c>
      <c r="B325" s="39"/>
      <c r="C325" s="39"/>
      <c r="D325" s="39"/>
      <c r="E325" s="39"/>
    </row>
    <row r="326" spans="1:5" ht="15" customHeight="1" x14ac:dyDescent="0.2">
      <c r="A326" s="40" t="s">
        <v>59</v>
      </c>
      <c r="B326" s="39"/>
      <c r="C326" s="39"/>
      <c r="D326" s="39"/>
      <c r="E326" s="41" t="s">
        <v>60</v>
      </c>
    </row>
    <row r="327" spans="1:5" ht="15" customHeight="1" x14ac:dyDescent="0.25">
      <c r="A327" s="42"/>
      <c r="B327" s="38"/>
      <c r="C327" s="39"/>
      <c r="D327" s="39"/>
      <c r="E327" s="43"/>
    </row>
    <row r="328" spans="1:5" ht="15" customHeight="1" x14ac:dyDescent="0.2">
      <c r="A328" s="99"/>
      <c r="B328" s="107"/>
      <c r="C328" s="44" t="s">
        <v>50</v>
      </c>
      <c r="D328" s="96" t="s">
        <v>71</v>
      </c>
      <c r="E328" s="44" t="s">
        <v>52</v>
      </c>
    </row>
    <row r="329" spans="1:5" ht="15" customHeight="1" x14ac:dyDescent="0.2">
      <c r="A329" s="100"/>
      <c r="B329" s="113"/>
      <c r="C329" s="79">
        <v>6409</v>
      </c>
      <c r="D329" s="70" t="s">
        <v>79</v>
      </c>
      <c r="E329" s="50">
        <v>-4900000</v>
      </c>
    </row>
    <row r="330" spans="1:5" ht="15" customHeight="1" x14ac:dyDescent="0.2">
      <c r="A330" s="103"/>
      <c r="B330" s="129"/>
      <c r="C330" s="52" t="s">
        <v>54</v>
      </c>
      <c r="D330" s="89"/>
      <c r="E330" s="90">
        <f>SUM(E329:E329)</f>
        <v>-4900000</v>
      </c>
    </row>
    <row r="331" spans="1:5" ht="15" customHeight="1" x14ac:dyDescent="0.2"/>
    <row r="332" spans="1:5" ht="15" customHeight="1" x14ac:dyDescent="0.25">
      <c r="A332" s="57" t="s">
        <v>16</v>
      </c>
      <c r="B332" s="58"/>
      <c r="C332" s="58"/>
      <c r="D332" s="58"/>
      <c r="E332" s="58"/>
    </row>
    <row r="333" spans="1:5" ht="15" customHeight="1" x14ac:dyDescent="0.2">
      <c r="A333" s="75" t="s">
        <v>62</v>
      </c>
      <c r="B333" s="39"/>
      <c r="C333" s="39"/>
      <c r="D333" s="39"/>
      <c r="E333" s="41" t="s">
        <v>63</v>
      </c>
    </row>
    <row r="334" spans="1:5" ht="15" customHeight="1" x14ac:dyDescent="0.2">
      <c r="A334" s="130"/>
      <c r="B334" s="131"/>
      <c r="C334" s="58"/>
      <c r="D334" s="58"/>
      <c r="E334" s="66"/>
    </row>
    <row r="335" spans="1:5" ht="15" customHeight="1" x14ac:dyDescent="0.2">
      <c r="A335" s="107"/>
      <c r="B335" s="107"/>
      <c r="C335" s="46" t="s">
        <v>50</v>
      </c>
      <c r="D335" s="67" t="s">
        <v>71</v>
      </c>
      <c r="E335" s="44" t="s">
        <v>52</v>
      </c>
    </row>
    <row r="336" spans="1:5" ht="15" customHeight="1" x14ac:dyDescent="0.2">
      <c r="A336" s="100"/>
      <c r="B336" s="132"/>
      <c r="C336" s="79">
        <v>2219</v>
      </c>
      <c r="D336" s="70" t="s">
        <v>112</v>
      </c>
      <c r="E336" s="50">
        <v>4900000</v>
      </c>
    </row>
    <row r="337" spans="1:5" ht="15" customHeight="1" x14ac:dyDescent="0.2">
      <c r="C337" s="72" t="s">
        <v>54</v>
      </c>
      <c r="D337" s="73"/>
      <c r="E337" s="74">
        <f>SUM(E336:E336)</f>
        <v>4900000</v>
      </c>
    </row>
    <row r="338" spans="1:5" ht="15" customHeight="1" x14ac:dyDescent="0.2"/>
    <row r="339" spans="1:5" ht="15" customHeight="1" x14ac:dyDescent="0.2"/>
    <row r="340" spans="1:5" ht="15" customHeight="1" x14ac:dyDescent="0.25">
      <c r="A340" s="36" t="s">
        <v>113</v>
      </c>
    </row>
    <row r="341" spans="1:5" ht="15" customHeight="1" x14ac:dyDescent="0.2">
      <c r="A341" s="158" t="s">
        <v>110</v>
      </c>
      <c r="B341" s="158"/>
      <c r="C341" s="158"/>
      <c r="D341" s="158"/>
      <c r="E341" s="158"/>
    </row>
    <row r="342" spans="1:5" ht="15" customHeight="1" x14ac:dyDescent="0.2">
      <c r="A342" s="158"/>
      <c r="B342" s="158"/>
      <c r="C342" s="158"/>
      <c r="D342" s="158"/>
      <c r="E342" s="158"/>
    </row>
    <row r="343" spans="1:5" ht="15" customHeight="1" x14ac:dyDescent="0.2">
      <c r="A343" s="157" t="s">
        <v>114</v>
      </c>
      <c r="B343" s="157"/>
      <c r="C343" s="157"/>
      <c r="D343" s="157"/>
      <c r="E343" s="157"/>
    </row>
    <row r="344" spans="1:5" ht="15" customHeight="1" x14ac:dyDescent="0.2">
      <c r="A344" s="157"/>
      <c r="B344" s="157"/>
      <c r="C344" s="157"/>
      <c r="D344" s="157"/>
      <c r="E344" s="157"/>
    </row>
    <row r="345" spans="1:5" ht="15" customHeight="1" x14ac:dyDescent="0.2">
      <c r="A345" s="157"/>
      <c r="B345" s="157"/>
      <c r="C345" s="157"/>
      <c r="D345" s="157"/>
      <c r="E345" s="157"/>
    </row>
    <row r="346" spans="1:5" ht="15" customHeight="1" x14ac:dyDescent="0.2">
      <c r="A346" s="157"/>
      <c r="B346" s="157"/>
      <c r="C346" s="157"/>
      <c r="D346" s="157"/>
      <c r="E346" s="157"/>
    </row>
    <row r="347" spans="1:5" ht="15" customHeight="1" x14ac:dyDescent="0.2">
      <c r="A347" s="157"/>
      <c r="B347" s="157"/>
      <c r="C347" s="157"/>
      <c r="D347" s="157"/>
      <c r="E347" s="157"/>
    </row>
    <row r="348" spans="1:5" ht="15" customHeight="1" x14ac:dyDescent="0.2">
      <c r="A348" s="157"/>
      <c r="B348" s="157"/>
      <c r="C348" s="157"/>
      <c r="D348" s="157"/>
      <c r="E348" s="157"/>
    </row>
    <row r="349" spans="1:5" ht="15" customHeight="1" x14ac:dyDescent="0.2">
      <c r="A349" s="157"/>
      <c r="B349" s="157"/>
      <c r="C349" s="157"/>
      <c r="D349" s="157"/>
      <c r="E349" s="157"/>
    </row>
    <row r="350" spans="1:5" ht="15" customHeight="1" x14ac:dyDescent="0.2">
      <c r="A350" s="112"/>
      <c r="B350" s="112"/>
      <c r="C350" s="112"/>
      <c r="D350" s="112"/>
      <c r="E350" s="112"/>
    </row>
    <row r="351" spans="1:5" ht="15" customHeight="1" x14ac:dyDescent="0.25">
      <c r="A351" s="57" t="s">
        <v>16</v>
      </c>
      <c r="B351" s="58"/>
      <c r="C351" s="58"/>
      <c r="D351" s="58"/>
      <c r="E351" s="59"/>
    </row>
    <row r="352" spans="1:5" ht="15" customHeight="1" x14ac:dyDescent="0.2">
      <c r="A352" s="63" t="s">
        <v>59</v>
      </c>
      <c r="B352" s="58"/>
      <c r="C352" s="58"/>
      <c r="D352" s="58"/>
      <c r="E352" s="65" t="s">
        <v>60</v>
      </c>
    </row>
    <row r="353" spans="1:5" ht="15" customHeight="1" x14ac:dyDescent="0.2">
      <c r="A353" s="63"/>
      <c r="B353" s="59"/>
      <c r="C353" s="58"/>
      <c r="D353" s="58"/>
      <c r="E353" s="66"/>
    </row>
    <row r="354" spans="1:5" ht="15" customHeight="1" x14ac:dyDescent="0.2">
      <c r="A354" s="107"/>
      <c r="B354" s="107"/>
      <c r="C354" s="46" t="s">
        <v>50</v>
      </c>
      <c r="D354" s="96" t="s">
        <v>71</v>
      </c>
      <c r="E354" s="68" t="s">
        <v>52</v>
      </c>
    </row>
    <row r="355" spans="1:5" ht="15" customHeight="1" x14ac:dyDescent="0.2">
      <c r="A355" s="107"/>
      <c r="B355" s="107"/>
      <c r="C355" s="97">
        <v>6172</v>
      </c>
      <c r="D355" s="70" t="s">
        <v>92</v>
      </c>
      <c r="E355" s="102">
        <v>-1500000</v>
      </c>
    </row>
    <row r="356" spans="1:5" ht="15" customHeight="1" x14ac:dyDescent="0.2">
      <c r="A356" s="133"/>
      <c r="B356" s="133"/>
      <c r="C356" s="72" t="s">
        <v>54</v>
      </c>
      <c r="D356" s="73"/>
      <c r="E356" s="74">
        <f>SUM(E355:E355)</f>
        <v>-1500000</v>
      </c>
    </row>
    <row r="357" spans="1:5" ht="15" customHeight="1" x14ac:dyDescent="0.2">
      <c r="A357" s="42"/>
      <c r="B357" s="42"/>
      <c r="C357" s="42"/>
      <c r="D357" s="42"/>
      <c r="E357" s="42"/>
    </row>
    <row r="358" spans="1:5" ht="15" customHeight="1" x14ac:dyDescent="0.25">
      <c r="A358" s="38" t="s">
        <v>16</v>
      </c>
      <c r="B358" s="39"/>
      <c r="C358" s="39"/>
      <c r="D358" s="59"/>
      <c r="E358" s="59"/>
    </row>
    <row r="359" spans="1:5" ht="15" customHeight="1" x14ac:dyDescent="0.2">
      <c r="A359" s="75" t="s">
        <v>62</v>
      </c>
      <c r="B359" s="39"/>
      <c r="C359" s="39"/>
      <c r="D359" s="39"/>
      <c r="E359" s="41" t="s">
        <v>63</v>
      </c>
    </row>
    <row r="360" spans="1:5" ht="15" customHeight="1" x14ac:dyDescent="0.2">
      <c r="A360" s="42"/>
      <c r="B360" s="86"/>
      <c r="C360" s="39"/>
      <c r="D360" s="42"/>
      <c r="E360" s="87"/>
    </row>
    <row r="361" spans="1:5" ht="15" customHeight="1" x14ac:dyDescent="0.2">
      <c r="B361" s="46" t="s">
        <v>49</v>
      </c>
      <c r="C361" s="46" t="s">
        <v>50</v>
      </c>
      <c r="D361" s="67" t="s">
        <v>51</v>
      </c>
      <c r="E361" s="68" t="s">
        <v>52</v>
      </c>
    </row>
    <row r="362" spans="1:5" ht="15" customHeight="1" x14ac:dyDescent="0.2">
      <c r="B362" s="134">
        <v>303</v>
      </c>
      <c r="C362" s="109"/>
      <c r="D362" s="105" t="s">
        <v>86</v>
      </c>
      <c r="E362" s="102">
        <v>1500000</v>
      </c>
    </row>
    <row r="363" spans="1:5" ht="15" customHeight="1" x14ac:dyDescent="0.2">
      <c r="B363" s="134"/>
      <c r="C363" s="72" t="s">
        <v>54</v>
      </c>
      <c r="D363" s="73"/>
      <c r="E363" s="74">
        <f>SUM(E362:E362)</f>
        <v>1500000</v>
      </c>
    </row>
    <row r="364" spans="1:5" ht="15" customHeight="1" x14ac:dyDescent="0.2"/>
    <row r="365" spans="1:5" ht="15" customHeight="1" x14ac:dyDescent="0.25">
      <c r="A365" s="36" t="s">
        <v>115</v>
      </c>
    </row>
    <row r="366" spans="1:5" ht="15" customHeight="1" x14ac:dyDescent="0.2">
      <c r="A366" s="158" t="s">
        <v>116</v>
      </c>
      <c r="B366" s="158"/>
      <c r="C366" s="158"/>
      <c r="D366" s="158"/>
      <c r="E366" s="158"/>
    </row>
    <row r="367" spans="1:5" ht="15" customHeight="1" x14ac:dyDescent="0.2">
      <c r="A367" s="158"/>
      <c r="B367" s="158"/>
      <c r="C367" s="158"/>
      <c r="D367" s="158"/>
      <c r="E367" s="158"/>
    </row>
    <row r="368" spans="1:5" ht="15" customHeight="1" x14ac:dyDescent="0.2">
      <c r="A368" s="157" t="s">
        <v>117</v>
      </c>
      <c r="B368" s="157"/>
      <c r="C368" s="157"/>
      <c r="D368" s="157"/>
      <c r="E368" s="157"/>
    </row>
    <row r="369" spans="1:5" ht="15" customHeight="1" x14ac:dyDescent="0.2">
      <c r="A369" s="157"/>
      <c r="B369" s="157"/>
      <c r="C369" s="157"/>
      <c r="D369" s="157"/>
      <c r="E369" s="157"/>
    </row>
    <row r="370" spans="1:5" ht="15" customHeight="1" x14ac:dyDescent="0.2">
      <c r="A370" s="157"/>
      <c r="B370" s="157"/>
      <c r="C370" s="157"/>
      <c r="D370" s="157"/>
      <c r="E370" s="157"/>
    </row>
    <row r="371" spans="1:5" ht="15" customHeight="1" x14ac:dyDescent="0.2">
      <c r="A371" s="157"/>
      <c r="B371" s="157"/>
      <c r="C371" s="157"/>
      <c r="D371" s="157"/>
      <c r="E371" s="157"/>
    </row>
    <row r="372" spans="1:5" ht="15" customHeight="1" x14ac:dyDescent="0.2">
      <c r="A372" s="157"/>
      <c r="B372" s="157"/>
      <c r="C372" s="157"/>
      <c r="D372" s="157"/>
      <c r="E372" s="157"/>
    </row>
    <row r="373" spans="1:5" ht="15" customHeight="1" x14ac:dyDescent="0.2">
      <c r="A373" s="157"/>
      <c r="B373" s="157"/>
      <c r="C373" s="157"/>
      <c r="D373" s="157"/>
      <c r="E373" s="157"/>
    </row>
    <row r="374" spans="1:5" ht="15" customHeight="1" x14ac:dyDescent="0.2">
      <c r="A374" s="157"/>
      <c r="B374" s="157"/>
      <c r="C374" s="157"/>
      <c r="D374" s="157"/>
      <c r="E374" s="157"/>
    </row>
    <row r="375" spans="1:5" ht="15" customHeight="1" x14ac:dyDescent="0.2">
      <c r="A375" s="157"/>
      <c r="B375" s="157"/>
      <c r="C375" s="157"/>
      <c r="D375" s="157"/>
      <c r="E375" s="157"/>
    </row>
    <row r="376" spans="1:5" ht="15" customHeight="1" x14ac:dyDescent="0.2">
      <c r="A376" s="157"/>
      <c r="B376" s="157"/>
      <c r="C376" s="157"/>
      <c r="D376" s="157"/>
      <c r="E376" s="157"/>
    </row>
    <row r="377" spans="1:5" ht="15" customHeight="1" x14ac:dyDescent="0.2">
      <c r="A377" s="157"/>
      <c r="B377" s="157"/>
      <c r="C377" s="157"/>
      <c r="D377" s="157"/>
      <c r="E377" s="157"/>
    </row>
    <row r="378" spans="1:5" ht="15" customHeight="1" x14ac:dyDescent="0.2">
      <c r="A378" s="112"/>
      <c r="B378" s="112"/>
      <c r="C378" s="112"/>
      <c r="D378" s="112"/>
      <c r="E378" s="112"/>
    </row>
    <row r="379" spans="1:5" ht="15" customHeight="1" x14ac:dyDescent="0.25">
      <c r="A379" s="57" t="s">
        <v>16</v>
      </c>
      <c r="B379" s="58"/>
      <c r="C379" s="58"/>
      <c r="D379" s="58"/>
      <c r="E379" s="58"/>
    </row>
    <row r="380" spans="1:5" ht="15" customHeight="1" x14ac:dyDescent="0.2">
      <c r="A380" s="63" t="s">
        <v>59</v>
      </c>
      <c r="B380" s="58"/>
      <c r="C380" s="58"/>
      <c r="D380" s="58"/>
      <c r="E380" s="65" t="s">
        <v>60</v>
      </c>
    </row>
    <row r="381" spans="1:5" ht="15" customHeight="1" x14ac:dyDescent="0.25">
      <c r="A381" s="57"/>
      <c r="B381" s="59"/>
      <c r="C381" s="58"/>
      <c r="D381" s="58"/>
      <c r="E381" s="66"/>
    </row>
    <row r="382" spans="1:5" ht="15" customHeight="1" x14ac:dyDescent="0.2">
      <c r="A382" s="107"/>
      <c r="B382" s="107"/>
      <c r="C382" s="46" t="s">
        <v>50</v>
      </c>
      <c r="D382" s="96" t="s">
        <v>71</v>
      </c>
      <c r="E382" s="68" t="s">
        <v>52</v>
      </c>
    </row>
    <row r="383" spans="1:5" ht="15" customHeight="1" x14ac:dyDescent="0.2">
      <c r="A383" s="100"/>
      <c r="B383" s="135"/>
      <c r="C383" s="97">
        <v>6409</v>
      </c>
      <c r="D383" s="70" t="s">
        <v>79</v>
      </c>
      <c r="E383" s="136">
        <v>-95520294</v>
      </c>
    </row>
    <row r="384" spans="1:5" ht="15" customHeight="1" x14ac:dyDescent="0.2">
      <c r="A384" s="111"/>
      <c r="B384" s="132"/>
      <c r="C384" s="72" t="s">
        <v>54</v>
      </c>
      <c r="D384" s="73"/>
      <c r="E384" s="74">
        <f>E383</f>
        <v>-95520294</v>
      </c>
    </row>
    <row r="385" spans="1:5" ht="15" customHeight="1" x14ac:dyDescent="0.2"/>
    <row r="386" spans="1:5" ht="15" customHeight="1" x14ac:dyDescent="0.25">
      <c r="A386" s="57" t="s">
        <v>16</v>
      </c>
      <c r="B386" s="58"/>
      <c r="C386" s="58"/>
      <c r="D386" s="58"/>
      <c r="E386" s="59"/>
    </row>
    <row r="387" spans="1:5" ht="15" customHeight="1" x14ac:dyDescent="0.2">
      <c r="A387" s="63" t="s">
        <v>83</v>
      </c>
      <c r="B387" s="104"/>
      <c r="C387" s="104"/>
      <c r="D387" s="104"/>
      <c r="E387" s="59" t="s">
        <v>84</v>
      </c>
    </row>
    <row r="388" spans="1:5" ht="15" customHeight="1" x14ac:dyDescent="0.2">
      <c r="A388" s="63"/>
      <c r="B388" s="59"/>
      <c r="C388" s="58"/>
      <c r="D388" s="58"/>
      <c r="E388" s="66"/>
    </row>
    <row r="389" spans="1:5" ht="15" customHeight="1" x14ac:dyDescent="0.2">
      <c r="A389" s="107"/>
      <c r="B389" s="44" t="s">
        <v>49</v>
      </c>
      <c r="C389" s="46" t="s">
        <v>50</v>
      </c>
      <c r="D389" s="78" t="s">
        <v>51</v>
      </c>
      <c r="E389" s="68" t="s">
        <v>52</v>
      </c>
    </row>
    <row r="390" spans="1:5" ht="15" customHeight="1" x14ac:dyDescent="0.2">
      <c r="A390" s="107"/>
      <c r="B390" s="47">
        <v>301</v>
      </c>
      <c r="C390" s="79"/>
      <c r="D390" s="105" t="s">
        <v>86</v>
      </c>
      <c r="E390" s="102">
        <v>95520294</v>
      </c>
    </row>
    <row r="391" spans="1:5" ht="15" customHeight="1" x14ac:dyDescent="0.2">
      <c r="A391" s="133"/>
      <c r="B391" s="106"/>
      <c r="C391" s="72" t="s">
        <v>54</v>
      </c>
      <c r="D391" s="81"/>
      <c r="E391" s="82">
        <f>SUM(E390:E390)</f>
        <v>95520294</v>
      </c>
    </row>
    <row r="392" spans="1:5" ht="15" customHeight="1" x14ac:dyDescent="0.2"/>
    <row r="393" spans="1:5" ht="15" customHeight="1" x14ac:dyDescent="0.2"/>
    <row r="394" spans="1:5" ht="15" customHeight="1" x14ac:dyDescent="0.25">
      <c r="A394" s="36" t="s">
        <v>118</v>
      </c>
    </row>
    <row r="395" spans="1:5" ht="15" customHeight="1" x14ac:dyDescent="0.2">
      <c r="A395" s="158" t="s">
        <v>110</v>
      </c>
      <c r="B395" s="158"/>
      <c r="C395" s="158"/>
      <c r="D395" s="158"/>
      <c r="E395" s="158"/>
    </row>
    <row r="396" spans="1:5" ht="15" customHeight="1" x14ac:dyDescent="0.2">
      <c r="A396" s="158"/>
      <c r="B396" s="158"/>
      <c r="C396" s="158"/>
      <c r="D396" s="158"/>
      <c r="E396" s="158"/>
    </row>
    <row r="397" spans="1:5" ht="15" customHeight="1" x14ac:dyDescent="0.2">
      <c r="A397" s="157" t="s">
        <v>119</v>
      </c>
      <c r="B397" s="157"/>
      <c r="C397" s="157"/>
      <c r="D397" s="157"/>
      <c r="E397" s="157"/>
    </row>
    <row r="398" spans="1:5" ht="15" customHeight="1" x14ac:dyDescent="0.2">
      <c r="A398" s="157"/>
      <c r="B398" s="157"/>
      <c r="C398" s="157"/>
      <c r="D398" s="157"/>
      <c r="E398" s="157"/>
    </row>
    <row r="399" spans="1:5" ht="15" customHeight="1" x14ac:dyDescent="0.2">
      <c r="A399" s="157"/>
      <c r="B399" s="157"/>
      <c r="C399" s="157"/>
      <c r="D399" s="157"/>
      <c r="E399" s="157"/>
    </row>
    <row r="400" spans="1:5" ht="15" customHeight="1" x14ac:dyDescent="0.2">
      <c r="A400" s="157"/>
      <c r="B400" s="157"/>
      <c r="C400" s="157"/>
      <c r="D400" s="157"/>
      <c r="E400" s="157"/>
    </row>
    <row r="401" spans="1:5" ht="15" customHeight="1" x14ac:dyDescent="0.2">
      <c r="A401" s="157"/>
      <c r="B401" s="157"/>
      <c r="C401" s="157"/>
      <c r="D401" s="157"/>
      <c r="E401" s="157"/>
    </row>
    <row r="402" spans="1:5" ht="15" customHeight="1" x14ac:dyDescent="0.2">
      <c r="A402" s="157"/>
      <c r="B402" s="157"/>
      <c r="C402" s="157"/>
      <c r="D402" s="157"/>
      <c r="E402" s="157"/>
    </row>
    <row r="403" spans="1:5" ht="15" customHeight="1" x14ac:dyDescent="0.2">
      <c r="A403" s="157"/>
      <c r="B403" s="157"/>
      <c r="C403" s="157"/>
      <c r="D403" s="157"/>
      <c r="E403" s="157"/>
    </row>
    <row r="404" spans="1:5" ht="15" customHeight="1" x14ac:dyDescent="0.2">
      <c r="A404" s="157"/>
      <c r="B404" s="157"/>
      <c r="C404" s="157"/>
      <c r="D404" s="157"/>
      <c r="E404" s="157"/>
    </row>
    <row r="405" spans="1:5" ht="15" customHeight="1" x14ac:dyDescent="0.2">
      <c r="A405" s="157"/>
      <c r="B405" s="157"/>
      <c r="C405" s="157"/>
      <c r="D405" s="157"/>
      <c r="E405" s="157"/>
    </row>
    <row r="406" spans="1:5" ht="15" customHeight="1" x14ac:dyDescent="0.2">
      <c r="A406" s="157"/>
      <c r="B406" s="157"/>
      <c r="C406" s="157"/>
      <c r="D406" s="157"/>
      <c r="E406" s="157"/>
    </row>
    <row r="407" spans="1:5" ht="15" customHeight="1" x14ac:dyDescent="0.2">
      <c r="A407" s="157"/>
      <c r="B407" s="157"/>
      <c r="C407" s="157"/>
      <c r="D407" s="157"/>
      <c r="E407" s="157"/>
    </row>
    <row r="408" spans="1:5" ht="15" customHeight="1" x14ac:dyDescent="0.2">
      <c r="A408" s="112"/>
      <c r="B408" s="112"/>
      <c r="C408" s="112"/>
      <c r="D408" s="112"/>
      <c r="E408" s="112"/>
    </row>
    <row r="409" spans="1:5" ht="15" customHeight="1" x14ac:dyDescent="0.25">
      <c r="A409" s="57" t="s">
        <v>16</v>
      </c>
      <c r="B409" s="58"/>
      <c r="C409" s="58"/>
      <c r="D409" s="58"/>
      <c r="E409" s="59"/>
    </row>
    <row r="410" spans="1:5" ht="15" customHeight="1" x14ac:dyDescent="0.2">
      <c r="A410" s="75" t="s">
        <v>62</v>
      </c>
      <c r="B410" s="39"/>
      <c r="C410" s="39"/>
      <c r="D410" s="39"/>
      <c r="E410" s="41" t="s">
        <v>63</v>
      </c>
    </row>
    <row r="411" spans="1:5" ht="15" customHeight="1" x14ac:dyDescent="0.2">
      <c r="A411" s="59"/>
      <c r="B411" s="76"/>
      <c r="C411" s="58"/>
      <c r="E411" s="77"/>
    </row>
    <row r="412" spans="1:5" ht="15" customHeight="1" x14ac:dyDescent="0.2">
      <c r="B412" s="107"/>
      <c r="C412" s="46" t="s">
        <v>50</v>
      </c>
      <c r="D412" s="137" t="s">
        <v>71</v>
      </c>
      <c r="E412" s="68" t="s">
        <v>52</v>
      </c>
    </row>
    <row r="413" spans="1:5" ht="15" customHeight="1" x14ac:dyDescent="0.2">
      <c r="B413" s="100"/>
      <c r="C413" s="109">
        <v>2219</v>
      </c>
      <c r="D413" s="138" t="s">
        <v>112</v>
      </c>
      <c r="E413" s="50">
        <v>-1135269.51</v>
      </c>
    </row>
    <row r="414" spans="1:5" ht="15" customHeight="1" x14ac:dyDescent="0.2">
      <c r="B414" s="100"/>
      <c r="C414" s="109">
        <v>2219</v>
      </c>
      <c r="D414" s="138" t="s">
        <v>112</v>
      </c>
      <c r="E414" s="50">
        <v>670000</v>
      </c>
    </row>
    <row r="415" spans="1:5" ht="15" customHeight="1" x14ac:dyDescent="0.2">
      <c r="B415" s="103"/>
      <c r="C415" s="52" t="s">
        <v>54</v>
      </c>
      <c r="D415" s="53"/>
      <c r="E415" s="54">
        <f>SUM(E413:E414)</f>
        <v>-465269.51</v>
      </c>
    </row>
    <row r="416" spans="1:5" ht="15" customHeight="1" x14ac:dyDescent="0.25">
      <c r="A416" s="36"/>
    </row>
    <row r="417" spans="1:5" ht="15" customHeight="1" x14ac:dyDescent="0.25">
      <c r="A417" s="36"/>
    </row>
    <row r="418" spans="1:5" ht="15" customHeight="1" x14ac:dyDescent="0.25">
      <c r="A418" s="57" t="s">
        <v>16</v>
      </c>
      <c r="B418" s="58"/>
      <c r="C418" s="58"/>
      <c r="D418" s="58"/>
      <c r="E418" s="58"/>
    </row>
    <row r="419" spans="1:5" ht="15" customHeight="1" x14ac:dyDescent="0.2">
      <c r="A419" s="63" t="s">
        <v>59</v>
      </c>
      <c r="B419" s="58"/>
      <c r="C419" s="58"/>
      <c r="D419" s="58"/>
      <c r="E419" s="65" t="s">
        <v>60</v>
      </c>
    </row>
    <row r="420" spans="1:5" ht="15" customHeight="1" x14ac:dyDescent="0.25">
      <c r="A420" s="57"/>
      <c r="B420" s="59"/>
      <c r="C420" s="58"/>
      <c r="D420" s="58"/>
      <c r="E420" s="66"/>
    </row>
    <row r="421" spans="1:5" ht="15" customHeight="1" x14ac:dyDescent="0.2">
      <c r="A421" s="107"/>
      <c r="B421" s="107"/>
      <c r="C421" s="46" t="s">
        <v>50</v>
      </c>
      <c r="D421" s="96" t="s">
        <v>71</v>
      </c>
      <c r="E421" s="68" t="s">
        <v>52</v>
      </c>
    </row>
    <row r="422" spans="1:5" ht="15" customHeight="1" x14ac:dyDescent="0.2">
      <c r="A422" s="108"/>
      <c r="B422" s="135"/>
      <c r="C422" s="97">
        <v>6409</v>
      </c>
      <c r="D422" s="70" t="s">
        <v>79</v>
      </c>
      <c r="E422" s="136">
        <v>465269.51</v>
      </c>
    </row>
    <row r="423" spans="1:5" ht="15" customHeight="1" x14ac:dyDescent="0.2">
      <c r="A423" s="111"/>
      <c r="B423" s="132"/>
      <c r="C423" s="72" t="s">
        <v>54</v>
      </c>
      <c r="D423" s="73"/>
      <c r="E423" s="74">
        <f>SUM(E422:E422)</f>
        <v>465269.51</v>
      </c>
    </row>
    <row r="424" spans="1:5" ht="15" customHeight="1" x14ac:dyDescent="0.2"/>
    <row r="425" spans="1:5" ht="15" customHeight="1" x14ac:dyDescent="0.2"/>
    <row r="426" spans="1:5" ht="15" customHeight="1" x14ac:dyDescent="0.25">
      <c r="A426" s="36" t="s">
        <v>120</v>
      </c>
    </row>
    <row r="427" spans="1:5" ht="15" customHeight="1" x14ac:dyDescent="0.2">
      <c r="A427" s="158" t="s">
        <v>110</v>
      </c>
      <c r="B427" s="158"/>
      <c r="C427" s="158"/>
      <c r="D427" s="158"/>
      <c r="E427" s="158"/>
    </row>
    <row r="428" spans="1:5" ht="15" customHeight="1" x14ac:dyDescent="0.2">
      <c r="A428" s="158"/>
      <c r="B428" s="158"/>
      <c r="C428" s="158"/>
      <c r="D428" s="158"/>
      <c r="E428" s="158"/>
    </row>
    <row r="429" spans="1:5" ht="15" customHeight="1" x14ac:dyDescent="0.2">
      <c r="A429" s="157" t="s">
        <v>213</v>
      </c>
      <c r="B429" s="157"/>
      <c r="C429" s="157"/>
      <c r="D429" s="157"/>
      <c r="E429" s="157"/>
    </row>
    <row r="430" spans="1:5" ht="15" customHeight="1" x14ac:dyDescent="0.2">
      <c r="A430" s="157"/>
      <c r="B430" s="157"/>
      <c r="C430" s="157"/>
      <c r="D430" s="157"/>
      <c r="E430" s="157"/>
    </row>
    <row r="431" spans="1:5" ht="15" customHeight="1" x14ac:dyDescent="0.2">
      <c r="A431" s="157"/>
      <c r="B431" s="157"/>
      <c r="C431" s="157"/>
      <c r="D431" s="157"/>
      <c r="E431" s="157"/>
    </row>
    <row r="432" spans="1:5" ht="15" customHeight="1" x14ac:dyDescent="0.2">
      <c r="A432" s="157"/>
      <c r="B432" s="157"/>
      <c r="C432" s="157"/>
      <c r="D432" s="157"/>
      <c r="E432" s="157"/>
    </row>
    <row r="433" spans="1:5" ht="15" customHeight="1" x14ac:dyDescent="0.2">
      <c r="A433" s="157"/>
      <c r="B433" s="157"/>
      <c r="C433" s="157"/>
      <c r="D433" s="157"/>
      <c r="E433" s="157"/>
    </row>
    <row r="434" spans="1:5" ht="15" customHeight="1" x14ac:dyDescent="0.2">
      <c r="A434" s="157"/>
      <c r="B434" s="157"/>
      <c r="C434" s="157"/>
      <c r="D434" s="157"/>
      <c r="E434" s="157"/>
    </row>
    <row r="435" spans="1:5" ht="15" customHeight="1" x14ac:dyDescent="0.2">
      <c r="A435" s="157"/>
      <c r="B435" s="157"/>
      <c r="C435" s="157"/>
      <c r="D435" s="157"/>
      <c r="E435" s="157"/>
    </row>
    <row r="436" spans="1:5" ht="15" customHeight="1" x14ac:dyDescent="0.2">
      <c r="A436" s="157"/>
      <c r="B436" s="157"/>
      <c r="C436" s="157"/>
      <c r="D436" s="157"/>
      <c r="E436" s="157"/>
    </row>
    <row r="437" spans="1:5" ht="15" customHeight="1" x14ac:dyDescent="0.2">
      <c r="A437" s="157"/>
      <c r="B437" s="157"/>
      <c r="C437" s="157"/>
      <c r="D437" s="157"/>
      <c r="E437" s="157"/>
    </row>
    <row r="438" spans="1:5" ht="15" customHeight="1" x14ac:dyDescent="0.2">
      <c r="A438" s="157"/>
      <c r="B438" s="157"/>
      <c r="C438" s="157"/>
      <c r="D438" s="157"/>
      <c r="E438" s="157"/>
    </row>
    <row r="439" spans="1:5" ht="15" customHeight="1" x14ac:dyDescent="0.2">
      <c r="A439" s="112"/>
      <c r="B439" s="112"/>
      <c r="C439" s="112"/>
      <c r="D439" s="112"/>
      <c r="E439" s="112"/>
    </row>
    <row r="440" spans="1:5" ht="15" customHeight="1" x14ac:dyDescent="0.25">
      <c r="A440" s="57" t="s">
        <v>16</v>
      </c>
      <c r="B440" s="58"/>
      <c r="C440" s="58"/>
      <c r="D440" s="58"/>
      <c r="E440" s="59"/>
    </row>
    <row r="441" spans="1:5" ht="15" customHeight="1" x14ac:dyDescent="0.2">
      <c r="A441" s="75" t="s">
        <v>62</v>
      </c>
      <c r="B441" s="39"/>
      <c r="C441" s="39"/>
      <c r="D441" s="39"/>
      <c r="E441" s="41" t="s">
        <v>63</v>
      </c>
    </row>
    <row r="442" spans="1:5" ht="15" customHeight="1" x14ac:dyDescent="0.2">
      <c r="A442" s="59"/>
      <c r="B442" s="76"/>
      <c r="C442" s="58"/>
      <c r="E442" s="77"/>
    </row>
    <row r="443" spans="1:5" ht="15" customHeight="1" x14ac:dyDescent="0.2">
      <c r="B443" s="107"/>
      <c r="C443" s="46" t="s">
        <v>50</v>
      </c>
      <c r="D443" s="137" t="s">
        <v>71</v>
      </c>
      <c r="E443" s="68" t="s">
        <v>52</v>
      </c>
    </row>
    <row r="444" spans="1:5" ht="15" customHeight="1" x14ac:dyDescent="0.2">
      <c r="B444" s="100"/>
      <c r="C444" s="109">
        <v>2212</v>
      </c>
      <c r="D444" s="138" t="s">
        <v>112</v>
      </c>
      <c r="E444" s="50">
        <v>-728814.65</v>
      </c>
    </row>
    <row r="445" spans="1:5" ht="15" customHeight="1" x14ac:dyDescent="0.2">
      <c r="B445" s="100"/>
      <c r="C445" s="109">
        <v>2212</v>
      </c>
      <c r="D445" s="138" t="s">
        <v>112</v>
      </c>
      <c r="E445" s="50">
        <v>250000</v>
      </c>
    </row>
    <row r="446" spans="1:5" ht="15" customHeight="1" x14ac:dyDescent="0.2">
      <c r="B446" s="103"/>
      <c r="C446" s="52" t="s">
        <v>54</v>
      </c>
      <c r="D446" s="53"/>
      <c r="E446" s="54">
        <f>SUM(E444:E445)</f>
        <v>-478814.65</v>
      </c>
    </row>
    <row r="447" spans="1:5" ht="15" customHeight="1" x14ac:dyDescent="0.25">
      <c r="A447" s="36"/>
    </row>
    <row r="448" spans="1:5" ht="15" customHeight="1" x14ac:dyDescent="0.25">
      <c r="A448" s="57" t="s">
        <v>16</v>
      </c>
      <c r="B448" s="58"/>
      <c r="C448" s="58"/>
      <c r="D448" s="58"/>
      <c r="E448" s="58"/>
    </row>
    <row r="449" spans="1:5" ht="15" customHeight="1" x14ac:dyDescent="0.2">
      <c r="A449" s="63" t="s">
        <v>59</v>
      </c>
      <c r="B449" s="58"/>
      <c r="C449" s="58"/>
      <c r="D449" s="58"/>
      <c r="E449" s="65" t="s">
        <v>60</v>
      </c>
    </row>
    <row r="450" spans="1:5" ht="15" customHeight="1" x14ac:dyDescent="0.25">
      <c r="A450" s="57"/>
      <c r="B450" s="59"/>
      <c r="C450" s="58"/>
      <c r="D450" s="58"/>
      <c r="E450" s="66"/>
    </row>
    <row r="451" spans="1:5" ht="15" customHeight="1" x14ac:dyDescent="0.2">
      <c r="A451" s="107"/>
      <c r="B451" s="107"/>
      <c r="C451" s="46" t="s">
        <v>50</v>
      </c>
      <c r="D451" s="96" t="s">
        <v>71</v>
      </c>
      <c r="E451" s="68" t="s">
        <v>52</v>
      </c>
    </row>
    <row r="452" spans="1:5" ht="15" customHeight="1" x14ac:dyDescent="0.2">
      <c r="A452" s="108"/>
      <c r="B452" s="135"/>
      <c r="C452" s="97">
        <v>6409</v>
      </c>
      <c r="D452" s="70" t="s">
        <v>79</v>
      </c>
      <c r="E452" s="136">
        <v>478814.65</v>
      </c>
    </row>
    <row r="453" spans="1:5" ht="15" customHeight="1" x14ac:dyDescent="0.2">
      <c r="A453" s="111"/>
      <c r="B453" s="132"/>
      <c r="C453" s="72" t="s">
        <v>54</v>
      </c>
      <c r="D453" s="73"/>
      <c r="E453" s="74">
        <f>SUM(E452:E452)</f>
        <v>478814.65</v>
      </c>
    </row>
    <row r="454" spans="1:5" ht="15" customHeight="1" x14ac:dyDescent="0.2"/>
    <row r="455" spans="1:5" ht="15" customHeight="1" x14ac:dyDescent="0.2"/>
    <row r="456" spans="1:5" ht="15" customHeight="1" x14ac:dyDescent="0.25">
      <c r="A456" s="36" t="s">
        <v>121</v>
      </c>
    </row>
    <row r="457" spans="1:5" ht="15" customHeight="1" x14ac:dyDescent="0.2">
      <c r="A457" s="158" t="s">
        <v>110</v>
      </c>
      <c r="B457" s="158"/>
      <c r="C457" s="158"/>
      <c r="D457" s="158"/>
      <c r="E457" s="158"/>
    </row>
    <row r="458" spans="1:5" ht="15" customHeight="1" x14ac:dyDescent="0.2">
      <c r="A458" s="158"/>
      <c r="B458" s="158"/>
      <c r="C458" s="158"/>
      <c r="D458" s="158"/>
      <c r="E458" s="158"/>
    </row>
    <row r="459" spans="1:5" ht="15" customHeight="1" x14ac:dyDescent="0.2">
      <c r="A459" s="157" t="s">
        <v>122</v>
      </c>
      <c r="B459" s="157"/>
      <c r="C459" s="157"/>
      <c r="D459" s="157"/>
      <c r="E459" s="157"/>
    </row>
    <row r="460" spans="1:5" ht="15" customHeight="1" x14ac:dyDescent="0.2">
      <c r="A460" s="157"/>
      <c r="B460" s="157"/>
      <c r="C460" s="157"/>
      <c r="D460" s="157"/>
      <c r="E460" s="157"/>
    </row>
    <row r="461" spans="1:5" ht="15" customHeight="1" x14ac:dyDescent="0.2">
      <c r="A461" s="157"/>
      <c r="B461" s="157"/>
      <c r="C461" s="157"/>
      <c r="D461" s="157"/>
      <c r="E461" s="157"/>
    </row>
    <row r="462" spans="1:5" ht="15" customHeight="1" x14ac:dyDescent="0.2">
      <c r="A462" s="157"/>
      <c r="B462" s="157"/>
      <c r="C462" s="157"/>
      <c r="D462" s="157"/>
      <c r="E462" s="157"/>
    </row>
    <row r="463" spans="1:5" ht="15" customHeight="1" x14ac:dyDescent="0.2">
      <c r="A463" s="157"/>
      <c r="B463" s="157"/>
      <c r="C463" s="157"/>
      <c r="D463" s="157"/>
      <c r="E463" s="157"/>
    </row>
    <row r="464" spans="1:5" ht="15" customHeight="1" x14ac:dyDescent="0.2">
      <c r="A464" s="157"/>
      <c r="B464" s="157"/>
      <c r="C464" s="157"/>
      <c r="D464" s="157"/>
      <c r="E464" s="157"/>
    </row>
    <row r="465" spans="1:5" ht="15" customHeight="1" x14ac:dyDescent="0.2">
      <c r="A465" s="157"/>
      <c r="B465" s="157"/>
      <c r="C465" s="157"/>
      <c r="D465" s="157"/>
      <c r="E465" s="157"/>
    </row>
    <row r="466" spans="1:5" ht="15" customHeight="1" x14ac:dyDescent="0.2">
      <c r="A466" s="157"/>
      <c r="B466" s="157"/>
      <c r="C466" s="157"/>
      <c r="D466" s="157"/>
      <c r="E466" s="157"/>
    </row>
    <row r="467" spans="1:5" ht="15" customHeight="1" x14ac:dyDescent="0.2">
      <c r="A467" s="157"/>
      <c r="B467" s="157"/>
      <c r="C467" s="157"/>
      <c r="D467" s="157"/>
      <c r="E467" s="157"/>
    </row>
    <row r="468" spans="1:5" ht="15" customHeight="1" x14ac:dyDescent="0.2">
      <c r="A468" s="112"/>
      <c r="B468" s="112"/>
      <c r="C468" s="112"/>
      <c r="D468" s="112"/>
      <c r="E468" s="112"/>
    </row>
    <row r="469" spans="1:5" ht="15" customHeight="1" x14ac:dyDescent="0.2">
      <c r="A469" s="112"/>
      <c r="B469" s="112"/>
      <c r="C469" s="112"/>
      <c r="D469" s="112"/>
      <c r="E469" s="112"/>
    </row>
    <row r="470" spans="1:5" ht="15" customHeight="1" x14ac:dyDescent="0.25">
      <c r="A470" s="57" t="s">
        <v>16</v>
      </c>
      <c r="B470" s="58"/>
      <c r="C470" s="58"/>
      <c r="D470" s="58"/>
      <c r="E470" s="59"/>
    </row>
    <row r="471" spans="1:5" ht="15" customHeight="1" x14ac:dyDescent="0.2">
      <c r="A471" s="75" t="s">
        <v>62</v>
      </c>
      <c r="B471" s="39"/>
      <c r="C471" s="39"/>
      <c r="D471" s="39"/>
      <c r="E471" s="41" t="s">
        <v>63</v>
      </c>
    </row>
    <row r="472" spans="1:5" ht="15" customHeight="1" x14ac:dyDescent="0.2">
      <c r="A472" s="59"/>
      <c r="B472" s="76"/>
      <c r="C472" s="58"/>
      <c r="E472" s="77"/>
    </row>
    <row r="473" spans="1:5" ht="15" customHeight="1" x14ac:dyDescent="0.2">
      <c r="B473" s="107"/>
      <c r="C473" s="46" t="s">
        <v>50</v>
      </c>
      <c r="D473" s="137" t="s">
        <v>71</v>
      </c>
      <c r="E473" s="68" t="s">
        <v>52</v>
      </c>
    </row>
    <row r="474" spans="1:5" ht="15" customHeight="1" x14ac:dyDescent="0.2">
      <c r="B474" s="100"/>
      <c r="C474" s="109">
        <v>2212</v>
      </c>
      <c r="D474" s="138" t="s">
        <v>112</v>
      </c>
      <c r="E474" s="50">
        <f>-185000-210614.81</f>
        <v>-395614.81</v>
      </c>
    </row>
    <row r="475" spans="1:5" ht="15" customHeight="1" x14ac:dyDescent="0.2">
      <c r="B475" s="103"/>
      <c r="C475" s="52" t="s">
        <v>54</v>
      </c>
      <c r="D475" s="53"/>
      <c r="E475" s="54">
        <f>SUM(E474:E474)</f>
        <v>-395614.81</v>
      </c>
    </row>
    <row r="476" spans="1:5" ht="15" customHeight="1" x14ac:dyDescent="0.25">
      <c r="A476" s="36"/>
    </row>
    <row r="477" spans="1:5" ht="15" customHeight="1" x14ac:dyDescent="0.25">
      <c r="A477" s="57" t="s">
        <v>16</v>
      </c>
      <c r="B477" s="58"/>
      <c r="C477" s="58"/>
      <c r="D477" s="58"/>
      <c r="E477" s="58"/>
    </row>
    <row r="478" spans="1:5" ht="15" customHeight="1" x14ac:dyDescent="0.2">
      <c r="A478" s="63" t="s">
        <v>59</v>
      </c>
      <c r="B478" s="58"/>
      <c r="C478" s="58"/>
      <c r="D478" s="58"/>
      <c r="E478" s="65" t="s">
        <v>60</v>
      </c>
    </row>
    <row r="479" spans="1:5" ht="15" customHeight="1" x14ac:dyDescent="0.25">
      <c r="A479" s="57"/>
      <c r="B479" s="59"/>
      <c r="C479" s="58"/>
      <c r="D479" s="58"/>
      <c r="E479" s="66"/>
    </row>
    <row r="480" spans="1:5" ht="15" customHeight="1" x14ac:dyDescent="0.2">
      <c r="A480" s="107"/>
      <c r="B480" s="107"/>
      <c r="C480" s="46" t="s">
        <v>50</v>
      </c>
      <c r="D480" s="96" t="s">
        <v>71</v>
      </c>
      <c r="E480" s="68" t="s">
        <v>52</v>
      </c>
    </row>
    <row r="481" spans="1:5" ht="15" customHeight="1" x14ac:dyDescent="0.2">
      <c r="A481" s="108"/>
      <c r="B481" s="135"/>
      <c r="C481" s="97">
        <v>6409</v>
      </c>
      <c r="D481" s="70" t="s">
        <v>79</v>
      </c>
      <c r="E481" s="136">
        <v>395614.81</v>
      </c>
    </row>
    <row r="482" spans="1:5" ht="15" customHeight="1" x14ac:dyDescent="0.2">
      <c r="A482" s="111"/>
      <c r="B482" s="132"/>
      <c r="C482" s="72" t="s">
        <v>54</v>
      </c>
      <c r="D482" s="73"/>
      <c r="E482" s="74">
        <f>SUM(E481:E481)</f>
        <v>395614.81</v>
      </c>
    </row>
    <row r="483" spans="1:5" ht="15" customHeight="1" x14ac:dyDescent="0.2"/>
    <row r="484" spans="1:5" ht="15" customHeight="1" x14ac:dyDescent="0.2"/>
    <row r="485" spans="1:5" ht="15" customHeight="1" x14ac:dyDescent="0.25">
      <c r="A485" s="36" t="s">
        <v>123</v>
      </c>
    </row>
    <row r="486" spans="1:5" ht="15" customHeight="1" x14ac:dyDescent="0.2">
      <c r="A486" s="158" t="s">
        <v>124</v>
      </c>
      <c r="B486" s="158"/>
      <c r="C486" s="158"/>
      <c r="D486" s="158"/>
      <c r="E486" s="158"/>
    </row>
    <row r="487" spans="1:5" ht="15" customHeight="1" x14ac:dyDescent="0.2">
      <c r="A487" s="158"/>
      <c r="B487" s="158"/>
      <c r="C487" s="158"/>
      <c r="D487" s="158"/>
      <c r="E487" s="158"/>
    </row>
    <row r="488" spans="1:5" ht="15" customHeight="1" x14ac:dyDescent="0.2">
      <c r="A488" s="157" t="s">
        <v>125</v>
      </c>
      <c r="B488" s="157"/>
      <c r="C488" s="157"/>
      <c r="D488" s="157"/>
      <c r="E488" s="157"/>
    </row>
    <row r="489" spans="1:5" ht="15" customHeight="1" x14ac:dyDescent="0.2">
      <c r="A489" s="157"/>
      <c r="B489" s="157"/>
      <c r="C489" s="157"/>
      <c r="D489" s="157"/>
      <c r="E489" s="157"/>
    </row>
    <row r="490" spans="1:5" ht="15" customHeight="1" x14ac:dyDescent="0.2">
      <c r="A490" s="157"/>
      <c r="B490" s="157"/>
      <c r="C490" s="157"/>
      <c r="D490" s="157"/>
      <c r="E490" s="157"/>
    </row>
    <row r="491" spans="1:5" ht="15" customHeight="1" x14ac:dyDescent="0.2">
      <c r="A491" s="157"/>
      <c r="B491" s="157"/>
      <c r="C491" s="157"/>
      <c r="D491" s="157"/>
      <c r="E491" s="157"/>
    </row>
    <row r="492" spans="1:5" ht="15" customHeight="1" x14ac:dyDescent="0.2">
      <c r="A492" s="157"/>
      <c r="B492" s="157"/>
      <c r="C492" s="157"/>
      <c r="D492" s="157"/>
      <c r="E492" s="157"/>
    </row>
    <row r="493" spans="1:5" ht="15" customHeight="1" x14ac:dyDescent="0.2">
      <c r="A493" s="157"/>
      <c r="B493" s="157"/>
      <c r="C493" s="157"/>
      <c r="D493" s="157"/>
      <c r="E493" s="157"/>
    </row>
    <row r="494" spans="1:5" ht="15" customHeight="1" x14ac:dyDescent="0.2">
      <c r="A494" s="157"/>
      <c r="B494" s="157"/>
      <c r="C494" s="157"/>
      <c r="D494" s="157"/>
      <c r="E494" s="157"/>
    </row>
    <row r="495" spans="1:5" ht="15" customHeight="1" x14ac:dyDescent="0.2">
      <c r="A495" s="157"/>
      <c r="B495" s="157"/>
      <c r="C495" s="157"/>
      <c r="D495" s="157"/>
      <c r="E495" s="157"/>
    </row>
    <row r="496" spans="1:5" ht="15" customHeight="1" x14ac:dyDescent="0.2">
      <c r="A496" s="112"/>
      <c r="B496" s="112"/>
      <c r="C496" s="112"/>
      <c r="D496" s="112"/>
      <c r="E496" s="112"/>
    </row>
    <row r="497" spans="1:5" ht="15" customHeight="1" x14ac:dyDescent="0.25">
      <c r="A497" s="57" t="s">
        <v>16</v>
      </c>
      <c r="B497" s="58"/>
      <c r="C497" s="58"/>
      <c r="D497" s="58"/>
      <c r="E497" s="59"/>
    </row>
    <row r="498" spans="1:5" ht="15" customHeight="1" x14ac:dyDescent="0.2">
      <c r="A498" s="63" t="s">
        <v>90</v>
      </c>
      <c r="B498" s="104"/>
      <c r="C498" s="104"/>
      <c r="D498" s="104"/>
      <c r="E498" s="104" t="s">
        <v>91</v>
      </c>
    </row>
    <row r="499" spans="1:5" ht="15" customHeight="1" x14ac:dyDescent="0.2">
      <c r="A499" s="59"/>
      <c r="B499" s="76"/>
      <c r="C499" s="58"/>
      <c r="E499" s="77"/>
    </row>
    <row r="500" spans="1:5" ht="15" customHeight="1" x14ac:dyDescent="0.2">
      <c r="B500" s="107"/>
      <c r="C500" s="46" t="s">
        <v>50</v>
      </c>
      <c r="D500" s="137" t="s">
        <v>71</v>
      </c>
      <c r="E500" s="68" t="s">
        <v>52</v>
      </c>
    </row>
    <row r="501" spans="1:5" ht="15" customHeight="1" x14ac:dyDescent="0.2">
      <c r="B501" s="100"/>
      <c r="C501" s="109">
        <v>3543</v>
      </c>
      <c r="D501" s="138" t="s">
        <v>126</v>
      </c>
      <c r="E501" s="50">
        <v>-93000</v>
      </c>
    </row>
    <row r="502" spans="1:5" ht="15" customHeight="1" x14ac:dyDescent="0.2">
      <c r="B502" s="100"/>
      <c r="C502" s="109">
        <v>3599</v>
      </c>
      <c r="D502" s="138" t="s">
        <v>126</v>
      </c>
      <c r="E502" s="50">
        <v>-35000</v>
      </c>
    </row>
    <row r="503" spans="1:5" ht="15" customHeight="1" x14ac:dyDescent="0.2">
      <c r="B503" s="103"/>
      <c r="C503" s="52" t="s">
        <v>54</v>
      </c>
      <c r="D503" s="53"/>
      <c r="E503" s="54">
        <f>SUM(E501:E502)</f>
        <v>-128000</v>
      </c>
    </row>
    <row r="504" spans="1:5" ht="15" customHeight="1" x14ac:dyDescent="0.25">
      <c r="A504" s="36"/>
    </row>
    <row r="505" spans="1:5" ht="15" customHeight="1" x14ac:dyDescent="0.25">
      <c r="A505" s="57" t="s">
        <v>16</v>
      </c>
      <c r="B505" s="58"/>
      <c r="C505" s="58"/>
      <c r="D505" s="58"/>
      <c r="E505" s="58"/>
    </row>
    <row r="506" spans="1:5" ht="15" customHeight="1" x14ac:dyDescent="0.2">
      <c r="A506" s="63" t="s">
        <v>59</v>
      </c>
      <c r="B506" s="58"/>
      <c r="C506" s="58"/>
      <c r="D506" s="58"/>
      <c r="E506" s="65" t="s">
        <v>60</v>
      </c>
    </row>
    <row r="507" spans="1:5" ht="15" customHeight="1" x14ac:dyDescent="0.25">
      <c r="A507" s="57"/>
      <c r="B507" s="59"/>
      <c r="C507" s="58"/>
      <c r="D507" s="58"/>
      <c r="E507" s="66"/>
    </row>
    <row r="508" spans="1:5" ht="15" customHeight="1" x14ac:dyDescent="0.2">
      <c r="A508" s="107"/>
      <c r="B508" s="107"/>
      <c r="C508" s="46" t="s">
        <v>50</v>
      </c>
      <c r="D508" s="96" t="s">
        <v>71</v>
      </c>
      <c r="E508" s="68" t="s">
        <v>52</v>
      </c>
    </row>
    <row r="509" spans="1:5" ht="15" customHeight="1" x14ac:dyDescent="0.2">
      <c r="A509" s="108"/>
      <c r="B509" s="135"/>
      <c r="C509" s="97">
        <v>6409</v>
      </c>
      <c r="D509" s="70" t="s">
        <v>79</v>
      </c>
      <c r="E509" s="136">
        <v>128000</v>
      </c>
    </row>
    <row r="510" spans="1:5" ht="15" customHeight="1" x14ac:dyDescent="0.2">
      <c r="A510" s="111"/>
      <c r="B510" s="132"/>
      <c r="C510" s="72" t="s">
        <v>54</v>
      </c>
      <c r="D510" s="73"/>
      <c r="E510" s="74">
        <f>SUM(E509:E509)</f>
        <v>128000</v>
      </c>
    </row>
    <row r="511" spans="1:5" ht="15" customHeight="1" x14ac:dyDescent="0.2"/>
    <row r="512" spans="1:5" ht="15" customHeight="1" x14ac:dyDescent="0.2"/>
    <row r="513" spans="1:5" ht="15" customHeight="1" x14ac:dyDescent="0.2"/>
    <row r="514" spans="1:5" ht="15" customHeight="1" x14ac:dyDescent="0.2"/>
    <row r="515" spans="1:5" ht="15" customHeight="1" x14ac:dyDescent="0.2"/>
    <row r="516" spans="1:5" ht="15" customHeight="1" x14ac:dyDescent="0.2"/>
    <row r="517" spans="1:5" ht="15" customHeight="1" x14ac:dyDescent="0.2"/>
    <row r="518" spans="1:5" ht="15" customHeight="1" x14ac:dyDescent="0.2"/>
    <row r="519" spans="1:5" ht="15" customHeight="1" x14ac:dyDescent="0.2"/>
    <row r="520" spans="1:5" ht="15" customHeight="1" x14ac:dyDescent="0.2"/>
    <row r="521" spans="1:5" ht="15" customHeight="1" x14ac:dyDescent="0.2"/>
    <row r="522" spans="1:5" ht="15" customHeight="1" x14ac:dyDescent="0.25">
      <c r="A522" s="36" t="s">
        <v>127</v>
      </c>
    </row>
    <row r="523" spans="1:5" ht="15" customHeight="1" x14ac:dyDescent="0.2">
      <c r="A523" s="158" t="s">
        <v>128</v>
      </c>
      <c r="B523" s="158"/>
      <c r="C523" s="158"/>
      <c r="D523" s="158"/>
      <c r="E523" s="158"/>
    </row>
    <row r="524" spans="1:5" ht="15" customHeight="1" x14ac:dyDescent="0.2">
      <c r="A524" s="158"/>
      <c r="B524" s="158"/>
      <c r="C524" s="158"/>
      <c r="D524" s="158"/>
      <c r="E524" s="158"/>
    </row>
    <row r="525" spans="1:5" ht="15" customHeight="1" x14ac:dyDescent="0.2">
      <c r="A525" s="157" t="s">
        <v>129</v>
      </c>
      <c r="B525" s="157"/>
      <c r="C525" s="157"/>
      <c r="D525" s="157"/>
      <c r="E525" s="157"/>
    </row>
    <row r="526" spans="1:5" ht="15" customHeight="1" x14ac:dyDescent="0.2">
      <c r="A526" s="157"/>
      <c r="B526" s="157"/>
      <c r="C526" s="157"/>
      <c r="D526" s="157"/>
      <c r="E526" s="157"/>
    </row>
    <row r="527" spans="1:5" ht="15" customHeight="1" x14ac:dyDescent="0.2">
      <c r="A527" s="157"/>
      <c r="B527" s="157"/>
      <c r="C527" s="157"/>
      <c r="D527" s="157"/>
      <c r="E527" s="157"/>
    </row>
    <row r="528" spans="1:5" ht="15" customHeight="1" x14ac:dyDescent="0.2">
      <c r="A528" s="157"/>
      <c r="B528" s="157"/>
      <c r="C528" s="157"/>
      <c r="D528" s="157"/>
      <c r="E528" s="157"/>
    </row>
    <row r="529" spans="1:5" ht="15" customHeight="1" x14ac:dyDescent="0.2">
      <c r="A529" s="157"/>
      <c r="B529" s="157"/>
      <c r="C529" s="157"/>
      <c r="D529" s="157"/>
      <c r="E529" s="157"/>
    </row>
    <row r="530" spans="1:5" ht="15" customHeight="1" x14ac:dyDescent="0.2">
      <c r="A530" s="157"/>
      <c r="B530" s="157"/>
      <c r="C530" s="157"/>
      <c r="D530" s="157"/>
      <c r="E530" s="157"/>
    </row>
    <row r="531" spans="1:5" ht="15" customHeight="1" x14ac:dyDescent="0.2">
      <c r="A531" s="112"/>
      <c r="B531" s="112"/>
      <c r="C531" s="112"/>
      <c r="D531" s="112"/>
      <c r="E531" s="112"/>
    </row>
    <row r="532" spans="1:5" ht="15" customHeight="1" x14ac:dyDescent="0.25">
      <c r="A532" s="57" t="s">
        <v>16</v>
      </c>
      <c r="B532" s="58"/>
      <c r="C532" s="58"/>
      <c r="D532" s="58"/>
      <c r="E532" s="42"/>
    </row>
    <row r="533" spans="1:5" ht="15" customHeight="1" x14ac:dyDescent="0.2">
      <c r="A533" s="63" t="s">
        <v>130</v>
      </c>
      <c r="B533" s="58"/>
      <c r="C533" s="58"/>
      <c r="D533" s="58"/>
      <c r="E533" s="65" t="s">
        <v>131</v>
      </c>
    </row>
    <row r="534" spans="1:5" ht="15" customHeight="1" x14ac:dyDescent="0.2">
      <c r="A534" s="63"/>
      <c r="B534" s="59"/>
      <c r="C534" s="58"/>
      <c r="D534" s="58"/>
      <c r="E534" s="43"/>
    </row>
    <row r="535" spans="1:5" ht="15" customHeight="1" x14ac:dyDescent="0.2">
      <c r="A535" s="107"/>
      <c r="B535" s="107"/>
      <c r="C535" s="46" t="s">
        <v>50</v>
      </c>
      <c r="D535" s="96" t="s">
        <v>71</v>
      </c>
      <c r="E535" s="44" t="s">
        <v>52</v>
      </c>
    </row>
    <row r="536" spans="1:5" ht="15" customHeight="1" x14ac:dyDescent="0.2">
      <c r="A536" s="108"/>
      <c r="B536" s="135"/>
      <c r="C536" s="109">
        <v>6113</v>
      </c>
      <c r="D536" s="70" t="s">
        <v>92</v>
      </c>
      <c r="E536" s="139">
        <v>-495500</v>
      </c>
    </row>
    <row r="537" spans="1:5" ht="15" customHeight="1" x14ac:dyDescent="0.2">
      <c r="A537" s="133"/>
      <c r="B537" s="133"/>
      <c r="C537" s="72" t="s">
        <v>54</v>
      </c>
      <c r="D537" s="140"/>
      <c r="E537" s="54">
        <f>SUM(E536:E536)</f>
        <v>-495500</v>
      </c>
    </row>
    <row r="538" spans="1:5" ht="15" customHeight="1" x14ac:dyDescent="0.2"/>
    <row r="539" spans="1:5" ht="15" customHeight="1" x14ac:dyDescent="0.25">
      <c r="A539" s="57" t="s">
        <v>16</v>
      </c>
      <c r="B539" s="58"/>
      <c r="C539" s="58"/>
      <c r="D539" s="58"/>
      <c r="E539" s="59"/>
    </row>
    <row r="540" spans="1:5" ht="15" customHeight="1" x14ac:dyDescent="0.2">
      <c r="A540" s="63" t="s">
        <v>132</v>
      </c>
      <c r="B540" s="58"/>
      <c r="C540" s="58"/>
      <c r="D540" s="58"/>
      <c r="E540" s="65" t="s">
        <v>133</v>
      </c>
    </row>
    <row r="541" spans="1:5" ht="15" customHeight="1" x14ac:dyDescent="0.2">
      <c r="A541" s="63"/>
      <c r="B541" s="59"/>
      <c r="C541" s="58"/>
      <c r="D541" s="58"/>
      <c r="E541" s="66"/>
    </row>
    <row r="542" spans="1:5" ht="15" customHeight="1" x14ac:dyDescent="0.2">
      <c r="A542" s="107"/>
      <c r="B542" s="107"/>
      <c r="C542" s="46" t="s">
        <v>50</v>
      </c>
      <c r="D542" s="96" t="s">
        <v>71</v>
      </c>
      <c r="E542" s="44" t="s">
        <v>52</v>
      </c>
    </row>
    <row r="543" spans="1:5" ht="15" customHeight="1" x14ac:dyDescent="0.2">
      <c r="A543" s="108"/>
      <c r="B543" s="135"/>
      <c r="C543" s="109">
        <v>6172</v>
      </c>
      <c r="D543" s="70" t="s">
        <v>92</v>
      </c>
      <c r="E543" s="102">
        <v>495500</v>
      </c>
    </row>
    <row r="544" spans="1:5" ht="15" customHeight="1" x14ac:dyDescent="0.2">
      <c r="A544" s="133"/>
      <c r="B544" s="133"/>
      <c r="C544" s="72" t="s">
        <v>54</v>
      </c>
      <c r="D544" s="140"/>
      <c r="E544" s="74">
        <f>SUM(E543:E543)</f>
        <v>495500</v>
      </c>
    </row>
    <row r="545" spans="1:5" ht="15" customHeight="1" x14ac:dyDescent="0.2"/>
    <row r="546" spans="1:5" ht="15" customHeight="1" x14ac:dyDescent="0.2"/>
    <row r="547" spans="1:5" ht="15" customHeight="1" x14ac:dyDescent="0.25">
      <c r="A547" s="36" t="s">
        <v>134</v>
      </c>
    </row>
    <row r="548" spans="1:5" ht="15" customHeight="1" x14ac:dyDescent="0.2">
      <c r="A548" s="158" t="s">
        <v>135</v>
      </c>
      <c r="B548" s="158"/>
      <c r="C548" s="158"/>
      <c r="D548" s="158"/>
      <c r="E548" s="158"/>
    </row>
    <row r="549" spans="1:5" ht="15" customHeight="1" x14ac:dyDescent="0.2">
      <c r="A549" s="158"/>
      <c r="B549" s="158"/>
      <c r="C549" s="158"/>
      <c r="D549" s="158"/>
      <c r="E549" s="158"/>
    </row>
    <row r="550" spans="1:5" ht="15" customHeight="1" x14ac:dyDescent="0.2">
      <c r="A550" s="157" t="s">
        <v>136</v>
      </c>
      <c r="B550" s="157"/>
      <c r="C550" s="157"/>
      <c r="D550" s="157"/>
      <c r="E550" s="157"/>
    </row>
    <row r="551" spans="1:5" ht="15" customHeight="1" x14ac:dyDescent="0.2">
      <c r="A551" s="157"/>
      <c r="B551" s="157"/>
      <c r="C551" s="157"/>
      <c r="D551" s="157"/>
      <c r="E551" s="157"/>
    </row>
    <row r="552" spans="1:5" ht="15" customHeight="1" x14ac:dyDescent="0.2">
      <c r="A552" s="157"/>
      <c r="B552" s="157"/>
      <c r="C552" s="157"/>
      <c r="D552" s="157"/>
      <c r="E552" s="157"/>
    </row>
    <row r="553" spans="1:5" ht="15" customHeight="1" x14ac:dyDescent="0.2">
      <c r="A553" s="157"/>
      <c r="B553" s="157"/>
      <c r="C553" s="157"/>
      <c r="D553" s="157"/>
      <c r="E553" s="157"/>
    </row>
    <row r="554" spans="1:5" ht="15" customHeight="1" x14ac:dyDescent="0.2">
      <c r="A554" s="157"/>
      <c r="B554" s="157"/>
      <c r="C554" s="157"/>
      <c r="D554" s="157"/>
      <c r="E554" s="157"/>
    </row>
    <row r="555" spans="1:5" ht="15" customHeight="1" x14ac:dyDescent="0.2">
      <c r="A555" s="157"/>
      <c r="B555" s="157"/>
      <c r="C555" s="157"/>
      <c r="D555" s="157"/>
      <c r="E555" s="157"/>
    </row>
    <row r="556" spans="1:5" ht="15" customHeight="1" x14ac:dyDescent="0.2">
      <c r="A556" s="59"/>
      <c r="B556" s="141"/>
      <c r="C556" s="59"/>
      <c r="D556" s="59"/>
      <c r="E556" s="59"/>
    </row>
    <row r="557" spans="1:5" ht="15" customHeight="1" x14ac:dyDescent="0.25">
      <c r="A557" s="38" t="s">
        <v>16</v>
      </c>
      <c r="B557" s="39"/>
      <c r="C557" s="39"/>
      <c r="D557" s="59"/>
      <c r="E557" s="59"/>
    </row>
    <row r="558" spans="1:5" ht="15" customHeight="1" x14ac:dyDescent="0.2">
      <c r="A558" s="40" t="s">
        <v>100</v>
      </c>
      <c r="B558" s="39"/>
      <c r="C558" s="39"/>
      <c r="D558" s="39"/>
      <c r="E558" s="41" t="s">
        <v>137</v>
      </c>
    </row>
    <row r="559" spans="1:5" ht="15" customHeight="1" x14ac:dyDescent="0.2">
      <c r="A559" s="42"/>
      <c r="B559" s="86"/>
      <c r="C559" s="39"/>
      <c r="D559" s="42"/>
      <c r="E559" s="87"/>
    </row>
    <row r="560" spans="1:5" ht="15" customHeight="1" x14ac:dyDescent="0.2">
      <c r="B560" s="46" t="s">
        <v>138</v>
      </c>
      <c r="C560" s="46" t="s">
        <v>50</v>
      </c>
      <c r="D560" s="67" t="s">
        <v>71</v>
      </c>
      <c r="E560" s="44" t="s">
        <v>52</v>
      </c>
    </row>
    <row r="561" spans="1:5" ht="15" customHeight="1" x14ac:dyDescent="0.2">
      <c r="B561" s="47">
        <v>14</v>
      </c>
      <c r="C561" s="79"/>
      <c r="D561" s="70" t="s">
        <v>98</v>
      </c>
      <c r="E561" s="50">
        <v>-614000</v>
      </c>
    </row>
    <row r="562" spans="1:5" ht="15" customHeight="1" x14ac:dyDescent="0.2">
      <c r="B562" s="134"/>
      <c r="C562" s="72" t="s">
        <v>54</v>
      </c>
      <c r="D562" s="73"/>
      <c r="E562" s="74">
        <f>SUM(E561:E561)</f>
        <v>-614000</v>
      </c>
    </row>
    <row r="563" spans="1:5" ht="15" customHeight="1" x14ac:dyDescent="0.2"/>
    <row r="564" spans="1:5" ht="15" customHeight="1" x14ac:dyDescent="0.25">
      <c r="A564" s="57" t="s">
        <v>16</v>
      </c>
      <c r="B564" s="58"/>
      <c r="C564" s="58"/>
      <c r="D564" s="58"/>
      <c r="E564" s="58"/>
    </row>
    <row r="565" spans="1:5" ht="15" customHeight="1" x14ac:dyDescent="0.2">
      <c r="A565" s="63" t="s">
        <v>83</v>
      </c>
      <c r="B565" s="104"/>
      <c r="C565" s="104"/>
      <c r="D565" s="104"/>
      <c r="E565" s="59" t="s">
        <v>84</v>
      </c>
    </row>
    <row r="566" spans="1:5" ht="15" customHeight="1" x14ac:dyDescent="0.25">
      <c r="A566" s="57"/>
      <c r="B566" s="59"/>
      <c r="C566" s="58"/>
      <c r="D566" s="58"/>
      <c r="E566" s="66"/>
    </row>
    <row r="567" spans="1:5" ht="15" customHeight="1" x14ac:dyDescent="0.2">
      <c r="A567" s="107"/>
      <c r="B567" s="44" t="s">
        <v>49</v>
      </c>
      <c r="C567" s="46" t="s">
        <v>50</v>
      </c>
      <c r="D567" s="78" t="s">
        <v>51</v>
      </c>
      <c r="E567" s="68" t="s">
        <v>52</v>
      </c>
    </row>
    <row r="568" spans="1:5" ht="15" customHeight="1" x14ac:dyDescent="0.2">
      <c r="A568" s="108"/>
      <c r="B568" s="84">
        <v>14</v>
      </c>
      <c r="C568" s="79"/>
      <c r="D568" s="105" t="s">
        <v>139</v>
      </c>
      <c r="E568" s="102">
        <v>54190</v>
      </c>
    </row>
    <row r="569" spans="1:5" ht="15" customHeight="1" x14ac:dyDescent="0.2">
      <c r="A569" s="108"/>
      <c r="B569" s="84">
        <v>303</v>
      </c>
      <c r="C569" s="79"/>
      <c r="D569" s="105" t="s">
        <v>86</v>
      </c>
      <c r="E569" s="102">
        <v>559810</v>
      </c>
    </row>
    <row r="570" spans="1:5" ht="15" customHeight="1" x14ac:dyDescent="0.2">
      <c r="A570" s="111"/>
      <c r="B570" s="106"/>
      <c r="C570" s="72" t="s">
        <v>54</v>
      </c>
      <c r="D570" s="81"/>
      <c r="E570" s="82">
        <f>SUM(E568:E569)</f>
        <v>614000</v>
      </c>
    </row>
    <row r="571" spans="1:5" ht="15" customHeight="1" x14ac:dyDescent="0.2"/>
    <row r="572" spans="1:5" ht="15" customHeight="1" x14ac:dyDescent="0.2"/>
    <row r="573" spans="1:5" ht="15" customHeight="1" x14ac:dyDescent="0.2"/>
    <row r="574" spans="1:5" ht="15" customHeight="1" x14ac:dyDescent="0.25">
      <c r="A574" s="36" t="s">
        <v>140</v>
      </c>
    </row>
    <row r="575" spans="1:5" ht="15" customHeight="1" x14ac:dyDescent="0.2">
      <c r="A575" s="158" t="s">
        <v>141</v>
      </c>
      <c r="B575" s="158"/>
      <c r="C575" s="158"/>
      <c r="D575" s="158"/>
      <c r="E575" s="158"/>
    </row>
    <row r="576" spans="1:5" ht="15" customHeight="1" x14ac:dyDescent="0.2">
      <c r="A576" s="158"/>
      <c r="B576" s="158"/>
      <c r="C576" s="158"/>
      <c r="D576" s="158"/>
      <c r="E576" s="158"/>
    </row>
    <row r="577" spans="1:5" ht="15" customHeight="1" x14ac:dyDescent="0.2">
      <c r="A577" s="157" t="s">
        <v>214</v>
      </c>
      <c r="B577" s="157"/>
      <c r="C577" s="157"/>
      <c r="D577" s="157"/>
      <c r="E577" s="157"/>
    </row>
    <row r="578" spans="1:5" ht="15" customHeight="1" x14ac:dyDescent="0.2">
      <c r="A578" s="157"/>
      <c r="B578" s="157"/>
      <c r="C578" s="157"/>
      <c r="D578" s="157"/>
      <c r="E578" s="157"/>
    </row>
    <row r="579" spans="1:5" ht="15" customHeight="1" x14ac:dyDescent="0.2">
      <c r="A579" s="157"/>
      <c r="B579" s="157"/>
      <c r="C579" s="157"/>
      <c r="D579" s="157"/>
      <c r="E579" s="157"/>
    </row>
    <row r="580" spans="1:5" ht="15" customHeight="1" x14ac:dyDescent="0.2">
      <c r="A580" s="157"/>
      <c r="B580" s="157"/>
      <c r="C580" s="157"/>
      <c r="D580" s="157"/>
      <c r="E580" s="157"/>
    </row>
    <row r="581" spans="1:5" ht="15" customHeight="1" x14ac:dyDescent="0.2">
      <c r="A581" s="157"/>
      <c r="B581" s="157"/>
      <c r="C581" s="157"/>
      <c r="D581" s="157"/>
      <c r="E581" s="157"/>
    </row>
    <row r="582" spans="1:5" ht="15" customHeight="1" x14ac:dyDescent="0.2">
      <c r="A582" s="157"/>
      <c r="B582" s="157"/>
      <c r="C582" s="157"/>
      <c r="D582" s="157"/>
      <c r="E582" s="157"/>
    </row>
    <row r="583" spans="1:5" ht="15" customHeight="1" x14ac:dyDescent="0.2">
      <c r="A583" s="157"/>
      <c r="B583" s="157"/>
      <c r="C583" s="157"/>
      <c r="D583" s="157"/>
      <c r="E583" s="157"/>
    </row>
    <row r="584" spans="1:5" ht="15" customHeight="1" x14ac:dyDescent="0.2">
      <c r="A584" s="157"/>
      <c r="B584" s="157"/>
      <c r="C584" s="157"/>
      <c r="D584" s="157"/>
      <c r="E584" s="157"/>
    </row>
    <row r="585" spans="1:5" ht="15" customHeight="1" x14ac:dyDescent="0.2">
      <c r="A585" s="157"/>
      <c r="B585" s="157"/>
      <c r="C585" s="157"/>
      <c r="D585" s="157"/>
      <c r="E585" s="157"/>
    </row>
    <row r="586" spans="1:5" ht="15" customHeight="1" x14ac:dyDescent="0.2">
      <c r="A586" s="157"/>
      <c r="B586" s="157"/>
      <c r="C586" s="157"/>
      <c r="D586" s="157"/>
      <c r="E586" s="157"/>
    </row>
    <row r="587" spans="1:5" ht="15" customHeight="1" x14ac:dyDescent="0.2"/>
    <row r="588" spans="1:5" ht="15" customHeight="1" x14ac:dyDescent="0.25">
      <c r="A588" s="57" t="s">
        <v>16</v>
      </c>
      <c r="B588" s="58"/>
      <c r="C588" s="58"/>
      <c r="D588" s="58"/>
      <c r="E588" s="58"/>
    </row>
    <row r="589" spans="1:5" ht="15" customHeight="1" x14ac:dyDescent="0.2">
      <c r="A589" s="63" t="s">
        <v>69</v>
      </c>
      <c r="B589" s="58"/>
      <c r="C589" s="58"/>
      <c r="D589" s="58"/>
      <c r="E589" s="65" t="s">
        <v>70</v>
      </c>
    </row>
    <row r="590" spans="1:5" ht="15" customHeight="1" x14ac:dyDescent="0.2">
      <c r="A590" s="130"/>
      <c r="B590" s="131"/>
      <c r="C590" s="58"/>
      <c r="D590" s="58"/>
      <c r="E590" s="66"/>
    </row>
    <row r="591" spans="1:5" ht="15" customHeight="1" x14ac:dyDescent="0.2">
      <c r="A591" s="107"/>
      <c r="B591" s="107"/>
      <c r="C591" s="46" t="s">
        <v>50</v>
      </c>
      <c r="D591" s="67" t="s">
        <v>71</v>
      </c>
      <c r="E591" s="44" t="s">
        <v>52</v>
      </c>
    </row>
    <row r="592" spans="1:5" ht="15" customHeight="1" x14ac:dyDescent="0.2">
      <c r="A592" s="100"/>
      <c r="B592" s="132"/>
      <c r="C592" s="79">
        <v>3429</v>
      </c>
      <c r="D592" s="70" t="s">
        <v>126</v>
      </c>
      <c r="E592" s="50">
        <f>-198000-619286</f>
        <v>-817286</v>
      </c>
    </row>
    <row r="593" spans="1:5" ht="15" customHeight="1" x14ac:dyDescent="0.2">
      <c r="A593" s="100"/>
      <c r="B593" s="132"/>
      <c r="C593" s="79">
        <v>3429</v>
      </c>
      <c r="D593" s="70" t="s">
        <v>126</v>
      </c>
      <c r="E593" s="50">
        <v>198000</v>
      </c>
    </row>
    <row r="594" spans="1:5" ht="15" customHeight="1" x14ac:dyDescent="0.2">
      <c r="A594" s="100"/>
      <c r="B594" s="132"/>
      <c r="C594" s="79">
        <v>3429</v>
      </c>
      <c r="D594" s="142" t="s">
        <v>142</v>
      </c>
      <c r="E594" s="50">
        <f>70000+144686+34600</f>
        <v>249286</v>
      </c>
    </row>
    <row r="595" spans="1:5" ht="15" customHeight="1" x14ac:dyDescent="0.2">
      <c r="A595" s="100"/>
      <c r="B595" s="132"/>
      <c r="C595" s="79">
        <v>3429</v>
      </c>
      <c r="D595" s="142" t="s">
        <v>143</v>
      </c>
      <c r="E595" s="50">
        <v>160000</v>
      </c>
    </row>
    <row r="596" spans="1:5" ht="15" customHeight="1" x14ac:dyDescent="0.2">
      <c r="C596" s="72" t="s">
        <v>54</v>
      </c>
      <c r="D596" s="73"/>
      <c r="E596" s="74">
        <f>SUM(E592:E595)</f>
        <v>-210000</v>
      </c>
    </row>
    <row r="597" spans="1:5" ht="15" customHeight="1" x14ac:dyDescent="0.2"/>
    <row r="598" spans="1:5" ht="15" customHeight="1" x14ac:dyDescent="0.2">
      <c r="B598" s="44" t="s">
        <v>49</v>
      </c>
      <c r="C598" s="46" t="s">
        <v>50</v>
      </c>
      <c r="D598" s="78" t="s">
        <v>51</v>
      </c>
      <c r="E598" s="68" t="s">
        <v>52</v>
      </c>
    </row>
    <row r="599" spans="1:5" ht="15" customHeight="1" x14ac:dyDescent="0.2">
      <c r="B599" s="84">
        <v>469</v>
      </c>
      <c r="C599" s="79"/>
      <c r="D599" s="105" t="s">
        <v>86</v>
      </c>
      <c r="E599" s="102">
        <v>210000</v>
      </c>
    </row>
    <row r="600" spans="1:5" ht="15" customHeight="1" x14ac:dyDescent="0.2">
      <c r="B600" s="106"/>
      <c r="C600" s="72" t="s">
        <v>54</v>
      </c>
      <c r="D600" s="81"/>
      <c r="E600" s="82">
        <f>SUM(E599:E599)</f>
        <v>210000</v>
      </c>
    </row>
    <row r="601" spans="1:5" ht="15" customHeight="1" x14ac:dyDescent="0.2"/>
    <row r="602" spans="1:5" ht="15" customHeight="1" x14ac:dyDescent="0.2"/>
    <row r="603" spans="1:5" ht="15" customHeight="1" x14ac:dyDescent="0.25">
      <c r="A603" s="36" t="s">
        <v>144</v>
      </c>
    </row>
    <row r="604" spans="1:5" ht="15" customHeight="1" x14ac:dyDescent="0.2">
      <c r="A604" s="158" t="s">
        <v>145</v>
      </c>
      <c r="B604" s="158"/>
      <c r="C604" s="158"/>
      <c r="D604" s="158"/>
      <c r="E604" s="158"/>
    </row>
    <row r="605" spans="1:5" ht="15" customHeight="1" x14ac:dyDescent="0.2">
      <c r="A605" s="158"/>
      <c r="B605" s="158"/>
      <c r="C605" s="158"/>
      <c r="D605" s="158"/>
      <c r="E605" s="158"/>
    </row>
    <row r="606" spans="1:5" ht="15" customHeight="1" x14ac:dyDescent="0.2">
      <c r="A606" s="158"/>
      <c r="B606" s="158"/>
      <c r="C606" s="158"/>
      <c r="D606" s="158"/>
      <c r="E606" s="158"/>
    </row>
    <row r="607" spans="1:5" ht="15" customHeight="1" x14ac:dyDescent="0.2">
      <c r="A607" s="157" t="s">
        <v>146</v>
      </c>
      <c r="B607" s="157"/>
      <c r="C607" s="157"/>
      <c r="D607" s="157"/>
      <c r="E607" s="157"/>
    </row>
    <row r="608" spans="1:5" ht="15" customHeight="1" x14ac:dyDescent="0.2">
      <c r="A608" s="157"/>
      <c r="B608" s="157"/>
      <c r="C608" s="157"/>
      <c r="D608" s="157"/>
      <c r="E608" s="157"/>
    </row>
    <row r="609" spans="1:5" ht="15" customHeight="1" x14ac:dyDescent="0.2">
      <c r="A609" s="157"/>
      <c r="B609" s="157"/>
      <c r="C609" s="157"/>
      <c r="D609" s="157"/>
      <c r="E609" s="157"/>
    </row>
    <row r="610" spans="1:5" ht="15" customHeight="1" x14ac:dyDescent="0.2">
      <c r="A610" s="157"/>
      <c r="B610" s="157"/>
      <c r="C610" s="157"/>
      <c r="D610" s="157"/>
      <c r="E610" s="157"/>
    </row>
    <row r="611" spans="1:5" ht="15" customHeight="1" x14ac:dyDescent="0.2">
      <c r="A611" s="157"/>
      <c r="B611" s="157"/>
      <c r="C611" s="157"/>
      <c r="D611" s="157"/>
      <c r="E611" s="157"/>
    </row>
    <row r="612" spans="1:5" ht="15" customHeight="1" x14ac:dyDescent="0.2">
      <c r="A612" s="157"/>
      <c r="B612" s="157"/>
      <c r="C612" s="157"/>
      <c r="D612" s="157"/>
      <c r="E612" s="157"/>
    </row>
    <row r="613" spans="1:5" ht="15" customHeight="1" x14ac:dyDescent="0.2">
      <c r="A613" s="157"/>
      <c r="B613" s="157"/>
      <c r="C613" s="157"/>
      <c r="D613" s="157"/>
      <c r="E613" s="157"/>
    </row>
    <row r="614" spans="1:5" ht="15" customHeight="1" x14ac:dyDescent="0.2">
      <c r="A614" s="157"/>
      <c r="B614" s="157"/>
      <c r="C614" s="157"/>
      <c r="D614" s="157"/>
      <c r="E614" s="157"/>
    </row>
    <row r="615" spans="1:5" ht="15" customHeight="1" x14ac:dyDescent="0.2">
      <c r="A615" s="157"/>
      <c r="B615" s="157"/>
      <c r="C615" s="157"/>
      <c r="D615" s="157"/>
      <c r="E615" s="157"/>
    </row>
    <row r="616" spans="1:5" ht="15" customHeight="1" x14ac:dyDescent="0.2">
      <c r="A616" s="157"/>
      <c r="B616" s="157"/>
      <c r="C616" s="157"/>
      <c r="D616" s="157"/>
      <c r="E616" s="157"/>
    </row>
    <row r="617" spans="1:5" ht="15" customHeight="1" x14ac:dyDescent="0.2">
      <c r="A617" s="157"/>
      <c r="B617" s="157"/>
      <c r="C617" s="157"/>
      <c r="D617" s="157"/>
      <c r="E617" s="157"/>
    </row>
    <row r="618" spans="1:5" ht="15" customHeight="1" x14ac:dyDescent="0.2">
      <c r="A618" s="62"/>
      <c r="B618" s="62"/>
      <c r="C618" s="62"/>
      <c r="D618" s="62"/>
      <c r="E618" s="62"/>
    </row>
    <row r="619" spans="1:5" ht="15" customHeight="1" x14ac:dyDescent="0.2">
      <c r="A619" s="62"/>
      <c r="B619" s="62"/>
      <c r="C619" s="62"/>
      <c r="D619" s="62"/>
      <c r="E619" s="62"/>
    </row>
    <row r="620" spans="1:5" ht="15" customHeight="1" x14ac:dyDescent="0.2">
      <c r="A620" s="62"/>
      <c r="B620" s="62"/>
      <c r="C620" s="62"/>
      <c r="D620" s="62"/>
      <c r="E620" s="62"/>
    </row>
    <row r="621" spans="1:5" ht="15" customHeight="1" x14ac:dyDescent="0.2">
      <c r="A621" s="62"/>
      <c r="B621" s="62"/>
      <c r="C621" s="62"/>
      <c r="D621" s="62"/>
      <c r="E621" s="62"/>
    </row>
    <row r="622" spans="1:5" ht="15" customHeight="1" x14ac:dyDescent="0.2">
      <c r="A622" s="62"/>
      <c r="B622" s="62"/>
      <c r="C622" s="62"/>
      <c r="D622" s="62"/>
      <c r="E622" s="62"/>
    </row>
    <row r="623" spans="1:5" ht="15" customHeight="1" x14ac:dyDescent="0.2">
      <c r="A623" s="62"/>
      <c r="B623" s="62"/>
      <c r="C623" s="62"/>
      <c r="D623" s="62"/>
      <c r="E623" s="62"/>
    </row>
    <row r="624" spans="1:5" ht="15" customHeight="1" x14ac:dyDescent="0.2">
      <c r="A624" s="62"/>
      <c r="B624" s="62"/>
      <c r="C624" s="62"/>
      <c r="D624" s="62"/>
      <c r="E624" s="62"/>
    </row>
    <row r="625" spans="1:5" ht="15" customHeight="1" x14ac:dyDescent="0.2">
      <c r="A625" s="62"/>
      <c r="B625" s="62"/>
      <c r="C625" s="62"/>
      <c r="D625" s="62"/>
      <c r="E625" s="62"/>
    </row>
    <row r="626" spans="1:5" ht="15" customHeight="1" x14ac:dyDescent="0.25">
      <c r="A626" s="57" t="s">
        <v>16</v>
      </c>
      <c r="B626" s="58"/>
      <c r="C626" s="58"/>
      <c r="D626" s="58"/>
      <c r="E626" s="58"/>
    </row>
    <row r="627" spans="1:5" ht="15" customHeight="1" x14ac:dyDescent="0.2">
      <c r="A627" s="63" t="s">
        <v>147</v>
      </c>
      <c r="B627" s="58"/>
      <c r="C627" s="58"/>
      <c r="D627" s="58"/>
      <c r="E627" s="65" t="s">
        <v>148</v>
      </c>
    </row>
    <row r="628" spans="1:5" ht="15" customHeight="1" x14ac:dyDescent="0.2">
      <c r="A628" s="130"/>
      <c r="B628" s="131"/>
      <c r="C628" s="58"/>
      <c r="D628" s="58"/>
      <c r="E628" s="66"/>
    </row>
    <row r="629" spans="1:5" ht="15" customHeight="1" x14ac:dyDescent="0.2">
      <c r="A629" s="99"/>
      <c r="B629" s="107"/>
      <c r="C629" s="46" t="s">
        <v>50</v>
      </c>
      <c r="D629" s="67" t="s">
        <v>71</v>
      </c>
      <c r="E629" s="68" t="s">
        <v>52</v>
      </c>
    </row>
    <row r="630" spans="1:5" ht="15" customHeight="1" x14ac:dyDescent="0.2">
      <c r="A630" s="100"/>
      <c r="B630" s="132"/>
      <c r="C630" s="79">
        <v>2321</v>
      </c>
      <c r="D630" s="70" t="s">
        <v>112</v>
      </c>
      <c r="E630" s="71">
        <f>-2000000-12000000</f>
        <v>-14000000</v>
      </c>
    </row>
    <row r="631" spans="1:5" ht="15" customHeight="1" x14ac:dyDescent="0.2">
      <c r="A631" s="100"/>
      <c r="B631" s="132"/>
      <c r="C631" s="79">
        <v>2310</v>
      </c>
      <c r="D631" s="70" t="s">
        <v>112</v>
      </c>
      <c r="E631" s="71">
        <f>1300000+4850000+4150000+3000000</f>
        <v>13300000</v>
      </c>
    </row>
    <row r="632" spans="1:5" ht="15" customHeight="1" x14ac:dyDescent="0.2">
      <c r="A632" s="100"/>
      <c r="B632" s="132"/>
      <c r="C632" s="79">
        <v>2334</v>
      </c>
      <c r="D632" s="70" t="s">
        <v>112</v>
      </c>
      <c r="E632" s="71">
        <v>700000</v>
      </c>
    </row>
    <row r="633" spans="1:5" ht="15" customHeight="1" x14ac:dyDescent="0.2">
      <c r="A633" s="100"/>
      <c r="B633" s="143"/>
      <c r="C633" s="72" t="s">
        <v>54</v>
      </c>
      <c r="D633" s="73"/>
      <c r="E633" s="74">
        <f>SUM(E630:E632)</f>
        <v>0</v>
      </c>
    </row>
    <row r="634" spans="1:5" ht="15" customHeight="1" x14ac:dyDescent="0.2"/>
    <row r="635" spans="1:5" ht="15" customHeight="1" x14ac:dyDescent="0.2"/>
    <row r="636" spans="1:5" ht="15" customHeight="1" x14ac:dyDescent="0.25">
      <c r="A636" s="36" t="s">
        <v>149</v>
      </c>
    </row>
    <row r="637" spans="1:5" ht="15" customHeight="1" x14ac:dyDescent="0.2">
      <c r="A637" s="158" t="s">
        <v>150</v>
      </c>
      <c r="B637" s="158"/>
      <c r="C637" s="158"/>
      <c r="D637" s="158"/>
      <c r="E637" s="158"/>
    </row>
    <row r="638" spans="1:5" ht="15" customHeight="1" x14ac:dyDescent="0.2">
      <c r="A638" s="158"/>
      <c r="B638" s="158"/>
      <c r="C638" s="158"/>
      <c r="D638" s="158"/>
      <c r="E638" s="158"/>
    </row>
    <row r="639" spans="1:5" ht="15" customHeight="1" x14ac:dyDescent="0.2">
      <c r="A639" s="157" t="s">
        <v>151</v>
      </c>
      <c r="B639" s="157"/>
      <c r="C639" s="157"/>
      <c r="D639" s="157"/>
      <c r="E639" s="157"/>
    </row>
    <row r="640" spans="1:5" ht="15" customHeight="1" x14ac:dyDescent="0.2">
      <c r="A640" s="157"/>
      <c r="B640" s="157"/>
      <c r="C640" s="157"/>
      <c r="D640" s="157"/>
      <c r="E640" s="157"/>
    </row>
    <row r="641" spans="1:5" ht="15" customHeight="1" x14ac:dyDescent="0.2">
      <c r="A641" s="157"/>
      <c r="B641" s="157"/>
      <c r="C641" s="157"/>
      <c r="D641" s="157"/>
      <c r="E641" s="157"/>
    </row>
    <row r="642" spans="1:5" ht="15" customHeight="1" x14ac:dyDescent="0.2">
      <c r="A642" s="157"/>
      <c r="B642" s="157"/>
      <c r="C642" s="157"/>
      <c r="D642" s="157"/>
      <c r="E642" s="157"/>
    </row>
    <row r="643" spans="1:5" ht="15" customHeight="1" x14ac:dyDescent="0.2">
      <c r="A643" s="157"/>
      <c r="B643" s="157"/>
      <c r="C643" s="157"/>
      <c r="D643" s="157"/>
      <c r="E643" s="157"/>
    </row>
    <row r="644" spans="1:5" ht="15" customHeight="1" x14ac:dyDescent="0.2">
      <c r="A644" s="157"/>
      <c r="B644" s="157"/>
      <c r="C644" s="157"/>
      <c r="D644" s="157"/>
      <c r="E644" s="157"/>
    </row>
    <row r="645" spans="1:5" ht="15" customHeight="1" x14ac:dyDescent="0.2">
      <c r="A645" s="157"/>
      <c r="B645" s="157"/>
      <c r="C645" s="157"/>
      <c r="D645" s="157"/>
      <c r="E645" s="157"/>
    </row>
    <row r="646" spans="1:5" ht="15" customHeight="1" x14ac:dyDescent="0.2"/>
    <row r="647" spans="1:5" ht="15" customHeight="1" x14ac:dyDescent="0.25">
      <c r="A647" s="38" t="s">
        <v>16</v>
      </c>
      <c r="B647" s="39"/>
      <c r="C647" s="39"/>
      <c r="D647" s="39"/>
      <c r="E647" s="42"/>
    </row>
    <row r="648" spans="1:5" ht="15" customHeight="1" x14ac:dyDescent="0.2">
      <c r="A648" s="63" t="s">
        <v>106</v>
      </c>
      <c r="B648" s="104"/>
      <c r="C648" s="104"/>
      <c r="D648" s="104"/>
      <c r="E648" s="104" t="s">
        <v>107</v>
      </c>
    </row>
    <row r="649" spans="1:5" ht="15" customHeight="1" x14ac:dyDescent="0.2"/>
    <row r="650" spans="1:5" ht="15" customHeight="1" x14ac:dyDescent="0.2">
      <c r="C650" s="46" t="s">
        <v>50</v>
      </c>
      <c r="D650" s="96" t="s">
        <v>71</v>
      </c>
      <c r="E650" s="44" t="s">
        <v>52</v>
      </c>
    </row>
    <row r="651" spans="1:5" ht="15" customHeight="1" x14ac:dyDescent="0.2">
      <c r="C651" s="109">
        <v>4399</v>
      </c>
      <c r="D651" s="95" t="s">
        <v>126</v>
      </c>
      <c r="E651" s="102">
        <v>-800000</v>
      </c>
    </row>
    <row r="652" spans="1:5" ht="15" customHeight="1" x14ac:dyDescent="0.2">
      <c r="C652" s="109">
        <v>4399</v>
      </c>
      <c r="D652" s="140" t="s">
        <v>142</v>
      </c>
      <c r="E652" s="102">
        <v>800000</v>
      </c>
    </row>
    <row r="653" spans="1:5" ht="15" customHeight="1" x14ac:dyDescent="0.2">
      <c r="C653" s="72" t="s">
        <v>54</v>
      </c>
      <c r="D653" s="140"/>
      <c r="E653" s="74">
        <f>SUM(E651:E652)</f>
        <v>0</v>
      </c>
    </row>
    <row r="654" spans="1:5" ht="15" customHeight="1" x14ac:dyDescent="0.2"/>
    <row r="655" spans="1:5" ht="15" customHeight="1" x14ac:dyDescent="0.2"/>
    <row r="656" spans="1:5" ht="15" customHeight="1" x14ac:dyDescent="0.25">
      <c r="A656" s="36" t="s">
        <v>152</v>
      </c>
    </row>
    <row r="657" spans="1:5" ht="15" customHeight="1" x14ac:dyDescent="0.2">
      <c r="A657" s="158" t="s">
        <v>153</v>
      </c>
      <c r="B657" s="158"/>
      <c r="C657" s="158"/>
      <c r="D657" s="158"/>
      <c r="E657" s="158"/>
    </row>
    <row r="658" spans="1:5" ht="15" customHeight="1" x14ac:dyDescent="0.2">
      <c r="A658" s="158"/>
      <c r="B658" s="158"/>
      <c r="C658" s="158"/>
      <c r="D658" s="158"/>
      <c r="E658" s="158"/>
    </row>
    <row r="659" spans="1:5" ht="15" customHeight="1" x14ac:dyDescent="0.2">
      <c r="A659" s="157" t="s">
        <v>154</v>
      </c>
      <c r="B659" s="157"/>
      <c r="C659" s="157"/>
      <c r="D659" s="157"/>
      <c r="E659" s="157"/>
    </row>
    <row r="660" spans="1:5" ht="15" customHeight="1" x14ac:dyDescent="0.2">
      <c r="A660" s="157"/>
      <c r="B660" s="157"/>
      <c r="C660" s="157"/>
      <c r="D660" s="157"/>
      <c r="E660" s="157"/>
    </row>
    <row r="661" spans="1:5" ht="15" customHeight="1" x14ac:dyDescent="0.2">
      <c r="A661" s="157"/>
      <c r="B661" s="157"/>
      <c r="C661" s="157"/>
      <c r="D661" s="157"/>
      <c r="E661" s="157"/>
    </row>
    <row r="662" spans="1:5" ht="15" customHeight="1" x14ac:dyDescent="0.2">
      <c r="A662" s="157"/>
      <c r="B662" s="157"/>
      <c r="C662" s="157"/>
      <c r="D662" s="157"/>
      <c r="E662" s="157"/>
    </row>
    <row r="663" spans="1:5" ht="15" customHeight="1" x14ac:dyDescent="0.2">
      <c r="A663" s="157"/>
      <c r="B663" s="157"/>
      <c r="C663" s="157"/>
      <c r="D663" s="157"/>
      <c r="E663" s="157"/>
    </row>
    <row r="664" spans="1:5" ht="15" customHeight="1" x14ac:dyDescent="0.2">
      <c r="A664" s="157"/>
      <c r="B664" s="157"/>
      <c r="C664" s="157"/>
      <c r="D664" s="157"/>
      <c r="E664" s="157"/>
    </row>
    <row r="665" spans="1:5" ht="15" customHeight="1" x14ac:dyDescent="0.2">
      <c r="A665" s="157"/>
      <c r="B665" s="157"/>
      <c r="C665" s="157"/>
      <c r="D665" s="157"/>
      <c r="E665" s="157"/>
    </row>
    <row r="666" spans="1:5" ht="15" customHeight="1" x14ac:dyDescent="0.2">
      <c r="A666" s="157"/>
      <c r="B666" s="157"/>
      <c r="C666" s="157"/>
      <c r="D666" s="157"/>
      <c r="E666" s="157"/>
    </row>
    <row r="667" spans="1:5" ht="15" customHeight="1" x14ac:dyDescent="0.2">
      <c r="A667" s="157"/>
      <c r="B667" s="157"/>
      <c r="C667" s="157"/>
      <c r="D667" s="157"/>
      <c r="E667" s="157"/>
    </row>
    <row r="668" spans="1:5" ht="15" customHeight="1" x14ac:dyDescent="0.2">
      <c r="A668" s="157"/>
      <c r="B668" s="157"/>
      <c r="C668" s="157"/>
      <c r="D668" s="157"/>
      <c r="E668" s="157"/>
    </row>
    <row r="669" spans="1:5" ht="15" customHeight="1" x14ac:dyDescent="0.2">
      <c r="A669" s="157"/>
      <c r="B669" s="157"/>
      <c r="C669" s="157"/>
      <c r="D669" s="157"/>
      <c r="E669" s="157"/>
    </row>
    <row r="670" spans="1:5" ht="15" customHeight="1" x14ac:dyDescent="0.2">
      <c r="A670" s="157"/>
      <c r="B670" s="157"/>
      <c r="C670" s="157"/>
      <c r="D670" s="157"/>
      <c r="E670" s="157"/>
    </row>
    <row r="671" spans="1:5" ht="15" customHeight="1" x14ac:dyDescent="0.2"/>
    <row r="672" spans="1:5" ht="15" customHeight="1" x14ac:dyDescent="0.2"/>
    <row r="673" spans="1:5" ht="15" customHeight="1" x14ac:dyDescent="0.2"/>
    <row r="674" spans="1:5" ht="15" customHeight="1" x14ac:dyDescent="0.2"/>
    <row r="675" spans="1:5" ht="15" customHeight="1" x14ac:dyDescent="0.2"/>
    <row r="676" spans="1:5" ht="15" customHeight="1" x14ac:dyDescent="0.2"/>
    <row r="677" spans="1:5" ht="15" customHeight="1" x14ac:dyDescent="0.2"/>
    <row r="678" spans="1:5" ht="15" customHeight="1" x14ac:dyDescent="0.25">
      <c r="A678" s="57" t="s">
        <v>16</v>
      </c>
      <c r="B678" s="58"/>
      <c r="C678" s="58"/>
      <c r="D678" s="58"/>
      <c r="E678" s="59"/>
    </row>
    <row r="679" spans="1:5" ht="15" customHeight="1" x14ac:dyDescent="0.2">
      <c r="A679" s="40" t="s">
        <v>62</v>
      </c>
      <c r="B679" s="39"/>
      <c r="C679" s="39"/>
      <c r="D679" s="39"/>
      <c r="E679" s="41" t="s">
        <v>63</v>
      </c>
    </row>
    <row r="680" spans="1:5" ht="15" customHeight="1" x14ac:dyDescent="0.2"/>
    <row r="681" spans="1:5" ht="15" customHeight="1" x14ac:dyDescent="0.2">
      <c r="C681" s="46" t="s">
        <v>50</v>
      </c>
      <c r="D681" s="67" t="s">
        <v>71</v>
      </c>
      <c r="E681" s="44" t="s">
        <v>52</v>
      </c>
    </row>
    <row r="682" spans="1:5" ht="15" customHeight="1" x14ac:dyDescent="0.2">
      <c r="C682" s="79">
        <v>2292</v>
      </c>
      <c r="D682" s="95" t="s">
        <v>126</v>
      </c>
      <c r="E682" s="50">
        <v>-4047810.55</v>
      </c>
    </row>
    <row r="683" spans="1:5" ht="15" customHeight="1" x14ac:dyDescent="0.2">
      <c r="C683" s="72" t="s">
        <v>54</v>
      </c>
      <c r="D683" s="73"/>
      <c r="E683" s="74">
        <f>SUM(E682:E682)</f>
        <v>-4047810.55</v>
      </c>
    </row>
    <row r="684" spans="1:5" ht="15" customHeight="1" x14ac:dyDescent="0.2"/>
    <row r="685" spans="1:5" ht="15" customHeight="1" x14ac:dyDescent="0.2">
      <c r="B685" s="46" t="s">
        <v>49</v>
      </c>
      <c r="C685" s="46" t="s">
        <v>50</v>
      </c>
      <c r="D685" s="78" t="s">
        <v>51</v>
      </c>
      <c r="E685" s="68" t="s">
        <v>52</v>
      </c>
    </row>
    <row r="686" spans="1:5" ht="15" customHeight="1" x14ac:dyDescent="0.2">
      <c r="B686" s="47">
        <v>27009</v>
      </c>
      <c r="C686" s="79"/>
      <c r="D686" s="105" t="s">
        <v>108</v>
      </c>
      <c r="E686" s="71">
        <v>4047810.55</v>
      </c>
    </row>
    <row r="687" spans="1:5" ht="15" customHeight="1" x14ac:dyDescent="0.2">
      <c r="B687" s="80"/>
      <c r="C687" s="72" t="s">
        <v>54</v>
      </c>
      <c r="D687" s="81"/>
      <c r="E687" s="82">
        <f>SUM(E686:E686)</f>
        <v>4047810.55</v>
      </c>
    </row>
    <row r="688" spans="1:5" ht="15" customHeight="1" x14ac:dyDescent="0.2"/>
    <row r="689" spans="1:5" ht="15" customHeight="1" x14ac:dyDescent="0.2"/>
    <row r="690" spans="1:5" ht="15" customHeight="1" x14ac:dyDescent="0.25">
      <c r="A690" s="36" t="s">
        <v>155</v>
      </c>
    </row>
    <row r="691" spans="1:5" ht="15" customHeight="1" x14ac:dyDescent="0.2">
      <c r="A691" s="158" t="s">
        <v>153</v>
      </c>
      <c r="B691" s="158"/>
      <c r="C691" s="158"/>
      <c r="D691" s="158"/>
      <c r="E691" s="158"/>
    </row>
    <row r="692" spans="1:5" ht="15" customHeight="1" x14ac:dyDescent="0.2">
      <c r="A692" s="158"/>
      <c r="B692" s="158"/>
      <c r="C692" s="158"/>
      <c r="D692" s="158"/>
      <c r="E692" s="158"/>
    </row>
    <row r="693" spans="1:5" ht="15" customHeight="1" x14ac:dyDescent="0.2">
      <c r="A693" s="157" t="s">
        <v>215</v>
      </c>
      <c r="B693" s="157"/>
      <c r="C693" s="157"/>
      <c r="D693" s="157"/>
      <c r="E693" s="157"/>
    </row>
    <row r="694" spans="1:5" ht="15" customHeight="1" x14ac:dyDescent="0.2">
      <c r="A694" s="157"/>
      <c r="B694" s="157"/>
      <c r="C694" s="157"/>
      <c r="D694" s="157"/>
      <c r="E694" s="157"/>
    </row>
    <row r="695" spans="1:5" ht="15" customHeight="1" x14ac:dyDescent="0.2">
      <c r="A695" s="157"/>
      <c r="B695" s="157"/>
      <c r="C695" s="157"/>
      <c r="D695" s="157"/>
      <c r="E695" s="157"/>
    </row>
    <row r="696" spans="1:5" ht="15" customHeight="1" x14ac:dyDescent="0.2">
      <c r="A696" s="157"/>
      <c r="B696" s="157"/>
      <c r="C696" s="157"/>
      <c r="D696" s="157"/>
      <c r="E696" s="157"/>
    </row>
    <row r="697" spans="1:5" ht="15" customHeight="1" x14ac:dyDescent="0.2">
      <c r="A697" s="157"/>
      <c r="B697" s="157"/>
      <c r="C697" s="157"/>
      <c r="D697" s="157"/>
      <c r="E697" s="157"/>
    </row>
    <row r="698" spans="1:5" ht="15" customHeight="1" x14ac:dyDescent="0.2">
      <c r="A698" s="157"/>
      <c r="B698" s="157"/>
      <c r="C698" s="157"/>
      <c r="D698" s="157"/>
      <c r="E698" s="157"/>
    </row>
    <row r="699" spans="1:5" ht="15" customHeight="1" x14ac:dyDescent="0.2">
      <c r="A699" s="157"/>
      <c r="B699" s="157"/>
      <c r="C699" s="157"/>
      <c r="D699" s="157"/>
      <c r="E699" s="157"/>
    </row>
    <row r="700" spans="1:5" ht="15" customHeight="1" x14ac:dyDescent="0.2"/>
    <row r="701" spans="1:5" ht="15" customHeight="1" x14ac:dyDescent="0.25">
      <c r="A701" s="57" t="s">
        <v>16</v>
      </c>
      <c r="B701" s="58"/>
      <c r="C701" s="58"/>
      <c r="D701" s="58"/>
      <c r="E701" s="59"/>
    </row>
    <row r="702" spans="1:5" ht="15" customHeight="1" x14ac:dyDescent="0.2">
      <c r="A702" s="75" t="s">
        <v>62</v>
      </c>
      <c r="B702" s="39"/>
      <c r="C702" s="39"/>
      <c r="D702" s="39"/>
      <c r="E702" s="41" t="s">
        <v>63</v>
      </c>
    </row>
    <row r="703" spans="1:5" ht="15" customHeight="1" x14ac:dyDescent="0.2">
      <c r="A703" s="59"/>
      <c r="B703" s="76"/>
      <c r="C703" s="58"/>
      <c r="E703" s="77"/>
    </row>
    <row r="704" spans="1:5" ht="15" customHeight="1" x14ac:dyDescent="0.2">
      <c r="B704" s="107"/>
      <c r="C704" s="46" t="s">
        <v>50</v>
      </c>
      <c r="D704" s="137" t="s">
        <v>71</v>
      </c>
      <c r="E704" s="68" t="s">
        <v>52</v>
      </c>
    </row>
    <row r="705" spans="1:5" ht="15" customHeight="1" x14ac:dyDescent="0.2">
      <c r="B705" s="100"/>
      <c r="C705" s="109">
        <v>2223</v>
      </c>
      <c r="D705" s="138" t="s">
        <v>112</v>
      </c>
      <c r="E705" s="50">
        <v>-1750000</v>
      </c>
    </row>
    <row r="706" spans="1:5" ht="15" customHeight="1" x14ac:dyDescent="0.2">
      <c r="B706" s="100"/>
      <c r="C706" s="109">
        <v>2212</v>
      </c>
      <c r="D706" s="138" t="s">
        <v>112</v>
      </c>
      <c r="E706" s="50">
        <v>1750000</v>
      </c>
    </row>
    <row r="707" spans="1:5" ht="15" customHeight="1" x14ac:dyDescent="0.2">
      <c r="B707" s="103"/>
      <c r="C707" s="52" t="s">
        <v>54</v>
      </c>
      <c r="D707" s="53"/>
      <c r="E707" s="54">
        <f>SUM(E705:E706)</f>
        <v>0</v>
      </c>
    </row>
    <row r="708" spans="1:5" ht="15" customHeight="1" x14ac:dyDescent="0.2"/>
    <row r="709" spans="1:5" ht="15" customHeight="1" x14ac:dyDescent="0.2"/>
    <row r="710" spans="1:5" ht="15" customHeight="1" x14ac:dyDescent="0.25">
      <c r="A710" s="36" t="s">
        <v>156</v>
      </c>
    </row>
    <row r="711" spans="1:5" ht="15" customHeight="1" x14ac:dyDescent="0.2">
      <c r="A711" s="158" t="s">
        <v>157</v>
      </c>
      <c r="B711" s="158"/>
      <c r="C711" s="158"/>
      <c r="D711" s="158"/>
      <c r="E711" s="158"/>
    </row>
    <row r="712" spans="1:5" ht="15" customHeight="1" x14ac:dyDescent="0.2">
      <c r="A712" s="158"/>
      <c r="B712" s="158"/>
      <c r="C712" s="158"/>
      <c r="D712" s="158"/>
      <c r="E712" s="158"/>
    </row>
    <row r="713" spans="1:5" ht="15" customHeight="1" x14ac:dyDescent="0.2">
      <c r="A713" s="157" t="s">
        <v>216</v>
      </c>
      <c r="B713" s="157"/>
      <c r="C713" s="157"/>
      <c r="D713" s="157"/>
      <c r="E713" s="157"/>
    </row>
    <row r="714" spans="1:5" ht="15" customHeight="1" x14ac:dyDescent="0.2">
      <c r="A714" s="157"/>
      <c r="B714" s="157"/>
      <c r="C714" s="157"/>
      <c r="D714" s="157"/>
      <c r="E714" s="157"/>
    </row>
    <row r="715" spans="1:5" ht="15" customHeight="1" x14ac:dyDescent="0.2">
      <c r="A715" s="157"/>
      <c r="B715" s="157"/>
      <c r="C715" s="157"/>
      <c r="D715" s="157"/>
      <c r="E715" s="157"/>
    </row>
    <row r="716" spans="1:5" ht="15" customHeight="1" x14ac:dyDescent="0.2">
      <c r="A716" s="157"/>
      <c r="B716" s="157"/>
      <c r="C716" s="157"/>
      <c r="D716" s="157"/>
      <c r="E716" s="157"/>
    </row>
    <row r="717" spans="1:5" ht="15" customHeight="1" x14ac:dyDescent="0.2">
      <c r="A717" s="157"/>
      <c r="B717" s="157"/>
      <c r="C717" s="157"/>
      <c r="D717" s="157"/>
      <c r="E717" s="157"/>
    </row>
    <row r="718" spans="1:5" ht="15" customHeight="1" x14ac:dyDescent="0.2">
      <c r="A718" s="157"/>
      <c r="B718" s="157"/>
      <c r="C718" s="157"/>
      <c r="D718" s="157"/>
      <c r="E718" s="157"/>
    </row>
    <row r="719" spans="1:5" ht="15" customHeight="1" x14ac:dyDescent="0.2">
      <c r="A719" s="157"/>
      <c r="B719" s="157"/>
      <c r="C719" s="157"/>
      <c r="D719" s="157"/>
      <c r="E719" s="157"/>
    </row>
    <row r="720" spans="1:5" ht="15" customHeight="1" x14ac:dyDescent="0.2">
      <c r="A720" s="157"/>
      <c r="B720" s="157"/>
      <c r="C720" s="157"/>
      <c r="D720" s="157"/>
      <c r="E720" s="157"/>
    </row>
    <row r="721" spans="1:5" ht="15" customHeight="1" x14ac:dyDescent="0.2"/>
    <row r="722" spans="1:5" ht="15" customHeight="1" x14ac:dyDescent="0.2"/>
    <row r="723" spans="1:5" ht="15" customHeight="1" x14ac:dyDescent="0.2"/>
    <row r="724" spans="1:5" ht="15" customHeight="1" x14ac:dyDescent="0.2"/>
    <row r="725" spans="1:5" ht="15" customHeight="1" x14ac:dyDescent="0.2"/>
    <row r="726" spans="1:5" ht="15" customHeight="1" x14ac:dyDescent="0.2"/>
    <row r="727" spans="1:5" ht="15" customHeight="1" x14ac:dyDescent="0.2"/>
    <row r="728" spans="1:5" ht="15" customHeight="1" x14ac:dyDescent="0.2"/>
    <row r="729" spans="1:5" ht="15" customHeight="1" x14ac:dyDescent="0.2"/>
    <row r="730" spans="1:5" ht="15" customHeight="1" x14ac:dyDescent="0.25">
      <c r="A730" s="57" t="s">
        <v>16</v>
      </c>
      <c r="B730" s="58"/>
      <c r="C730" s="58"/>
      <c r="D730" s="58"/>
      <c r="E730" s="59"/>
    </row>
    <row r="731" spans="1:5" ht="15" customHeight="1" x14ac:dyDescent="0.2">
      <c r="A731" s="40" t="s">
        <v>158</v>
      </c>
      <c r="B731" s="58"/>
      <c r="C731" s="58"/>
      <c r="D731" s="58"/>
      <c r="E731" s="65" t="s">
        <v>159</v>
      </c>
    </row>
    <row r="732" spans="1:5" ht="15" customHeight="1" x14ac:dyDescent="0.2">
      <c r="A732" s="63"/>
      <c r="B732" s="59"/>
      <c r="C732" s="58"/>
      <c r="D732" s="58"/>
      <c r="E732" s="66"/>
    </row>
    <row r="733" spans="1:5" ht="15" customHeight="1" x14ac:dyDescent="0.2">
      <c r="A733" s="107"/>
      <c r="B733" s="107"/>
      <c r="C733" s="46" t="s">
        <v>50</v>
      </c>
      <c r="D733" s="96" t="s">
        <v>71</v>
      </c>
      <c r="E733" s="68" t="s">
        <v>52</v>
      </c>
    </row>
    <row r="734" spans="1:5" ht="15" customHeight="1" x14ac:dyDescent="0.2">
      <c r="A734" s="107"/>
      <c r="B734" s="107"/>
      <c r="C734" s="79">
        <v>3319</v>
      </c>
      <c r="D734" s="95" t="s">
        <v>126</v>
      </c>
      <c r="E734" s="50">
        <v>-1100000</v>
      </c>
    </row>
    <row r="735" spans="1:5" ht="15" customHeight="1" x14ac:dyDescent="0.2">
      <c r="A735" s="107"/>
      <c r="B735" s="107"/>
      <c r="C735" s="79">
        <v>3329</v>
      </c>
      <c r="D735" s="95" t="s">
        <v>126</v>
      </c>
      <c r="E735" s="50">
        <v>-198000</v>
      </c>
    </row>
    <row r="736" spans="1:5" ht="15" customHeight="1" x14ac:dyDescent="0.2">
      <c r="A736" s="107"/>
      <c r="B736" s="107"/>
      <c r="C736" s="79">
        <v>3419</v>
      </c>
      <c r="D736" s="95" t="s">
        <v>126</v>
      </c>
      <c r="E736" s="50">
        <v>-1120000</v>
      </c>
    </row>
    <row r="737" spans="1:5" ht="15" customHeight="1" x14ac:dyDescent="0.2">
      <c r="A737" s="107"/>
      <c r="B737" s="107"/>
      <c r="C737" s="79">
        <v>3311</v>
      </c>
      <c r="D737" s="95" t="s">
        <v>126</v>
      </c>
      <c r="E737" s="50">
        <v>900000</v>
      </c>
    </row>
    <row r="738" spans="1:5" ht="15" customHeight="1" x14ac:dyDescent="0.2">
      <c r="A738" s="107"/>
      <c r="B738" s="107"/>
      <c r="C738" s="79">
        <v>3311</v>
      </c>
      <c r="D738" s="70" t="s">
        <v>112</v>
      </c>
      <c r="E738" s="50">
        <v>200000</v>
      </c>
    </row>
    <row r="739" spans="1:5" ht="15" customHeight="1" x14ac:dyDescent="0.2">
      <c r="A739" s="107"/>
      <c r="B739" s="107"/>
      <c r="C739" s="79">
        <v>3329</v>
      </c>
      <c r="D739" s="70" t="s">
        <v>112</v>
      </c>
      <c r="E739" s="50">
        <v>198000</v>
      </c>
    </row>
    <row r="740" spans="1:5" ht="15" customHeight="1" x14ac:dyDescent="0.2">
      <c r="A740" s="107"/>
      <c r="B740" s="107"/>
      <c r="C740" s="79">
        <v>3419</v>
      </c>
      <c r="D740" s="95" t="s">
        <v>126</v>
      </c>
      <c r="E740" s="50">
        <v>300000</v>
      </c>
    </row>
    <row r="741" spans="1:5" ht="15" customHeight="1" x14ac:dyDescent="0.2">
      <c r="A741" s="107"/>
      <c r="B741" s="107"/>
      <c r="C741" s="79">
        <v>3419</v>
      </c>
      <c r="D741" s="70" t="s">
        <v>112</v>
      </c>
      <c r="E741" s="50">
        <f>350000+270000</f>
        <v>620000</v>
      </c>
    </row>
    <row r="742" spans="1:5" ht="15" customHeight="1" x14ac:dyDescent="0.2">
      <c r="A742" s="107"/>
      <c r="B742" s="107"/>
      <c r="C742" s="79">
        <v>3419</v>
      </c>
      <c r="D742" s="70" t="s">
        <v>143</v>
      </c>
      <c r="E742" s="50">
        <v>200000</v>
      </c>
    </row>
    <row r="743" spans="1:5" ht="15" customHeight="1" x14ac:dyDescent="0.2">
      <c r="A743" s="133"/>
      <c r="B743" s="133"/>
      <c r="C743" s="72" t="s">
        <v>54</v>
      </c>
      <c r="D743" s="73"/>
      <c r="E743" s="74">
        <f>SUM(E734:E742)</f>
        <v>0</v>
      </c>
    </row>
    <row r="744" spans="1:5" ht="15" customHeight="1" x14ac:dyDescent="0.2"/>
    <row r="745" spans="1:5" ht="15" customHeight="1" x14ac:dyDescent="0.2"/>
    <row r="746" spans="1:5" ht="15" customHeight="1" x14ac:dyDescent="0.25">
      <c r="A746" s="36" t="s">
        <v>160</v>
      </c>
    </row>
    <row r="747" spans="1:5" ht="15" customHeight="1" x14ac:dyDescent="0.2">
      <c r="A747" s="158" t="s">
        <v>161</v>
      </c>
      <c r="B747" s="158"/>
      <c r="C747" s="158"/>
      <c r="D747" s="158"/>
      <c r="E747" s="158"/>
    </row>
    <row r="748" spans="1:5" ht="15" customHeight="1" x14ac:dyDescent="0.2">
      <c r="A748" s="158"/>
      <c r="B748" s="158"/>
      <c r="C748" s="158"/>
      <c r="D748" s="158"/>
      <c r="E748" s="158"/>
    </row>
    <row r="749" spans="1:5" ht="15" customHeight="1" x14ac:dyDescent="0.2">
      <c r="A749" s="157" t="s">
        <v>162</v>
      </c>
      <c r="B749" s="157"/>
      <c r="C749" s="157"/>
      <c r="D749" s="157"/>
      <c r="E749" s="157"/>
    </row>
    <row r="750" spans="1:5" ht="15" customHeight="1" x14ac:dyDescent="0.2">
      <c r="A750" s="157"/>
      <c r="B750" s="157"/>
      <c r="C750" s="157"/>
      <c r="D750" s="157"/>
      <c r="E750" s="157"/>
    </row>
    <row r="751" spans="1:5" ht="15" customHeight="1" x14ac:dyDescent="0.2">
      <c r="A751" s="157"/>
      <c r="B751" s="157"/>
      <c r="C751" s="157"/>
      <c r="D751" s="157"/>
      <c r="E751" s="157"/>
    </row>
    <row r="752" spans="1:5" ht="15" customHeight="1" x14ac:dyDescent="0.2">
      <c r="A752" s="157"/>
      <c r="B752" s="157"/>
      <c r="C752" s="157"/>
      <c r="D752" s="157"/>
      <c r="E752" s="157"/>
    </row>
    <row r="753" spans="1:5" ht="15" customHeight="1" x14ac:dyDescent="0.2">
      <c r="A753" s="157"/>
      <c r="B753" s="157"/>
      <c r="C753" s="157"/>
      <c r="D753" s="157"/>
      <c r="E753" s="157"/>
    </row>
    <row r="754" spans="1:5" ht="15" customHeight="1" x14ac:dyDescent="0.2">
      <c r="A754" s="157"/>
      <c r="B754" s="157"/>
      <c r="C754" s="157"/>
      <c r="D754" s="157"/>
      <c r="E754" s="157"/>
    </row>
    <row r="755" spans="1:5" ht="15" customHeight="1" x14ac:dyDescent="0.2">
      <c r="A755" s="157"/>
      <c r="B755" s="157"/>
      <c r="C755" s="157"/>
      <c r="D755" s="157"/>
      <c r="E755" s="157"/>
    </row>
    <row r="756" spans="1:5" ht="15" customHeight="1" x14ac:dyDescent="0.2">
      <c r="A756" s="112"/>
      <c r="B756" s="112"/>
      <c r="C756" s="112"/>
      <c r="D756" s="112"/>
      <c r="E756" s="112"/>
    </row>
    <row r="757" spans="1:5" ht="15" customHeight="1" x14ac:dyDescent="0.25">
      <c r="A757" s="57" t="s">
        <v>16</v>
      </c>
      <c r="B757" s="58"/>
      <c r="C757" s="58"/>
      <c r="D757" s="58"/>
      <c r="E757" s="59"/>
    </row>
    <row r="758" spans="1:5" ht="15" customHeight="1" x14ac:dyDescent="0.2">
      <c r="A758" s="63" t="s">
        <v>90</v>
      </c>
      <c r="B758" s="104"/>
      <c r="C758" s="104"/>
      <c r="D758" s="104"/>
      <c r="E758" s="104" t="s">
        <v>91</v>
      </c>
    </row>
    <row r="759" spans="1:5" ht="15" customHeight="1" x14ac:dyDescent="0.2">
      <c r="A759" s="63"/>
      <c r="B759" s="59"/>
      <c r="C759" s="58"/>
      <c r="D759" s="58"/>
      <c r="E759" s="66"/>
    </row>
    <row r="760" spans="1:5" ht="15" customHeight="1" x14ac:dyDescent="0.2">
      <c r="C760" s="46" t="s">
        <v>50</v>
      </c>
      <c r="D760" s="96" t="s">
        <v>71</v>
      </c>
      <c r="E760" s="68" t="s">
        <v>52</v>
      </c>
    </row>
    <row r="761" spans="1:5" ht="15" customHeight="1" x14ac:dyDescent="0.2">
      <c r="C761" s="79">
        <v>3599</v>
      </c>
      <c r="D761" s="70" t="s">
        <v>92</v>
      </c>
      <c r="E761" s="139">
        <v>-6534</v>
      </c>
    </row>
    <row r="762" spans="1:5" ht="15" customHeight="1" x14ac:dyDescent="0.2">
      <c r="C762" s="79">
        <v>6172</v>
      </c>
      <c r="D762" s="70" t="s">
        <v>92</v>
      </c>
      <c r="E762" s="139">
        <v>6534</v>
      </c>
    </row>
    <row r="763" spans="1:5" ht="15" customHeight="1" x14ac:dyDescent="0.2">
      <c r="C763" s="72" t="s">
        <v>54</v>
      </c>
      <c r="D763" s="73"/>
      <c r="E763" s="74">
        <f>SUM(E761:E762)</f>
        <v>0</v>
      </c>
    </row>
    <row r="764" spans="1:5" ht="15" customHeight="1" x14ac:dyDescent="0.2"/>
    <row r="765" spans="1:5" ht="15" customHeight="1" x14ac:dyDescent="0.2"/>
    <row r="766" spans="1:5" ht="15" customHeight="1" x14ac:dyDescent="0.25">
      <c r="A766" s="36" t="s">
        <v>163</v>
      </c>
    </row>
    <row r="767" spans="1:5" ht="15" customHeight="1" x14ac:dyDescent="0.2">
      <c r="A767" s="158" t="s">
        <v>164</v>
      </c>
      <c r="B767" s="158"/>
      <c r="C767" s="158"/>
      <c r="D767" s="158"/>
      <c r="E767" s="158"/>
    </row>
    <row r="768" spans="1:5" ht="15" customHeight="1" x14ac:dyDescent="0.2">
      <c r="A768" s="158"/>
      <c r="B768" s="158"/>
      <c r="C768" s="158"/>
      <c r="D768" s="158"/>
      <c r="E768" s="158"/>
    </row>
    <row r="769" spans="1:5" ht="15" customHeight="1" x14ac:dyDescent="0.2">
      <c r="A769" s="157" t="s">
        <v>217</v>
      </c>
      <c r="B769" s="157"/>
      <c r="C769" s="157"/>
      <c r="D769" s="157"/>
      <c r="E769" s="157"/>
    </row>
    <row r="770" spans="1:5" ht="15" customHeight="1" x14ac:dyDescent="0.2">
      <c r="A770" s="157"/>
      <c r="B770" s="157"/>
      <c r="C770" s="157"/>
      <c r="D770" s="157"/>
      <c r="E770" s="157"/>
    </row>
    <row r="771" spans="1:5" ht="15" customHeight="1" x14ac:dyDescent="0.2">
      <c r="A771" s="157"/>
      <c r="B771" s="157"/>
      <c r="C771" s="157"/>
      <c r="D771" s="157"/>
      <c r="E771" s="157"/>
    </row>
    <row r="772" spans="1:5" ht="15" customHeight="1" x14ac:dyDescent="0.2">
      <c r="A772" s="157"/>
      <c r="B772" s="157"/>
      <c r="C772" s="157"/>
      <c r="D772" s="157"/>
      <c r="E772" s="157"/>
    </row>
    <row r="773" spans="1:5" ht="15" customHeight="1" x14ac:dyDescent="0.2">
      <c r="A773" s="157"/>
      <c r="B773" s="157"/>
      <c r="C773" s="157"/>
      <c r="D773" s="157"/>
      <c r="E773" s="157"/>
    </row>
    <row r="774" spans="1:5" ht="15" customHeight="1" x14ac:dyDescent="0.2">
      <c r="A774" s="157"/>
      <c r="B774" s="157"/>
      <c r="C774" s="157"/>
      <c r="D774" s="157"/>
      <c r="E774" s="157"/>
    </row>
    <row r="775" spans="1:5" ht="15" customHeight="1" x14ac:dyDescent="0.2">
      <c r="A775" s="157"/>
      <c r="B775" s="157"/>
      <c r="C775" s="157"/>
      <c r="D775" s="157"/>
      <c r="E775" s="157"/>
    </row>
    <row r="776" spans="1:5" ht="15" customHeight="1" x14ac:dyDescent="0.2">
      <c r="A776" s="157"/>
      <c r="B776" s="157"/>
      <c r="C776" s="157"/>
      <c r="D776" s="157"/>
      <c r="E776" s="157"/>
    </row>
    <row r="777" spans="1:5" ht="15" customHeight="1" x14ac:dyDescent="0.2"/>
    <row r="778" spans="1:5" ht="15" customHeight="1" x14ac:dyDescent="0.2"/>
    <row r="779" spans="1:5" ht="15" customHeight="1" x14ac:dyDescent="0.2"/>
    <row r="780" spans="1:5" ht="15" customHeight="1" x14ac:dyDescent="0.2"/>
    <row r="781" spans="1:5" ht="15" customHeight="1" x14ac:dyDescent="0.2"/>
    <row r="782" spans="1:5" ht="15" customHeight="1" x14ac:dyDescent="0.25">
      <c r="A782" s="57" t="s">
        <v>16</v>
      </c>
      <c r="B782" s="58"/>
      <c r="C782" s="58"/>
      <c r="D782" s="58"/>
      <c r="E782" s="59"/>
    </row>
    <row r="783" spans="1:5" ht="15" customHeight="1" x14ac:dyDescent="0.2">
      <c r="A783" s="63" t="s">
        <v>83</v>
      </c>
      <c r="B783" s="104"/>
      <c r="C783" s="104"/>
      <c r="D783" s="104"/>
      <c r="E783" s="59" t="s">
        <v>84</v>
      </c>
    </row>
    <row r="784" spans="1:5" ht="15" customHeight="1" x14ac:dyDescent="0.2"/>
    <row r="785" spans="1:5" ht="15" customHeight="1" x14ac:dyDescent="0.2">
      <c r="B785" s="44" t="s">
        <v>49</v>
      </c>
      <c r="C785" s="46" t="s">
        <v>50</v>
      </c>
      <c r="D785" s="78" t="s">
        <v>51</v>
      </c>
      <c r="E785" s="68" t="s">
        <v>52</v>
      </c>
    </row>
    <row r="786" spans="1:5" ht="15" customHeight="1" x14ac:dyDescent="0.2">
      <c r="B786" s="47">
        <v>307</v>
      </c>
      <c r="C786" s="79"/>
      <c r="D786" s="105" t="s">
        <v>86</v>
      </c>
      <c r="E786" s="50">
        <v>-200000</v>
      </c>
    </row>
    <row r="787" spans="1:5" ht="15" customHeight="1" x14ac:dyDescent="0.2">
      <c r="B787" s="47">
        <v>10</v>
      </c>
      <c r="C787" s="79"/>
      <c r="D787" s="105" t="s">
        <v>86</v>
      </c>
      <c r="E787" s="50">
        <v>200000</v>
      </c>
    </row>
    <row r="788" spans="1:5" ht="15" customHeight="1" x14ac:dyDescent="0.2">
      <c r="B788" s="106"/>
      <c r="C788" s="72" t="s">
        <v>54</v>
      </c>
      <c r="D788" s="81"/>
      <c r="E788" s="82">
        <f>SUM(E786:E787)</f>
        <v>0</v>
      </c>
    </row>
    <row r="789" spans="1:5" ht="15" customHeight="1" x14ac:dyDescent="0.2"/>
    <row r="790" spans="1:5" ht="15" customHeight="1" x14ac:dyDescent="0.2"/>
    <row r="791" spans="1:5" ht="15" customHeight="1" x14ac:dyDescent="0.25">
      <c r="A791" s="36" t="s">
        <v>165</v>
      </c>
    </row>
    <row r="792" spans="1:5" ht="15" customHeight="1" x14ac:dyDescent="0.2">
      <c r="A792" s="159" t="s">
        <v>166</v>
      </c>
      <c r="B792" s="159"/>
      <c r="C792" s="159"/>
      <c r="D792" s="159"/>
      <c r="E792" s="159"/>
    </row>
    <row r="793" spans="1:5" ht="15" customHeight="1" x14ac:dyDescent="0.2">
      <c r="A793" s="159"/>
      <c r="B793" s="159"/>
      <c r="C793" s="159"/>
      <c r="D793" s="159"/>
      <c r="E793" s="159"/>
    </row>
    <row r="794" spans="1:5" ht="15" customHeight="1" x14ac:dyDescent="0.2">
      <c r="A794" s="157" t="s">
        <v>167</v>
      </c>
      <c r="B794" s="157"/>
      <c r="C794" s="157"/>
      <c r="D794" s="157"/>
      <c r="E794" s="157"/>
    </row>
    <row r="795" spans="1:5" ht="15" customHeight="1" x14ac:dyDescent="0.2">
      <c r="A795" s="157"/>
      <c r="B795" s="157"/>
      <c r="C795" s="157"/>
      <c r="D795" s="157"/>
      <c r="E795" s="157"/>
    </row>
    <row r="796" spans="1:5" ht="15" customHeight="1" x14ac:dyDescent="0.2">
      <c r="A796" s="157"/>
      <c r="B796" s="157"/>
      <c r="C796" s="157"/>
      <c r="D796" s="157"/>
      <c r="E796" s="157"/>
    </row>
    <row r="797" spans="1:5" ht="15" customHeight="1" x14ac:dyDescent="0.2">
      <c r="A797" s="157"/>
      <c r="B797" s="157"/>
      <c r="C797" s="157"/>
      <c r="D797" s="157"/>
      <c r="E797" s="157"/>
    </row>
    <row r="798" spans="1:5" ht="15" customHeight="1" x14ac:dyDescent="0.2">
      <c r="A798" s="157"/>
      <c r="B798" s="157"/>
      <c r="C798" s="157"/>
      <c r="D798" s="157"/>
      <c r="E798" s="157"/>
    </row>
    <row r="799" spans="1:5" ht="15" customHeight="1" x14ac:dyDescent="0.2">
      <c r="A799" s="157"/>
      <c r="B799" s="157"/>
      <c r="C799" s="157"/>
      <c r="D799" s="157"/>
      <c r="E799" s="157"/>
    </row>
    <row r="800" spans="1:5" ht="15" customHeight="1" x14ac:dyDescent="0.2">
      <c r="A800" s="58"/>
      <c r="B800" s="130"/>
      <c r="C800" s="144"/>
      <c r="D800" s="58"/>
      <c r="E800" s="145"/>
    </row>
    <row r="801" spans="1:5" ht="15" customHeight="1" x14ac:dyDescent="0.25">
      <c r="A801" s="38" t="s">
        <v>16</v>
      </c>
      <c r="B801" s="39"/>
      <c r="C801" s="39"/>
      <c r="D801" s="59"/>
      <c r="E801" s="59"/>
    </row>
    <row r="802" spans="1:5" ht="15" customHeight="1" x14ac:dyDescent="0.2">
      <c r="A802" s="40" t="s">
        <v>100</v>
      </c>
      <c r="B802" s="39"/>
      <c r="C802" s="39"/>
      <c r="D802" s="39"/>
      <c r="E802" s="41" t="s">
        <v>137</v>
      </c>
    </row>
    <row r="803" spans="1:5" ht="15" customHeight="1" x14ac:dyDescent="0.25">
      <c r="A803" s="146"/>
      <c r="B803" s="147"/>
      <c r="C803" s="39"/>
      <c r="D803" s="42"/>
      <c r="E803" s="87"/>
    </row>
    <row r="804" spans="1:5" ht="15" customHeight="1" x14ac:dyDescent="0.25">
      <c r="A804" s="36"/>
      <c r="B804" s="46" t="s">
        <v>138</v>
      </c>
      <c r="C804" s="46" t="s">
        <v>50</v>
      </c>
      <c r="D804" s="67" t="s">
        <v>71</v>
      </c>
      <c r="E804" s="44" t="s">
        <v>52</v>
      </c>
    </row>
    <row r="805" spans="1:5" ht="15" customHeight="1" x14ac:dyDescent="0.25">
      <c r="A805" s="36"/>
      <c r="B805" s="47">
        <v>10</v>
      </c>
      <c r="C805" s="79"/>
      <c r="D805" s="70" t="s">
        <v>98</v>
      </c>
      <c r="E805" s="50">
        <v>-1047471.23</v>
      </c>
    </row>
    <row r="806" spans="1:5" ht="15" customHeight="1" x14ac:dyDescent="0.25">
      <c r="A806" s="36"/>
      <c r="B806" s="47">
        <v>10</v>
      </c>
      <c r="C806" s="79"/>
      <c r="D806" s="70" t="s">
        <v>98</v>
      </c>
      <c r="E806" s="50">
        <v>659802.72</v>
      </c>
    </row>
    <row r="807" spans="1:5" ht="15" customHeight="1" x14ac:dyDescent="0.25">
      <c r="A807" s="36"/>
      <c r="B807" s="47">
        <v>10</v>
      </c>
      <c r="C807" s="79"/>
      <c r="D807" s="70" t="s">
        <v>92</v>
      </c>
      <c r="E807" s="50">
        <v>387668.51</v>
      </c>
    </row>
    <row r="808" spans="1:5" ht="15" customHeight="1" x14ac:dyDescent="0.25">
      <c r="A808" s="36"/>
      <c r="B808" s="134"/>
      <c r="C808" s="72" t="s">
        <v>54</v>
      </c>
      <c r="D808" s="73"/>
      <c r="E808" s="74">
        <f>SUM(E805:E807)</f>
        <v>0</v>
      </c>
    </row>
    <row r="809" spans="1:5" ht="15" customHeight="1" x14ac:dyDescent="0.2"/>
    <row r="810" spans="1:5" ht="15" customHeight="1" x14ac:dyDescent="0.2"/>
    <row r="811" spans="1:5" ht="15" customHeight="1" x14ac:dyDescent="0.25">
      <c r="A811" s="36" t="s">
        <v>168</v>
      </c>
    </row>
    <row r="812" spans="1:5" ht="15" customHeight="1" x14ac:dyDescent="0.2">
      <c r="A812" s="159" t="s">
        <v>166</v>
      </c>
      <c r="B812" s="159"/>
      <c r="C812" s="159"/>
      <c r="D812" s="159"/>
      <c r="E812" s="159"/>
    </row>
    <row r="813" spans="1:5" ht="15" customHeight="1" x14ac:dyDescent="0.2">
      <c r="A813" s="159"/>
      <c r="B813" s="159"/>
      <c r="C813" s="159"/>
      <c r="D813" s="159"/>
      <c r="E813" s="159"/>
    </row>
    <row r="814" spans="1:5" ht="15" customHeight="1" x14ac:dyDescent="0.2">
      <c r="A814" s="157" t="s">
        <v>169</v>
      </c>
      <c r="B814" s="157"/>
      <c r="C814" s="157"/>
      <c r="D814" s="157"/>
      <c r="E814" s="157"/>
    </row>
    <row r="815" spans="1:5" ht="15" customHeight="1" x14ac:dyDescent="0.2">
      <c r="A815" s="157"/>
      <c r="B815" s="157"/>
      <c r="C815" s="157"/>
      <c r="D815" s="157"/>
      <c r="E815" s="157"/>
    </row>
    <row r="816" spans="1:5" ht="15" customHeight="1" x14ac:dyDescent="0.2">
      <c r="A816" s="157"/>
      <c r="B816" s="157"/>
      <c r="C816" s="157"/>
      <c r="D816" s="157"/>
      <c r="E816" s="157"/>
    </row>
    <row r="817" spans="1:5" ht="15" customHeight="1" x14ac:dyDescent="0.2">
      <c r="A817" s="157"/>
      <c r="B817" s="157"/>
      <c r="C817" s="157"/>
      <c r="D817" s="157"/>
      <c r="E817" s="157"/>
    </row>
    <row r="818" spans="1:5" ht="15" customHeight="1" x14ac:dyDescent="0.2">
      <c r="A818" s="157"/>
      <c r="B818" s="157"/>
      <c r="C818" s="157"/>
      <c r="D818" s="157"/>
      <c r="E818" s="157"/>
    </row>
    <row r="819" spans="1:5" ht="15" customHeight="1" x14ac:dyDescent="0.2"/>
    <row r="820" spans="1:5" ht="15" customHeight="1" x14ac:dyDescent="0.25">
      <c r="A820" s="38" t="s">
        <v>16</v>
      </c>
      <c r="B820" s="39"/>
      <c r="C820" s="39"/>
      <c r="D820" s="59"/>
      <c r="E820" s="59"/>
    </row>
    <row r="821" spans="1:5" ht="15" customHeight="1" x14ac:dyDescent="0.2">
      <c r="A821" s="40" t="s">
        <v>100</v>
      </c>
      <c r="B821" s="39"/>
      <c r="C821" s="39"/>
      <c r="D821" s="39"/>
      <c r="E821" s="41" t="s">
        <v>170</v>
      </c>
    </row>
    <row r="822" spans="1:5" ht="15" customHeight="1" x14ac:dyDescent="0.2"/>
    <row r="823" spans="1:5" ht="15" customHeight="1" x14ac:dyDescent="0.2">
      <c r="C823" s="46" t="s">
        <v>50</v>
      </c>
      <c r="D823" s="67" t="s">
        <v>71</v>
      </c>
      <c r="E823" s="44" t="s">
        <v>52</v>
      </c>
    </row>
    <row r="824" spans="1:5" ht="15" customHeight="1" x14ac:dyDescent="0.2">
      <c r="C824" s="109">
        <v>2212</v>
      </c>
      <c r="D824" s="70" t="s">
        <v>98</v>
      </c>
      <c r="E824" s="102">
        <v>-10000</v>
      </c>
    </row>
    <row r="825" spans="1:5" ht="15" customHeight="1" x14ac:dyDescent="0.2">
      <c r="C825" s="109">
        <v>2212</v>
      </c>
      <c r="D825" s="70" t="s">
        <v>92</v>
      </c>
      <c r="E825" s="102">
        <v>10000</v>
      </c>
    </row>
    <row r="826" spans="1:5" ht="15" customHeight="1" x14ac:dyDescent="0.2">
      <c r="C826" s="72" t="s">
        <v>54</v>
      </c>
      <c r="D826" s="73"/>
      <c r="E826" s="74">
        <f>SUM(E824:E825)</f>
        <v>0</v>
      </c>
    </row>
    <row r="827" spans="1:5" ht="15" customHeight="1" x14ac:dyDescent="0.2"/>
    <row r="828" spans="1:5" ht="15" customHeight="1" x14ac:dyDescent="0.2"/>
    <row r="829" spans="1:5" ht="15" customHeight="1" x14ac:dyDescent="0.2"/>
    <row r="830" spans="1:5" ht="15" customHeight="1" x14ac:dyDescent="0.2"/>
    <row r="831" spans="1:5" ht="15" customHeight="1" x14ac:dyDescent="0.2"/>
    <row r="832" spans="1:5" ht="15" customHeight="1" x14ac:dyDescent="0.2"/>
    <row r="833" spans="1:5" ht="15" customHeight="1" x14ac:dyDescent="0.2"/>
    <row r="834" spans="1:5" ht="15" customHeight="1" x14ac:dyDescent="0.25">
      <c r="A834" s="36" t="s">
        <v>171</v>
      </c>
    </row>
    <row r="835" spans="1:5" ht="15" customHeight="1" x14ac:dyDescent="0.2">
      <c r="A835" s="159" t="s">
        <v>166</v>
      </c>
      <c r="B835" s="159"/>
      <c r="C835" s="159"/>
      <c r="D835" s="159"/>
      <c r="E835" s="159"/>
    </row>
    <row r="836" spans="1:5" ht="15" customHeight="1" x14ac:dyDescent="0.2">
      <c r="A836" s="159"/>
      <c r="B836" s="159"/>
      <c r="C836" s="159"/>
      <c r="D836" s="159"/>
      <c r="E836" s="159"/>
    </row>
    <row r="837" spans="1:5" ht="15" customHeight="1" x14ac:dyDescent="0.2">
      <c r="A837" s="157" t="s">
        <v>172</v>
      </c>
      <c r="B837" s="157"/>
      <c r="C837" s="157"/>
      <c r="D837" s="157"/>
      <c r="E837" s="157"/>
    </row>
    <row r="838" spans="1:5" ht="15" customHeight="1" x14ac:dyDescent="0.2">
      <c r="A838" s="157"/>
      <c r="B838" s="157"/>
      <c r="C838" s="157"/>
      <c r="D838" s="157"/>
      <c r="E838" s="157"/>
    </row>
    <row r="839" spans="1:5" ht="15" customHeight="1" x14ac:dyDescent="0.2">
      <c r="A839" s="157"/>
      <c r="B839" s="157"/>
      <c r="C839" s="157"/>
      <c r="D839" s="157"/>
      <c r="E839" s="157"/>
    </row>
    <row r="840" spans="1:5" ht="15" customHeight="1" x14ac:dyDescent="0.2">
      <c r="A840" s="157"/>
      <c r="B840" s="157"/>
      <c r="C840" s="157"/>
      <c r="D840" s="157"/>
      <c r="E840" s="157"/>
    </row>
    <row r="841" spans="1:5" ht="15" customHeight="1" x14ac:dyDescent="0.2">
      <c r="A841" s="157"/>
      <c r="B841" s="157"/>
      <c r="C841" s="157"/>
      <c r="D841" s="157"/>
      <c r="E841" s="157"/>
    </row>
    <row r="842" spans="1:5" ht="15" customHeight="1" x14ac:dyDescent="0.2"/>
    <row r="843" spans="1:5" ht="15" customHeight="1" x14ac:dyDescent="0.25">
      <c r="A843" s="38" t="s">
        <v>16</v>
      </c>
      <c r="B843" s="39"/>
      <c r="C843" s="39"/>
      <c r="D843" s="59"/>
      <c r="E843" s="59"/>
    </row>
    <row r="844" spans="1:5" ht="15" customHeight="1" x14ac:dyDescent="0.2">
      <c r="A844" s="40" t="s">
        <v>100</v>
      </c>
      <c r="B844" s="39"/>
      <c r="C844" s="39"/>
      <c r="D844" s="39"/>
      <c r="E844" s="41" t="s">
        <v>170</v>
      </c>
    </row>
    <row r="845" spans="1:5" ht="15" customHeight="1" x14ac:dyDescent="0.2"/>
    <row r="846" spans="1:5" ht="15" customHeight="1" x14ac:dyDescent="0.2">
      <c r="C846" s="46" t="s">
        <v>50</v>
      </c>
      <c r="D846" s="67" t="s">
        <v>71</v>
      </c>
      <c r="E846" s="44" t="s">
        <v>52</v>
      </c>
    </row>
    <row r="847" spans="1:5" ht="15" customHeight="1" x14ac:dyDescent="0.2">
      <c r="C847" s="109">
        <v>2212</v>
      </c>
      <c r="D847" s="70" t="s">
        <v>98</v>
      </c>
      <c r="E847" s="102">
        <v>-18759.48</v>
      </c>
    </row>
    <row r="848" spans="1:5" ht="15" customHeight="1" x14ac:dyDescent="0.2">
      <c r="C848" s="109">
        <v>6402</v>
      </c>
      <c r="D848" s="140" t="s">
        <v>142</v>
      </c>
      <c r="E848" s="102">
        <v>18759.48</v>
      </c>
    </row>
    <row r="849" spans="1:5" ht="15" customHeight="1" x14ac:dyDescent="0.2">
      <c r="C849" s="72" t="s">
        <v>54</v>
      </c>
      <c r="D849" s="73"/>
      <c r="E849" s="74">
        <f>SUM(E847:E848)</f>
        <v>0</v>
      </c>
    </row>
    <row r="850" spans="1:5" ht="15" customHeight="1" x14ac:dyDescent="0.2"/>
    <row r="851" spans="1:5" ht="15" customHeight="1" x14ac:dyDescent="0.2"/>
    <row r="852" spans="1:5" ht="15" customHeight="1" x14ac:dyDescent="0.25">
      <c r="A852" s="36" t="s">
        <v>173</v>
      </c>
    </row>
    <row r="853" spans="1:5" ht="15" customHeight="1" x14ac:dyDescent="0.2">
      <c r="A853" s="159" t="s">
        <v>166</v>
      </c>
      <c r="B853" s="159"/>
      <c r="C853" s="159"/>
      <c r="D853" s="159"/>
      <c r="E853" s="159"/>
    </row>
    <row r="854" spans="1:5" ht="15" customHeight="1" x14ac:dyDescent="0.2">
      <c r="A854" s="159"/>
      <c r="B854" s="159"/>
      <c r="C854" s="159"/>
      <c r="D854" s="159"/>
      <c r="E854" s="159"/>
    </row>
    <row r="855" spans="1:5" ht="15" customHeight="1" x14ac:dyDescent="0.2">
      <c r="A855" s="157" t="s">
        <v>174</v>
      </c>
      <c r="B855" s="157"/>
      <c r="C855" s="157"/>
      <c r="D855" s="157"/>
      <c r="E855" s="157"/>
    </row>
    <row r="856" spans="1:5" ht="15" customHeight="1" x14ac:dyDescent="0.2">
      <c r="A856" s="157"/>
      <c r="B856" s="157"/>
      <c r="C856" s="157"/>
      <c r="D856" s="157"/>
      <c r="E856" s="157"/>
    </row>
    <row r="857" spans="1:5" ht="15" customHeight="1" x14ac:dyDescent="0.2">
      <c r="A857" s="157"/>
      <c r="B857" s="157"/>
      <c r="C857" s="157"/>
      <c r="D857" s="157"/>
      <c r="E857" s="157"/>
    </row>
    <row r="858" spans="1:5" ht="15" customHeight="1" x14ac:dyDescent="0.2">
      <c r="A858" s="157"/>
      <c r="B858" s="157"/>
      <c r="C858" s="157"/>
      <c r="D858" s="157"/>
      <c r="E858" s="157"/>
    </row>
    <row r="859" spans="1:5" ht="15" customHeight="1" x14ac:dyDescent="0.2">
      <c r="A859" s="157"/>
      <c r="B859" s="157"/>
      <c r="C859" s="157"/>
      <c r="D859" s="157"/>
      <c r="E859" s="157"/>
    </row>
    <row r="860" spans="1:5" ht="15" customHeight="1" x14ac:dyDescent="0.2">
      <c r="A860" s="157"/>
      <c r="B860" s="157"/>
      <c r="C860" s="157"/>
      <c r="D860" s="157"/>
      <c r="E860" s="157"/>
    </row>
    <row r="861" spans="1:5" ht="15" customHeight="1" x14ac:dyDescent="0.2">
      <c r="A861" s="58"/>
      <c r="B861" s="130"/>
      <c r="C861" s="144"/>
      <c r="D861" s="58"/>
      <c r="E861" s="145"/>
    </row>
    <row r="862" spans="1:5" ht="15" customHeight="1" x14ac:dyDescent="0.25">
      <c r="A862" s="38" t="s">
        <v>16</v>
      </c>
      <c r="B862" s="39"/>
      <c r="C862" s="39"/>
      <c r="D862" s="59"/>
      <c r="E862" s="59"/>
    </row>
    <row r="863" spans="1:5" ht="15" customHeight="1" x14ac:dyDescent="0.2">
      <c r="A863" s="40" t="s">
        <v>100</v>
      </c>
      <c r="B863" s="39"/>
      <c r="C863" s="39"/>
      <c r="D863" s="39"/>
      <c r="E863" s="41" t="s">
        <v>137</v>
      </c>
    </row>
    <row r="864" spans="1:5" ht="15" customHeight="1" x14ac:dyDescent="0.25">
      <c r="A864" s="146"/>
      <c r="B864" s="147"/>
      <c r="C864" s="39"/>
      <c r="D864" s="42"/>
      <c r="E864" s="87"/>
    </row>
    <row r="865" spans="1:5" ht="15" customHeight="1" x14ac:dyDescent="0.25">
      <c r="A865" s="36"/>
      <c r="B865" s="46" t="s">
        <v>138</v>
      </c>
      <c r="C865" s="46" t="s">
        <v>50</v>
      </c>
      <c r="D865" s="67" t="s">
        <v>71</v>
      </c>
      <c r="E865" s="44" t="s">
        <v>52</v>
      </c>
    </row>
    <row r="866" spans="1:5" ht="15" customHeight="1" x14ac:dyDescent="0.25">
      <c r="A866" s="36"/>
      <c r="B866" s="47">
        <v>11</v>
      </c>
      <c r="C866" s="79"/>
      <c r="D866" s="70" t="s">
        <v>98</v>
      </c>
      <c r="E866" s="50">
        <v>-16000000</v>
      </c>
    </row>
    <row r="867" spans="1:5" ht="15" customHeight="1" x14ac:dyDescent="0.25">
      <c r="A867" s="36"/>
      <c r="B867" s="134"/>
      <c r="C867" s="72" t="s">
        <v>54</v>
      </c>
      <c r="D867" s="73"/>
      <c r="E867" s="74">
        <f>SUM(E866:E866)</f>
        <v>-16000000</v>
      </c>
    </row>
    <row r="868" spans="1:5" ht="15" customHeight="1" x14ac:dyDescent="0.2"/>
    <row r="869" spans="1:5" ht="15" customHeight="1" x14ac:dyDescent="0.25">
      <c r="A869" s="38" t="s">
        <v>16</v>
      </c>
      <c r="B869" s="39"/>
      <c r="C869" s="39"/>
      <c r="D869" s="59"/>
      <c r="E869" s="59"/>
    </row>
    <row r="870" spans="1:5" ht="15" customHeight="1" x14ac:dyDescent="0.2">
      <c r="A870" s="40" t="s">
        <v>100</v>
      </c>
      <c r="B870" s="39"/>
      <c r="C870" s="39"/>
      <c r="D870" s="39"/>
      <c r="E870" s="41" t="s">
        <v>170</v>
      </c>
    </row>
    <row r="871" spans="1:5" ht="15" customHeight="1" x14ac:dyDescent="0.2"/>
    <row r="872" spans="1:5" ht="15" customHeight="1" x14ac:dyDescent="0.2">
      <c r="C872" s="46" t="s">
        <v>50</v>
      </c>
      <c r="D872" s="67" t="s">
        <v>71</v>
      </c>
      <c r="E872" s="44" t="s">
        <v>52</v>
      </c>
    </row>
    <row r="873" spans="1:5" ht="15" customHeight="1" x14ac:dyDescent="0.2">
      <c r="C873" s="109">
        <v>2212</v>
      </c>
      <c r="D873" s="70" t="s">
        <v>98</v>
      </c>
      <c r="E873" s="102">
        <v>16000000</v>
      </c>
    </row>
    <row r="874" spans="1:5" ht="15" customHeight="1" x14ac:dyDescent="0.2">
      <c r="C874" s="72" t="s">
        <v>54</v>
      </c>
      <c r="D874" s="73"/>
      <c r="E874" s="74">
        <f>SUM(E873:E873)</f>
        <v>16000000</v>
      </c>
    </row>
    <row r="875" spans="1:5" ht="15" customHeight="1" x14ac:dyDescent="0.2"/>
    <row r="876" spans="1:5" ht="15" customHeight="1" x14ac:dyDescent="0.2"/>
    <row r="877" spans="1:5" ht="15" customHeight="1" x14ac:dyDescent="0.2"/>
    <row r="878" spans="1:5" ht="15" customHeight="1" x14ac:dyDescent="0.2"/>
    <row r="879" spans="1:5" ht="15" customHeight="1" x14ac:dyDescent="0.2"/>
    <row r="880" spans="1:5" ht="15" customHeight="1" x14ac:dyDescent="0.2"/>
    <row r="881" spans="1:5" ht="15" customHeight="1" x14ac:dyDescent="0.2"/>
    <row r="882" spans="1:5" ht="15" customHeight="1" x14ac:dyDescent="0.2"/>
    <row r="883" spans="1:5" ht="15" customHeight="1" x14ac:dyDescent="0.2"/>
    <row r="884" spans="1:5" ht="15" customHeight="1" x14ac:dyDescent="0.2"/>
    <row r="885" spans="1:5" ht="15" customHeight="1" x14ac:dyDescent="0.2"/>
    <row r="886" spans="1:5" ht="15" customHeight="1" x14ac:dyDescent="0.25">
      <c r="A886" s="36" t="s">
        <v>175</v>
      </c>
    </row>
    <row r="887" spans="1:5" ht="15" customHeight="1" x14ac:dyDescent="0.2">
      <c r="A887" s="159" t="s">
        <v>166</v>
      </c>
      <c r="B887" s="159"/>
      <c r="C887" s="159"/>
      <c r="D887" s="159"/>
      <c r="E887" s="159"/>
    </row>
    <row r="888" spans="1:5" ht="15" customHeight="1" x14ac:dyDescent="0.2">
      <c r="A888" s="159"/>
      <c r="B888" s="159"/>
      <c r="C888" s="159"/>
      <c r="D888" s="159"/>
      <c r="E888" s="159"/>
    </row>
    <row r="889" spans="1:5" ht="15" customHeight="1" x14ac:dyDescent="0.2">
      <c r="A889" s="157" t="s">
        <v>176</v>
      </c>
      <c r="B889" s="157"/>
      <c r="C889" s="157"/>
      <c r="D889" s="157"/>
      <c r="E889" s="157"/>
    </row>
    <row r="890" spans="1:5" ht="15" customHeight="1" x14ac:dyDescent="0.2">
      <c r="A890" s="157"/>
      <c r="B890" s="157"/>
      <c r="C890" s="157"/>
      <c r="D890" s="157"/>
      <c r="E890" s="157"/>
    </row>
    <row r="891" spans="1:5" ht="15" customHeight="1" x14ac:dyDescent="0.2">
      <c r="A891" s="157"/>
      <c r="B891" s="157"/>
      <c r="C891" s="157"/>
      <c r="D891" s="157"/>
      <c r="E891" s="157"/>
    </row>
    <row r="892" spans="1:5" ht="15" customHeight="1" x14ac:dyDescent="0.2">
      <c r="A892" s="157"/>
      <c r="B892" s="157"/>
      <c r="C892" s="157"/>
      <c r="D892" s="157"/>
      <c r="E892" s="157"/>
    </row>
    <row r="893" spans="1:5" ht="15" customHeight="1" x14ac:dyDescent="0.2">
      <c r="A893" s="157"/>
      <c r="B893" s="157"/>
      <c r="C893" s="157"/>
      <c r="D893" s="157"/>
      <c r="E893" s="157"/>
    </row>
    <row r="894" spans="1:5" ht="15" customHeight="1" x14ac:dyDescent="0.2">
      <c r="A894" s="157"/>
      <c r="B894" s="157"/>
      <c r="C894" s="157"/>
      <c r="D894" s="157"/>
      <c r="E894" s="157"/>
    </row>
    <row r="895" spans="1:5" ht="15" customHeight="1" x14ac:dyDescent="0.2">
      <c r="A895" s="58"/>
      <c r="B895" s="130"/>
      <c r="C895" s="144"/>
      <c r="D895" s="58"/>
      <c r="E895" s="145"/>
    </row>
    <row r="896" spans="1:5" ht="15" customHeight="1" x14ac:dyDescent="0.25">
      <c r="A896" s="38" t="s">
        <v>16</v>
      </c>
      <c r="B896" s="39"/>
      <c r="C896" s="39"/>
      <c r="D896" s="59"/>
      <c r="E896" s="59"/>
    </row>
    <row r="897" spans="1:5" ht="15" customHeight="1" x14ac:dyDescent="0.2">
      <c r="A897" s="40" t="s">
        <v>100</v>
      </c>
      <c r="B897" s="39"/>
      <c r="C897" s="39"/>
      <c r="D897" s="39"/>
      <c r="E897" s="41" t="s">
        <v>137</v>
      </c>
    </row>
    <row r="898" spans="1:5" ht="15" customHeight="1" x14ac:dyDescent="0.25">
      <c r="A898" s="146"/>
      <c r="B898" s="147"/>
      <c r="C898" s="39"/>
      <c r="D898" s="42"/>
      <c r="E898" s="87"/>
    </row>
    <row r="899" spans="1:5" ht="15" customHeight="1" x14ac:dyDescent="0.25">
      <c r="A899" s="36"/>
      <c r="B899" s="46" t="s">
        <v>138</v>
      </c>
      <c r="C899" s="46" t="s">
        <v>50</v>
      </c>
      <c r="D899" s="67" t="s">
        <v>71</v>
      </c>
      <c r="E899" s="44" t="s">
        <v>52</v>
      </c>
    </row>
    <row r="900" spans="1:5" ht="15" customHeight="1" x14ac:dyDescent="0.25">
      <c r="A900" s="36"/>
      <c r="B900" s="47">
        <v>14</v>
      </c>
      <c r="C900" s="79"/>
      <c r="D900" s="70" t="s">
        <v>98</v>
      </c>
      <c r="E900" s="50">
        <v>-3500000</v>
      </c>
    </row>
    <row r="901" spans="1:5" ht="15" customHeight="1" x14ac:dyDescent="0.25">
      <c r="A901" s="36"/>
      <c r="B901" s="134"/>
      <c r="C901" s="72" t="s">
        <v>54</v>
      </c>
      <c r="D901" s="73"/>
      <c r="E901" s="74">
        <f>SUM(E900:E900)</f>
        <v>-3500000</v>
      </c>
    </row>
    <row r="902" spans="1:5" ht="15" customHeight="1" x14ac:dyDescent="0.2"/>
    <row r="903" spans="1:5" ht="15" customHeight="1" x14ac:dyDescent="0.25">
      <c r="A903" s="38" t="s">
        <v>16</v>
      </c>
      <c r="B903" s="39"/>
      <c r="C903" s="39"/>
      <c r="D903" s="59"/>
      <c r="E903" s="59"/>
    </row>
    <row r="904" spans="1:5" ht="15" customHeight="1" x14ac:dyDescent="0.2">
      <c r="A904" s="40" t="s">
        <v>100</v>
      </c>
      <c r="B904" s="39"/>
      <c r="C904" s="39"/>
      <c r="D904" s="39"/>
      <c r="E904" s="41" t="s">
        <v>101</v>
      </c>
    </row>
    <row r="905" spans="1:5" ht="15" customHeight="1" x14ac:dyDescent="0.2"/>
    <row r="906" spans="1:5" ht="15" customHeight="1" x14ac:dyDescent="0.2">
      <c r="C906" s="46" t="s">
        <v>50</v>
      </c>
      <c r="D906" s="67" t="s">
        <v>71</v>
      </c>
      <c r="E906" s="44" t="s">
        <v>52</v>
      </c>
    </row>
    <row r="907" spans="1:5" ht="15" customHeight="1" x14ac:dyDescent="0.2">
      <c r="C907" s="109">
        <v>4357</v>
      </c>
      <c r="D907" s="70" t="s">
        <v>98</v>
      </c>
      <c r="E907" s="102">
        <v>3500000</v>
      </c>
    </row>
    <row r="908" spans="1:5" ht="15" customHeight="1" x14ac:dyDescent="0.2">
      <c r="C908" s="72" t="s">
        <v>54</v>
      </c>
      <c r="D908" s="73"/>
      <c r="E908" s="74">
        <f>SUM(E907:E907)</f>
        <v>3500000</v>
      </c>
    </row>
    <row r="909" spans="1:5" ht="15" customHeight="1" x14ac:dyDescent="0.2"/>
    <row r="910" spans="1:5" ht="15" customHeight="1" x14ac:dyDescent="0.2"/>
    <row r="911" spans="1:5" ht="15" customHeight="1" x14ac:dyDescent="0.25">
      <c r="A911" s="36" t="s">
        <v>177</v>
      </c>
    </row>
    <row r="912" spans="1:5" ht="15" customHeight="1" x14ac:dyDescent="0.2">
      <c r="A912" s="156" t="s">
        <v>44</v>
      </c>
      <c r="B912" s="156"/>
      <c r="C912" s="156"/>
      <c r="D912" s="156"/>
      <c r="E912" s="156"/>
    </row>
    <row r="913" spans="1:5" ht="15" customHeight="1" x14ac:dyDescent="0.2">
      <c r="A913" s="157" t="s">
        <v>178</v>
      </c>
      <c r="B913" s="157"/>
      <c r="C913" s="157"/>
      <c r="D913" s="157"/>
      <c r="E913" s="157"/>
    </row>
    <row r="914" spans="1:5" ht="15" customHeight="1" x14ac:dyDescent="0.2">
      <c r="A914" s="157"/>
      <c r="B914" s="157"/>
      <c r="C914" s="157"/>
      <c r="D914" s="157"/>
      <c r="E914" s="157"/>
    </row>
    <row r="915" spans="1:5" ht="15" customHeight="1" x14ac:dyDescent="0.2">
      <c r="A915" s="157"/>
      <c r="B915" s="157"/>
      <c r="C915" s="157"/>
      <c r="D915" s="157"/>
      <c r="E915" s="157"/>
    </row>
    <row r="916" spans="1:5" ht="15" customHeight="1" x14ac:dyDescent="0.2">
      <c r="A916" s="157"/>
      <c r="B916" s="157"/>
      <c r="C916" s="157"/>
      <c r="D916" s="157"/>
      <c r="E916" s="157"/>
    </row>
    <row r="917" spans="1:5" ht="15" customHeight="1" x14ac:dyDescent="0.2">
      <c r="A917" s="157"/>
      <c r="B917" s="157"/>
      <c r="C917" s="157"/>
      <c r="D917" s="157"/>
      <c r="E917" s="157"/>
    </row>
    <row r="918" spans="1:5" ht="15" customHeight="1" x14ac:dyDescent="0.2">
      <c r="A918" s="157"/>
      <c r="B918" s="157"/>
      <c r="C918" s="157"/>
      <c r="D918" s="157"/>
      <c r="E918" s="157"/>
    </row>
    <row r="919" spans="1:5" ht="15" customHeight="1" x14ac:dyDescent="0.2">
      <c r="A919" s="157"/>
      <c r="B919" s="157"/>
      <c r="C919" s="157"/>
      <c r="D919" s="157"/>
      <c r="E919" s="157"/>
    </row>
    <row r="920" spans="1:5" ht="15" customHeight="1" x14ac:dyDescent="0.2">
      <c r="A920" s="62"/>
      <c r="B920" s="62"/>
      <c r="C920" s="62"/>
      <c r="D920" s="62"/>
      <c r="E920" s="62"/>
    </row>
    <row r="921" spans="1:5" ht="15" customHeight="1" x14ac:dyDescent="0.25">
      <c r="A921" s="57" t="s">
        <v>1</v>
      </c>
      <c r="B921" s="58"/>
      <c r="C921" s="58"/>
      <c r="D921" s="58"/>
      <c r="E921" s="58"/>
    </row>
    <row r="922" spans="1:5" ht="15" customHeight="1" x14ac:dyDescent="0.2">
      <c r="A922" s="40" t="s">
        <v>100</v>
      </c>
      <c r="B922" s="58"/>
      <c r="C922" s="58"/>
      <c r="D922" s="58"/>
      <c r="E922" s="65" t="s">
        <v>170</v>
      </c>
    </row>
    <row r="923" spans="1:5" ht="15" customHeight="1" x14ac:dyDescent="0.25">
      <c r="B923" s="57"/>
      <c r="C923" s="58"/>
      <c r="D923" s="58"/>
      <c r="E923" s="66"/>
    </row>
    <row r="924" spans="1:5" ht="15" customHeight="1" x14ac:dyDescent="0.2">
      <c r="A924" s="107"/>
      <c r="B924" s="107"/>
      <c r="C924" s="46" t="s">
        <v>50</v>
      </c>
      <c r="D924" s="67" t="s">
        <v>51</v>
      </c>
      <c r="E924" s="44" t="s">
        <v>52</v>
      </c>
    </row>
    <row r="925" spans="1:5" ht="15" customHeight="1" x14ac:dyDescent="0.2">
      <c r="A925" s="100"/>
      <c r="B925" s="113"/>
      <c r="C925" s="79">
        <v>6402</v>
      </c>
      <c r="D925" s="70" t="s">
        <v>179</v>
      </c>
      <c r="E925" s="50">
        <v>2242512.19</v>
      </c>
    </row>
    <row r="926" spans="1:5" ht="15" customHeight="1" x14ac:dyDescent="0.2">
      <c r="A926" s="100"/>
      <c r="B926" s="113"/>
      <c r="C926" s="52" t="s">
        <v>54</v>
      </c>
      <c r="D926" s="53"/>
      <c r="E926" s="54">
        <f>SUM(E925:E925)</f>
        <v>2242512.19</v>
      </c>
    </row>
    <row r="927" spans="1:5" ht="15" customHeight="1" x14ac:dyDescent="0.2">
      <c r="A927" s="42"/>
      <c r="B927" s="42"/>
      <c r="C927" s="42"/>
      <c r="D927" s="42"/>
      <c r="E927" s="42"/>
    </row>
    <row r="928" spans="1:5" ht="15" customHeight="1" x14ac:dyDescent="0.25">
      <c r="A928" s="38" t="s">
        <v>16</v>
      </c>
      <c r="B928" s="39"/>
      <c r="C928" s="39"/>
      <c r="D928" s="39"/>
      <c r="E928" s="42"/>
    </row>
    <row r="929" spans="1:5" ht="15" customHeight="1" x14ac:dyDescent="0.2">
      <c r="A929" s="40" t="s">
        <v>100</v>
      </c>
      <c r="B929" s="58"/>
      <c r="C929" s="58"/>
      <c r="D929" s="58"/>
      <c r="E929" s="65" t="s">
        <v>170</v>
      </c>
    </row>
    <row r="930" spans="1:5" ht="15" customHeight="1" x14ac:dyDescent="0.2">
      <c r="A930" s="42"/>
      <c r="B930" s="86"/>
      <c r="C930" s="39"/>
      <c r="D930" s="56"/>
      <c r="E930" s="87"/>
    </row>
    <row r="931" spans="1:5" ht="15" customHeight="1" x14ac:dyDescent="0.2">
      <c r="A931" s="99"/>
      <c r="B931" s="99"/>
      <c r="C931" s="44" t="s">
        <v>50</v>
      </c>
      <c r="D931" s="96" t="s">
        <v>71</v>
      </c>
      <c r="E931" s="44" t="s">
        <v>52</v>
      </c>
    </row>
    <row r="932" spans="1:5" ht="15" customHeight="1" x14ac:dyDescent="0.2">
      <c r="A932" s="100"/>
      <c r="B932" s="113"/>
      <c r="C932" s="79">
        <v>2212</v>
      </c>
      <c r="D932" s="148" t="s">
        <v>98</v>
      </c>
      <c r="E932" s="50">
        <v>2242512.19</v>
      </c>
    </row>
    <row r="933" spans="1:5" ht="15" customHeight="1" x14ac:dyDescent="0.2">
      <c r="A933" s="100"/>
      <c r="B933" s="113"/>
      <c r="C933" s="52" t="s">
        <v>54</v>
      </c>
      <c r="D933" s="89"/>
      <c r="E933" s="90">
        <f>SUM(E932:E932)</f>
        <v>2242512.19</v>
      </c>
    </row>
    <row r="934" spans="1:5" ht="15" customHeight="1" x14ac:dyDescent="0.2"/>
    <row r="935" spans="1:5" ht="15" customHeight="1" x14ac:dyDescent="0.2"/>
    <row r="936" spans="1:5" ht="15" customHeight="1" x14ac:dyDescent="0.2"/>
    <row r="937" spans="1:5" ht="15" customHeight="1" x14ac:dyDescent="0.2"/>
    <row r="938" spans="1:5" ht="15" customHeight="1" x14ac:dyDescent="0.25">
      <c r="A938" s="36" t="s">
        <v>180</v>
      </c>
    </row>
    <row r="939" spans="1:5" ht="15" customHeight="1" x14ac:dyDescent="0.2">
      <c r="A939" s="156" t="s">
        <v>44</v>
      </c>
      <c r="B939" s="156"/>
      <c r="C939" s="156"/>
      <c r="D939" s="156"/>
      <c r="E939" s="156"/>
    </row>
    <row r="940" spans="1:5" ht="15" customHeight="1" x14ac:dyDescent="0.2">
      <c r="A940" s="156" t="s">
        <v>181</v>
      </c>
      <c r="B940" s="156"/>
      <c r="C940" s="156"/>
      <c r="D940" s="156"/>
      <c r="E940" s="156"/>
    </row>
    <row r="941" spans="1:5" ht="15" customHeight="1" x14ac:dyDescent="0.2">
      <c r="A941" s="155" t="s">
        <v>182</v>
      </c>
      <c r="B941" s="155"/>
      <c r="C941" s="155"/>
      <c r="D941" s="155"/>
      <c r="E941" s="155"/>
    </row>
    <row r="942" spans="1:5" ht="15" customHeight="1" x14ac:dyDescent="0.2">
      <c r="A942" s="155"/>
      <c r="B942" s="155"/>
      <c r="C942" s="155"/>
      <c r="D942" s="155"/>
      <c r="E942" s="155"/>
    </row>
    <row r="943" spans="1:5" ht="15" customHeight="1" x14ac:dyDescent="0.2">
      <c r="A943" s="155"/>
      <c r="B943" s="155"/>
      <c r="C943" s="155"/>
      <c r="D943" s="155"/>
      <c r="E943" s="155"/>
    </row>
    <row r="944" spans="1:5" ht="15" customHeight="1" x14ac:dyDescent="0.2">
      <c r="A944" s="155"/>
      <c r="B944" s="155"/>
      <c r="C944" s="155"/>
      <c r="D944" s="155"/>
      <c r="E944" s="155"/>
    </row>
    <row r="945" spans="1:5" ht="15" customHeight="1" x14ac:dyDescent="0.2">
      <c r="A945" s="155"/>
      <c r="B945" s="155"/>
      <c r="C945" s="155"/>
      <c r="D945" s="155"/>
      <c r="E945" s="155"/>
    </row>
    <row r="946" spans="1:5" ht="15" customHeight="1" x14ac:dyDescent="0.2">
      <c r="A946" s="155"/>
      <c r="B946" s="155"/>
      <c r="C946" s="155"/>
      <c r="D946" s="155"/>
      <c r="E946" s="155"/>
    </row>
    <row r="947" spans="1:5" ht="15" customHeight="1" x14ac:dyDescent="0.2">
      <c r="A947" s="155"/>
      <c r="B947" s="155"/>
      <c r="C947" s="155"/>
      <c r="D947" s="155"/>
      <c r="E947" s="155"/>
    </row>
    <row r="948" spans="1:5" ht="15" customHeight="1" x14ac:dyDescent="0.2">
      <c r="A948" s="62"/>
      <c r="B948" s="62"/>
      <c r="C948" s="62"/>
      <c r="D948" s="62"/>
      <c r="E948" s="62"/>
    </row>
    <row r="949" spans="1:5" ht="15" customHeight="1" x14ac:dyDescent="0.25">
      <c r="A949" s="57" t="s">
        <v>1</v>
      </c>
      <c r="B949" s="58"/>
      <c r="C949" s="58"/>
      <c r="D949" s="58"/>
      <c r="E949" s="58"/>
    </row>
    <row r="950" spans="1:5" ht="15" customHeight="1" x14ac:dyDescent="0.2">
      <c r="A950" s="63" t="s">
        <v>59</v>
      </c>
      <c r="B950" s="64"/>
      <c r="C950" s="58"/>
      <c r="D950" s="58"/>
      <c r="E950" s="65" t="s">
        <v>60</v>
      </c>
    </row>
    <row r="951" spans="1:5" ht="15" customHeight="1" x14ac:dyDescent="0.25">
      <c r="B951" s="57"/>
      <c r="C951" s="58"/>
      <c r="D951" s="58"/>
      <c r="E951" s="66"/>
    </row>
    <row r="952" spans="1:5" ht="15" customHeight="1" x14ac:dyDescent="0.2">
      <c r="B952" s="44" t="s">
        <v>49</v>
      </c>
      <c r="C952" s="46" t="s">
        <v>50</v>
      </c>
      <c r="D952" s="67" t="s">
        <v>51</v>
      </c>
      <c r="E952" s="68" t="s">
        <v>52</v>
      </c>
    </row>
    <row r="953" spans="1:5" ht="15" customHeight="1" x14ac:dyDescent="0.2">
      <c r="B953" s="47">
        <v>34031</v>
      </c>
      <c r="C953" s="69"/>
      <c r="D953" s="49" t="s">
        <v>53</v>
      </c>
      <c r="E953" s="71">
        <f>89000+113000+155000+31000</f>
        <v>388000</v>
      </c>
    </row>
    <row r="954" spans="1:5" ht="15" customHeight="1" x14ac:dyDescent="0.2">
      <c r="B954" s="51"/>
      <c r="C954" s="72" t="s">
        <v>54</v>
      </c>
      <c r="D954" s="73"/>
      <c r="E954" s="74">
        <f>SUM(E953:E953)</f>
        <v>388000</v>
      </c>
    </row>
    <row r="955" spans="1:5" ht="15" customHeight="1" x14ac:dyDescent="0.2">
      <c r="A955" s="59"/>
      <c r="B955" s="59"/>
      <c r="C955" s="59"/>
      <c r="D955" s="59"/>
    </row>
    <row r="956" spans="1:5" ht="15" customHeight="1" x14ac:dyDescent="0.25">
      <c r="A956" s="57" t="s">
        <v>16</v>
      </c>
      <c r="B956" s="58"/>
      <c r="C956" s="58"/>
      <c r="D956" s="58"/>
      <c r="E956" s="58"/>
    </row>
    <row r="957" spans="1:5" ht="15" customHeight="1" x14ac:dyDescent="0.2">
      <c r="A957" s="40" t="s">
        <v>158</v>
      </c>
      <c r="B957" s="58"/>
      <c r="C957" s="58"/>
      <c r="D957" s="58"/>
      <c r="E957" s="65" t="s">
        <v>159</v>
      </c>
    </row>
    <row r="958" spans="1:5" ht="15" customHeight="1" x14ac:dyDescent="0.2">
      <c r="A958" s="59"/>
      <c r="B958" s="76"/>
      <c r="C958" s="58"/>
      <c r="E958" s="77"/>
    </row>
    <row r="959" spans="1:5" ht="15" customHeight="1" x14ac:dyDescent="0.2">
      <c r="B959" s="46" t="s">
        <v>49</v>
      </c>
      <c r="C959" s="46" t="s">
        <v>50</v>
      </c>
      <c r="D959" s="78" t="s">
        <v>51</v>
      </c>
      <c r="E959" s="68" t="s">
        <v>52</v>
      </c>
    </row>
    <row r="960" spans="1:5" ht="15" customHeight="1" x14ac:dyDescent="0.2">
      <c r="B960" s="47">
        <v>34031</v>
      </c>
      <c r="C960" s="79"/>
      <c r="D960" s="105" t="s">
        <v>183</v>
      </c>
      <c r="E960" s="71">
        <f>31000+155000+113000+89000</f>
        <v>388000</v>
      </c>
    </row>
    <row r="961" spans="1:5" ht="15" customHeight="1" x14ac:dyDescent="0.2">
      <c r="B961" s="80"/>
      <c r="C961" s="72" t="s">
        <v>54</v>
      </c>
      <c r="D961" s="81"/>
      <c r="E961" s="82">
        <f>SUM(E960:E960)</f>
        <v>388000</v>
      </c>
    </row>
    <row r="962" spans="1:5" ht="15" customHeight="1" x14ac:dyDescent="0.2"/>
    <row r="963" spans="1:5" ht="15" customHeight="1" x14ac:dyDescent="0.2"/>
    <row r="964" spans="1:5" ht="15" customHeight="1" x14ac:dyDescent="0.25">
      <c r="A964" s="36" t="s">
        <v>184</v>
      </c>
    </row>
    <row r="965" spans="1:5" ht="15" customHeight="1" x14ac:dyDescent="0.2">
      <c r="A965" s="158" t="s">
        <v>185</v>
      </c>
      <c r="B965" s="158"/>
      <c r="C965" s="158"/>
      <c r="D965" s="158"/>
      <c r="E965" s="158"/>
    </row>
    <row r="966" spans="1:5" ht="15" customHeight="1" x14ac:dyDescent="0.2">
      <c r="A966" s="156" t="s">
        <v>45</v>
      </c>
      <c r="B966" s="156"/>
      <c r="C966" s="156"/>
      <c r="D966" s="156"/>
      <c r="E966" s="156"/>
    </row>
    <row r="967" spans="1:5" ht="15" customHeight="1" x14ac:dyDescent="0.2">
      <c r="A967" s="155" t="s">
        <v>186</v>
      </c>
      <c r="B967" s="155"/>
      <c r="C967" s="155"/>
      <c r="D967" s="155"/>
      <c r="E967" s="155"/>
    </row>
    <row r="968" spans="1:5" ht="15" customHeight="1" x14ac:dyDescent="0.2">
      <c r="A968" s="155"/>
      <c r="B968" s="155"/>
      <c r="C968" s="155"/>
      <c r="D968" s="155"/>
      <c r="E968" s="155"/>
    </row>
    <row r="969" spans="1:5" ht="15" customHeight="1" x14ac:dyDescent="0.2">
      <c r="A969" s="155"/>
      <c r="B969" s="155"/>
      <c r="C969" s="155"/>
      <c r="D969" s="155"/>
      <c r="E969" s="155"/>
    </row>
    <row r="970" spans="1:5" ht="15" customHeight="1" x14ac:dyDescent="0.2">
      <c r="A970" s="155"/>
      <c r="B970" s="155"/>
      <c r="C970" s="155"/>
      <c r="D970" s="155"/>
      <c r="E970" s="155"/>
    </row>
    <row r="971" spans="1:5" ht="15" customHeight="1" x14ac:dyDescent="0.2">
      <c r="A971" s="155"/>
      <c r="B971" s="155"/>
      <c r="C971" s="155"/>
      <c r="D971" s="155"/>
      <c r="E971" s="155"/>
    </row>
    <row r="972" spans="1:5" ht="15" customHeight="1" x14ac:dyDescent="0.2">
      <c r="A972" s="155"/>
      <c r="B972" s="155"/>
      <c r="C972" s="155"/>
      <c r="D972" s="155"/>
      <c r="E972" s="155"/>
    </row>
    <row r="973" spans="1:5" ht="15" customHeight="1" x14ac:dyDescent="0.2">
      <c r="A973" s="155"/>
      <c r="B973" s="155"/>
      <c r="C973" s="155"/>
      <c r="D973" s="155"/>
      <c r="E973" s="155"/>
    </row>
    <row r="974" spans="1:5" ht="15" customHeight="1" x14ac:dyDescent="0.2">
      <c r="A974" s="155"/>
      <c r="B974" s="155"/>
      <c r="C974" s="155"/>
      <c r="D974" s="155"/>
      <c r="E974" s="155"/>
    </row>
    <row r="975" spans="1:5" ht="15" customHeight="1" x14ac:dyDescent="0.2"/>
    <row r="976" spans="1:5" ht="15" customHeight="1" x14ac:dyDescent="0.25">
      <c r="A976" s="38" t="s">
        <v>1</v>
      </c>
      <c r="B976" s="58"/>
      <c r="C976" s="58"/>
      <c r="D976" s="58"/>
      <c r="E976" s="58"/>
    </row>
    <row r="977" spans="1:5" ht="15" customHeight="1" x14ac:dyDescent="0.2">
      <c r="A977" s="149" t="s">
        <v>76</v>
      </c>
      <c r="B977" s="58"/>
      <c r="C977" s="58"/>
      <c r="D977" s="58"/>
      <c r="E977" s="65" t="s">
        <v>187</v>
      </c>
    </row>
    <row r="978" spans="1:5" ht="15" customHeight="1" x14ac:dyDescent="0.25">
      <c r="A978" s="57"/>
      <c r="B978" s="59"/>
      <c r="C978" s="58"/>
      <c r="D978" s="58"/>
      <c r="E978" s="66"/>
    </row>
    <row r="979" spans="1:5" ht="15" customHeight="1" x14ac:dyDescent="0.2">
      <c r="B979" s="46" t="s">
        <v>49</v>
      </c>
      <c r="C979" s="46" t="s">
        <v>50</v>
      </c>
      <c r="D979" s="67" t="s">
        <v>51</v>
      </c>
      <c r="E979" s="44" t="s">
        <v>52</v>
      </c>
    </row>
    <row r="980" spans="1:5" ht="15" customHeight="1" x14ac:dyDescent="0.2">
      <c r="B980" s="150">
        <v>103133063</v>
      </c>
      <c r="C980" s="109"/>
      <c r="D980" s="148" t="s">
        <v>188</v>
      </c>
      <c r="E980" s="102">
        <v>1500000</v>
      </c>
    </row>
    <row r="981" spans="1:5" ht="15" customHeight="1" x14ac:dyDescent="0.2">
      <c r="B981" s="150">
        <v>103533063</v>
      </c>
      <c r="C981" s="109"/>
      <c r="D981" s="148" t="s">
        <v>188</v>
      </c>
      <c r="E981" s="102">
        <v>12750000</v>
      </c>
    </row>
    <row r="982" spans="1:5" ht="15" customHeight="1" x14ac:dyDescent="0.2">
      <c r="B982" s="151"/>
      <c r="C982" s="72" t="s">
        <v>54</v>
      </c>
      <c r="D982" s="73"/>
      <c r="E982" s="74">
        <f>SUM(E980:E981)</f>
        <v>14250000</v>
      </c>
    </row>
    <row r="983" spans="1:5" ht="15" customHeight="1" x14ac:dyDescent="0.2"/>
    <row r="984" spans="1:5" ht="15" customHeight="1" x14ac:dyDescent="0.2"/>
    <row r="985" spans="1:5" ht="15" customHeight="1" x14ac:dyDescent="0.2"/>
    <row r="986" spans="1:5" ht="15" customHeight="1" x14ac:dyDescent="0.2"/>
    <row r="987" spans="1:5" ht="15" customHeight="1" x14ac:dyDescent="0.2"/>
    <row r="988" spans="1:5" ht="15" customHeight="1" x14ac:dyDescent="0.2"/>
    <row r="989" spans="1:5" ht="15" customHeight="1" x14ac:dyDescent="0.2"/>
    <row r="990" spans="1:5" ht="15" customHeight="1" x14ac:dyDescent="0.25">
      <c r="A990" s="57" t="s">
        <v>16</v>
      </c>
      <c r="B990" s="58"/>
      <c r="C990" s="58"/>
      <c r="D990" s="58"/>
      <c r="E990" s="58"/>
    </row>
    <row r="991" spans="1:5" ht="15" customHeight="1" x14ac:dyDescent="0.2">
      <c r="A991" s="149" t="s">
        <v>76</v>
      </c>
      <c r="B991" s="58"/>
      <c r="C991" s="58"/>
      <c r="D991" s="58"/>
      <c r="E991" s="65" t="s">
        <v>187</v>
      </c>
    </row>
    <row r="992" spans="1:5" ht="15" customHeight="1" x14ac:dyDescent="0.25">
      <c r="A992" s="57"/>
      <c r="B992" s="59"/>
      <c r="C992" s="58"/>
      <c r="D992" s="58"/>
      <c r="E992" s="66"/>
    </row>
    <row r="993" spans="1:5" ht="15" customHeight="1" x14ac:dyDescent="0.2">
      <c r="A993" s="152"/>
      <c r="B993" s="107"/>
      <c r="C993" s="46" t="s">
        <v>50</v>
      </c>
      <c r="D993" s="67" t="s">
        <v>71</v>
      </c>
      <c r="E993" s="44" t="s">
        <v>52</v>
      </c>
    </row>
    <row r="994" spans="1:5" ht="15" customHeight="1" x14ac:dyDescent="0.2">
      <c r="A994" s="153"/>
      <c r="B994" s="135"/>
      <c r="C994" s="109">
        <v>3299</v>
      </c>
      <c r="D994" s="70" t="s">
        <v>189</v>
      </c>
      <c r="E994" s="102">
        <f>23800+199300+20300+160050+12900+82150+7200+13200</f>
        <v>518900</v>
      </c>
    </row>
    <row r="995" spans="1:5" ht="15" customHeight="1" x14ac:dyDescent="0.2">
      <c r="A995" s="153"/>
      <c r="B995" s="135"/>
      <c r="C995" s="109">
        <v>3299</v>
      </c>
      <c r="D995" s="95" t="s">
        <v>126</v>
      </c>
      <c r="E995" s="102">
        <f>1444352.94+12277000</f>
        <v>13721352.939999999</v>
      </c>
    </row>
    <row r="996" spans="1:5" ht="15" customHeight="1" x14ac:dyDescent="0.2">
      <c r="A996" s="153"/>
      <c r="B996" s="135"/>
      <c r="C996" s="109">
        <v>3299</v>
      </c>
      <c r="D996" s="70" t="s">
        <v>143</v>
      </c>
      <c r="E996" s="102">
        <f>6083.73+3663.33</f>
        <v>9747.06</v>
      </c>
    </row>
    <row r="997" spans="1:5" ht="15" customHeight="1" x14ac:dyDescent="0.2">
      <c r="A997" s="133"/>
      <c r="B997" s="115"/>
      <c r="C997" s="72" t="s">
        <v>54</v>
      </c>
      <c r="D997" s="73"/>
      <c r="E997" s="74">
        <f>SUM(E994:E996)</f>
        <v>14250000</v>
      </c>
    </row>
    <row r="998" spans="1:5" ht="15" customHeight="1" x14ac:dyDescent="0.2"/>
    <row r="999" spans="1:5" ht="15" customHeight="1" x14ac:dyDescent="0.2"/>
    <row r="1000" spans="1:5" ht="15" customHeight="1" x14ac:dyDescent="0.25">
      <c r="A1000" s="36" t="s">
        <v>190</v>
      </c>
    </row>
    <row r="1001" spans="1:5" ht="15" customHeight="1" x14ac:dyDescent="0.2">
      <c r="A1001" s="156" t="s">
        <v>44</v>
      </c>
      <c r="B1001" s="156"/>
      <c r="C1001" s="156"/>
      <c r="D1001" s="156"/>
      <c r="E1001" s="156"/>
    </row>
    <row r="1002" spans="1:5" ht="15" customHeight="1" x14ac:dyDescent="0.2">
      <c r="A1002" s="157" t="s">
        <v>218</v>
      </c>
      <c r="B1002" s="157"/>
      <c r="C1002" s="157"/>
      <c r="D1002" s="157"/>
      <c r="E1002" s="157"/>
    </row>
    <row r="1003" spans="1:5" ht="15" customHeight="1" x14ac:dyDescent="0.2">
      <c r="A1003" s="157"/>
      <c r="B1003" s="157"/>
      <c r="C1003" s="157"/>
      <c r="D1003" s="157"/>
      <c r="E1003" s="157"/>
    </row>
    <row r="1004" spans="1:5" ht="15" customHeight="1" x14ac:dyDescent="0.2">
      <c r="A1004" s="157"/>
      <c r="B1004" s="157"/>
      <c r="C1004" s="157"/>
      <c r="D1004" s="157"/>
      <c r="E1004" s="157"/>
    </row>
    <row r="1005" spans="1:5" ht="15" customHeight="1" x14ac:dyDescent="0.2">
      <c r="A1005" s="157"/>
      <c r="B1005" s="157"/>
      <c r="C1005" s="157"/>
      <c r="D1005" s="157"/>
      <c r="E1005" s="157"/>
    </row>
    <row r="1006" spans="1:5" ht="15" customHeight="1" x14ac:dyDescent="0.2">
      <c r="A1006" s="157"/>
      <c r="B1006" s="157"/>
      <c r="C1006" s="157"/>
      <c r="D1006" s="157"/>
      <c r="E1006" s="157"/>
    </row>
    <row r="1007" spans="1:5" ht="15" customHeight="1" x14ac:dyDescent="0.2">
      <c r="A1007" s="157"/>
      <c r="B1007" s="157"/>
      <c r="C1007" s="157"/>
      <c r="D1007" s="157"/>
      <c r="E1007" s="157"/>
    </row>
    <row r="1008" spans="1:5" ht="15" customHeight="1" x14ac:dyDescent="0.2">
      <c r="A1008" s="157"/>
      <c r="B1008" s="157"/>
      <c r="C1008" s="157"/>
      <c r="D1008" s="157"/>
      <c r="E1008" s="157"/>
    </row>
    <row r="1009" spans="1:5" ht="15" customHeight="1" x14ac:dyDescent="0.2">
      <c r="A1009" s="112"/>
      <c r="B1009" s="112"/>
      <c r="C1009" s="112"/>
      <c r="D1009" s="112"/>
      <c r="E1009" s="112"/>
    </row>
    <row r="1010" spans="1:5" ht="15" customHeight="1" x14ac:dyDescent="0.25">
      <c r="A1010" s="57" t="s">
        <v>1</v>
      </c>
      <c r="B1010" s="58"/>
      <c r="C1010" s="58"/>
      <c r="D1010" s="58"/>
      <c r="E1010" s="58"/>
    </row>
    <row r="1011" spans="1:5" ht="15" customHeight="1" x14ac:dyDescent="0.2">
      <c r="A1011" s="63" t="s">
        <v>59</v>
      </c>
      <c r="E1011" t="s">
        <v>60</v>
      </c>
    </row>
    <row r="1012" spans="1:5" ht="15" customHeight="1" x14ac:dyDescent="0.25">
      <c r="B1012" s="57"/>
      <c r="C1012" s="58"/>
      <c r="D1012" s="58"/>
      <c r="E1012" s="66"/>
    </row>
    <row r="1013" spans="1:5" ht="15" customHeight="1" x14ac:dyDescent="0.2">
      <c r="A1013" s="107"/>
      <c r="B1013" s="107"/>
      <c r="C1013" s="46" t="s">
        <v>50</v>
      </c>
      <c r="D1013" s="67" t="s">
        <v>51</v>
      </c>
      <c r="E1013" s="44" t="s">
        <v>52</v>
      </c>
    </row>
    <row r="1014" spans="1:5" ht="15" customHeight="1" x14ac:dyDescent="0.2">
      <c r="A1014" s="100"/>
      <c r="B1014" s="113"/>
      <c r="C1014" s="79"/>
      <c r="D1014" s="95" t="s">
        <v>97</v>
      </c>
      <c r="E1014" s="50">
        <f>1856036.72+109178.63</f>
        <v>1965215.35</v>
      </c>
    </row>
    <row r="1015" spans="1:5" ht="15" customHeight="1" x14ac:dyDescent="0.2">
      <c r="A1015" s="100"/>
      <c r="B1015" s="113"/>
      <c r="C1015" s="52" t="s">
        <v>54</v>
      </c>
      <c r="D1015" s="53"/>
      <c r="E1015" s="54">
        <f>SUM(E1014:E1014)</f>
        <v>1965215.35</v>
      </c>
    </row>
    <row r="1016" spans="1:5" ht="15" customHeight="1" x14ac:dyDescent="0.2"/>
    <row r="1017" spans="1:5" ht="15" customHeight="1" x14ac:dyDescent="0.25">
      <c r="A1017" s="38" t="s">
        <v>16</v>
      </c>
      <c r="B1017" s="39"/>
      <c r="C1017" s="39"/>
      <c r="D1017" s="59"/>
      <c r="E1017" s="59"/>
    </row>
    <row r="1018" spans="1:5" ht="15" customHeight="1" x14ac:dyDescent="0.2">
      <c r="A1018" s="40" t="s">
        <v>100</v>
      </c>
      <c r="B1018" s="58"/>
      <c r="C1018" s="58"/>
      <c r="D1018" s="58"/>
      <c r="E1018" s="65" t="s">
        <v>170</v>
      </c>
    </row>
    <row r="1019" spans="1:5" ht="15" customHeight="1" x14ac:dyDescent="0.2">
      <c r="A1019" s="42"/>
      <c r="B1019" s="86"/>
      <c r="C1019" s="39"/>
      <c r="D1019" s="42"/>
      <c r="E1019" s="87"/>
    </row>
    <row r="1020" spans="1:5" ht="15" customHeight="1" x14ac:dyDescent="0.2">
      <c r="B1020" s="107"/>
      <c r="C1020" s="44" t="s">
        <v>50</v>
      </c>
      <c r="D1020" s="96" t="s">
        <v>71</v>
      </c>
      <c r="E1020" s="44" t="s">
        <v>52</v>
      </c>
    </row>
    <row r="1021" spans="1:5" ht="15" customHeight="1" x14ac:dyDescent="0.2">
      <c r="B1021" s="114"/>
      <c r="C1021" s="79">
        <v>2212</v>
      </c>
      <c r="D1021" s="70" t="s">
        <v>98</v>
      </c>
      <c r="E1021" s="50">
        <v>1965215.35</v>
      </c>
    </row>
    <row r="1022" spans="1:5" ht="15" customHeight="1" x14ac:dyDescent="0.2">
      <c r="B1022" s="115"/>
      <c r="C1022" s="52" t="s">
        <v>54</v>
      </c>
      <c r="D1022" s="89"/>
      <c r="E1022" s="90">
        <f>SUM(E1021:E1021)</f>
        <v>1965215.35</v>
      </c>
    </row>
    <row r="1023" spans="1:5" ht="15" customHeight="1" x14ac:dyDescent="0.2"/>
    <row r="1024" spans="1:5" ht="15" customHeight="1" x14ac:dyDescent="0.2"/>
    <row r="1025" spans="1:5" ht="15" customHeight="1" x14ac:dyDescent="0.25">
      <c r="A1025" s="36" t="s">
        <v>191</v>
      </c>
    </row>
    <row r="1026" spans="1:5" ht="15" customHeight="1" x14ac:dyDescent="0.2">
      <c r="A1026" s="156" t="s">
        <v>192</v>
      </c>
      <c r="B1026" s="156"/>
      <c r="C1026" s="156"/>
      <c r="D1026" s="156"/>
      <c r="E1026" s="156"/>
    </row>
    <row r="1027" spans="1:5" ht="15" customHeight="1" x14ac:dyDescent="0.2">
      <c r="A1027" s="156"/>
      <c r="B1027" s="156"/>
      <c r="C1027" s="156"/>
      <c r="D1027" s="156"/>
      <c r="E1027" s="156"/>
    </row>
    <row r="1028" spans="1:5" ht="15" customHeight="1" x14ac:dyDescent="0.2">
      <c r="A1028" s="157" t="s">
        <v>193</v>
      </c>
      <c r="B1028" s="157"/>
      <c r="C1028" s="157"/>
      <c r="D1028" s="157"/>
      <c r="E1028" s="157"/>
    </row>
    <row r="1029" spans="1:5" ht="15" customHeight="1" x14ac:dyDescent="0.2">
      <c r="A1029" s="157"/>
      <c r="B1029" s="157"/>
      <c r="C1029" s="157"/>
      <c r="D1029" s="157"/>
      <c r="E1029" s="157"/>
    </row>
    <row r="1030" spans="1:5" ht="15" customHeight="1" x14ac:dyDescent="0.2">
      <c r="A1030" s="157"/>
      <c r="B1030" s="157"/>
      <c r="C1030" s="157"/>
      <c r="D1030" s="157"/>
      <c r="E1030" s="157"/>
    </row>
    <row r="1031" spans="1:5" ht="15" customHeight="1" x14ac:dyDescent="0.2">
      <c r="A1031" s="157"/>
      <c r="B1031" s="157"/>
      <c r="C1031" s="157"/>
      <c r="D1031" s="157"/>
      <c r="E1031" s="157"/>
    </row>
    <row r="1032" spans="1:5" ht="15" customHeight="1" x14ac:dyDescent="0.2">
      <c r="A1032" s="157"/>
      <c r="B1032" s="157"/>
      <c r="C1032" s="157"/>
      <c r="D1032" s="157"/>
      <c r="E1032" s="157"/>
    </row>
    <row r="1033" spans="1:5" ht="15" customHeight="1" x14ac:dyDescent="0.2">
      <c r="A1033" s="157"/>
      <c r="B1033" s="157"/>
      <c r="C1033" s="157"/>
      <c r="D1033" s="157"/>
      <c r="E1033" s="157"/>
    </row>
    <row r="1034" spans="1:5" ht="15" customHeight="1" x14ac:dyDescent="0.2">
      <c r="A1034" s="157"/>
      <c r="B1034" s="157"/>
      <c r="C1034" s="157"/>
      <c r="D1034" s="157"/>
      <c r="E1034" s="157"/>
    </row>
    <row r="1035" spans="1:5" ht="15" customHeight="1" x14ac:dyDescent="0.2">
      <c r="A1035" s="112"/>
      <c r="B1035" s="112"/>
      <c r="C1035" s="112"/>
      <c r="D1035" s="112"/>
      <c r="E1035" s="112"/>
    </row>
    <row r="1036" spans="1:5" ht="15" customHeight="1" x14ac:dyDescent="0.2">
      <c r="A1036" s="112"/>
      <c r="B1036" s="112"/>
      <c r="C1036" s="112"/>
      <c r="D1036" s="112"/>
      <c r="E1036" s="112"/>
    </row>
    <row r="1037" spans="1:5" ht="15" customHeight="1" x14ac:dyDescent="0.2">
      <c r="A1037" s="112"/>
      <c r="B1037" s="112"/>
      <c r="C1037" s="112"/>
      <c r="D1037" s="112"/>
      <c r="E1037" s="112"/>
    </row>
    <row r="1038" spans="1:5" ht="15" customHeight="1" x14ac:dyDescent="0.2">
      <c r="A1038" s="112"/>
      <c r="B1038" s="112"/>
      <c r="C1038" s="112"/>
      <c r="D1038" s="112"/>
      <c r="E1038" s="112"/>
    </row>
    <row r="1039" spans="1:5" ht="15" customHeight="1" x14ac:dyDescent="0.2">
      <c r="A1039" s="112"/>
      <c r="B1039" s="112"/>
      <c r="C1039" s="112"/>
      <c r="D1039" s="112"/>
      <c r="E1039" s="112"/>
    </row>
    <row r="1040" spans="1:5" ht="15" customHeight="1" x14ac:dyDescent="0.2">
      <c r="A1040" s="112"/>
      <c r="B1040" s="112"/>
      <c r="C1040" s="112"/>
      <c r="D1040" s="112"/>
      <c r="E1040" s="112"/>
    </row>
    <row r="1041" spans="1:5" ht="15" customHeight="1" x14ac:dyDescent="0.2">
      <c r="A1041" s="112"/>
      <c r="B1041" s="112"/>
      <c r="C1041" s="112"/>
      <c r="D1041" s="112"/>
      <c r="E1041" s="112"/>
    </row>
    <row r="1042" spans="1:5" ht="15" customHeight="1" x14ac:dyDescent="0.25">
      <c r="A1042" s="38" t="s">
        <v>16</v>
      </c>
      <c r="B1042" s="39"/>
      <c r="C1042" s="39"/>
      <c r="D1042" s="39"/>
      <c r="E1042" s="39"/>
    </row>
    <row r="1043" spans="1:5" ht="15" customHeight="1" x14ac:dyDescent="0.2">
      <c r="A1043" s="40" t="s">
        <v>59</v>
      </c>
      <c r="B1043" s="39"/>
      <c r="C1043" s="39"/>
      <c r="D1043" s="39"/>
      <c r="E1043" s="41" t="s">
        <v>60</v>
      </c>
    </row>
    <row r="1044" spans="1:5" ht="15" customHeight="1" x14ac:dyDescent="0.25">
      <c r="A1044" s="42"/>
      <c r="B1044" s="38"/>
      <c r="C1044" s="39"/>
      <c r="D1044" s="39"/>
      <c r="E1044" s="43"/>
    </row>
    <row r="1045" spans="1:5" ht="15" customHeight="1" x14ac:dyDescent="0.2">
      <c r="A1045" s="99"/>
      <c r="B1045" s="107"/>
      <c r="C1045" s="44" t="s">
        <v>50</v>
      </c>
      <c r="D1045" s="96" t="s">
        <v>71</v>
      </c>
      <c r="E1045" s="44" t="s">
        <v>52</v>
      </c>
    </row>
    <row r="1046" spans="1:5" ht="15" customHeight="1" x14ac:dyDescent="0.2">
      <c r="A1046" s="100"/>
      <c r="B1046" s="113"/>
      <c r="C1046" s="79">
        <v>6409</v>
      </c>
      <c r="D1046" s="70" t="s">
        <v>79</v>
      </c>
      <c r="E1046" s="50">
        <v>-2400000</v>
      </c>
    </row>
    <row r="1047" spans="1:5" ht="15" customHeight="1" x14ac:dyDescent="0.2">
      <c r="A1047" s="103"/>
      <c r="B1047" s="129"/>
      <c r="C1047" s="52" t="s">
        <v>54</v>
      </c>
      <c r="D1047" s="89"/>
      <c r="E1047" s="90">
        <f>SUM(E1046:E1046)</f>
        <v>-2400000</v>
      </c>
    </row>
    <row r="1048" spans="1:5" ht="15" customHeight="1" x14ac:dyDescent="0.2"/>
    <row r="1049" spans="1:5" ht="15" customHeight="1" x14ac:dyDescent="0.25">
      <c r="A1049" s="57" t="s">
        <v>16</v>
      </c>
      <c r="B1049" s="64"/>
      <c r="C1049" s="58"/>
      <c r="D1049" s="58"/>
      <c r="E1049" s="59"/>
    </row>
    <row r="1050" spans="1:5" ht="15" customHeight="1" x14ac:dyDescent="0.2">
      <c r="A1050" s="63" t="s">
        <v>194</v>
      </c>
      <c r="B1050" s="58"/>
      <c r="C1050" s="58"/>
      <c r="D1050" s="58"/>
      <c r="E1050" s="65" t="s">
        <v>195</v>
      </c>
    </row>
    <row r="1051" spans="1:5" ht="15" customHeight="1" x14ac:dyDescent="0.2">
      <c r="A1051" s="63"/>
      <c r="B1051" s="64"/>
      <c r="C1051" s="58"/>
      <c r="D1051" s="58"/>
      <c r="E1051" s="65"/>
    </row>
    <row r="1052" spans="1:5" ht="15" customHeight="1" x14ac:dyDescent="0.2">
      <c r="B1052" s="99"/>
      <c r="C1052" s="44" t="s">
        <v>50</v>
      </c>
      <c r="D1052" s="88" t="s">
        <v>71</v>
      </c>
      <c r="E1052" s="44" t="s">
        <v>52</v>
      </c>
    </row>
    <row r="1053" spans="1:5" ht="15" customHeight="1" x14ac:dyDescent="0.2">
      <c r="B1053" s="100"/>
      <c r="C1053" s="44">
        <v>2143</v>
      </c>
      <c r="D1053" s="70" t="s">
        <v>92</v>
      </c>
      <c r="E1053" s="50">
        <v>2400000</v>
      </c>
    </row>
    <row r="1054" spans="1:5" ht="15" customHeight="1" x14ac:dyDescent="0.2">
      <c r="B1054" s="103"/>
      <c r="C1054" s="52" t="s">
        <v>54</v>
      </c>
      <c r="D1054" s="53"/>
      <c r="E1054" s="54">
        <f>SUM(E1053:E1053)</f>
        <v>2400000</v>
      </c>
    </row>
    <row r="1055" spans="1:5" ht="15" customHeight="1" x14ac:dyDescent="0.2"/>
    <row r="1056" spans="1:5" ht="15" customHeight="1" x14ac:dyDescent="0.2"/>
    <row r="1057" spans="1:5" ht="15" customHeight="1" x14ac:dyDescent="0.25">
      <c r="A1057" s="36" t="s">
        <v>196</v>
      </c>
    </row>
    <row r="1058" spans="1:5" ht="15" customHeight="1" x14ac:dyDescent="0.2">
      <c r="A1058" s="156" t="s">
        <v>192</v>
      </c>
      <c r="B1058" s="156"/>
      <c r="C1058" s="156"/>
      <c r="D1058" s="156"/>
      <c r="E1058" s="156"/>
    </row>
    <row r="1059" spans="1:5" ht="15" customHeight="1" x14ac:dyDescent="0.2">
      <c r="A1059" s="156"/>
      <c r="B1059" s="156"/>
      <c r="C1059" s="156"/>
      <c r="D1059" s="156"/>
      <c r="E1059" s="156"/>
    </row>
    <row r="1060" spans="1:5" ht="15" customHeight="1" x14ac:dyDescent="0.2">
      <c r="A1060" s="157" t="s">
        <v>219</v>
      </c>
      <c r="B1060" s="157"/>
      <c r="C1060" s="157"/>
      <c r="D1060" s="157"/>
      <c r="E1060" s="157"/>
    </row>
    <row r="1061" spans="1:5" ht="15" customHeight="1" x14ac:dyDescent="0.2">
      <c r="A1061" s="157"/>
      <c r="B1061" s="157"/>
      <c r="C1061" s="157"/>
      <c r="D1061" s="157"/>
      <c r="E1061" s="157"/>
    </row>
    <row r="1062" spans="1:5" ht="15" customHeight="1" x14ac:dyDescent="0.2">
      <c r="A1062" s="157"/>
      <c r="B1062" s="157"/>
      <c r="C1062" s="157"/>
      <c r="D1062" s="157"/>
      <c r="E1062" s="157"/>
    </row>
    <row r="1063" spans="1:5" ht="15" customHeight="1" x14ac:dyDescent="0.2">
      <c r="A1063" s="157"/>
      <c r="B1063" s="157"/>
      <c r="C1063" s="157"/>
      <c r="D1063" s="157"/>
      <c r="E1063" s="157"/>
    </row>
    <row r="1064" spans="1:5" ht="15" customHeight="1" x14ac:dyDescent="0.2">
      <c r="A1064" s="157"/>
      <c r="B1064" s="157"/>
      <c r="C1064" s="157"/>
      <c r="D1064" s="157"/>
      <c r="E1064" s="157"/>
    </row>
    <row r="1065" spans="1:5" ht="15" customHeight="1" x14ac:dyDescent="0.2">
      <c r="A1065" s="157"/>
      <c r="B1065" s="157"/>
      <c r="C1065" s="157"/>
      <c r="D1065" s="157"/>
      <c r="E1065" s="157"/>
    </row>
    <row r="1066" spans="1:5" ht="15" customHeight="1" x14ac:dyDescent="0.2">
      <c r="A1066" s="157"/>
      <c r="B1066" s="157"/>
      <c r="C1066" s="157"/>
      <c r="D1066" s="157"/>
      <c r="E1066" s="157"/>
    </row>
    <row r="1067" spans="1:5" ht="15" customHeight="1" x14ac:dyDescent="0.2">
      <c r="A1067" s="157"/>
      <c r="B1067" s="157"/>
      <c r="C1067" s="157"/>
      <c r="D1067" s="157"/>
      <c r="E1067" s="157"/>
    </row>
    <row r="1068" spans="1:5" ht="15" customHeight="1" x14ac:dyDescent="0.2">
      <c r="A1068" s="112"/>
      <c r="B1068" s="112"/>
      <c r="C1068" s="112"/>
      <c r="D1068" s="112"/>
      <c r="E1068" s="112"/>
    </row>
    <row r="1069" spans="1:5" ht="15" customHeight="1" x14ac:dyDescent="0.25">
      <c r="A1069" s="38" t="s">
        <v>16</v>
      </c>
      <c r="B1069" s="39"/>
      <c r="C1069" s="39"/>
      <c r="D1069" s="39"/>
      <c r="E1069" s="39"/>
    </row>
    <row r="1070" spans="1:5" ht="15" customHeight="1" x14ac:dyDescent="0.2">
      <c r="A1070" s="40" t="s">
        <v>59</v>
      </c>
      <c r="B1070" s="39"/>
      <c r="C1070" s="39"/>
      <c r="D1070" s="39"/>
      <c r="E1070" s="41" t="s">
        <v>60</v>
      </c>
    </row>
    <row r="1071" spans="1:5" ht="15" customHeight="1" x14ac:dyDescent="0.25">
      <c r="A1071" s="42"/>
      <c r="B1071" s="38"/>
      <c r="C1071" s="39"/>
      <c r="D1071" s="39"/>
      <c r="E1071" s="43"/>
    </row>
    <row r="1072" spans="1:5" ht="15" customHeight="1" x14ac:dyDescent="0.2">
      <c r="A1072" s="99"/>
      <c r="B1072" s="107"/>
      <c r="C1072" s="44" t="s">
        <v>50</v>
      </c>
      <c r="D1072" s="96" t="s">
        <v>71</v>
      </c>
      <c r="E1072" s="44" t="s">
        <v>52</v>
      </c>
    </row>
    <row r="1073" spans="1:5" ht="15" customHeight="1" x14ac:dyDescent="0.2">
      <c r="A1073" s="100"/>
      <c r="B1073" s="113"/>
      <c r="C1073" s="79">
        <v>6409</v>
      </c>
      <c r="D1073" s="70" t="s">
        <v>79</v>
      </c>
      <c r="E1073" s="50">
        <v>-10000000</v>
      </c>
    </row>
    <row r="1074" spans="1:5" ht="15" customHeight="1" x14ac:dyDescent="0.2">
      <c r="A1074" s="103"/>
      <c r="B1074" s="129"/>
      <c r="C1074" s="52" t="s">
        <v>54</v>
      </c>
      <c r="D1074" s="89"/>
      <c r="E1074" s="90">
        <f>SUM(E1073:E1073)</f>
        <v>-10000000</v>
      </c>
    </row>
    <row r="1075" spans="1:5" ht="15" customHeight="1" x14ac:dyDescent="0.2"/>
    <row r="1076" spans="1:5" ht="15" customHeight="1" x14ac:dyDescent="0.25">
      <c r="A1076" s="57" t="s">
        <v>16</v>
      </c>
      <c r="B1076" s="64"/>
      <c r="C1076" s="58"/>
      <c r="D1076" s="58"/>
      <c r="E1076" s="59"/>
    </row>
    <row r="1077" spans="1:5" ht="15" customHeight="1" x14ac:dyDescent="0.2">
      <c r="A1077" s="63" t="s">
        <v>194</v>
      </c>
      <c r="B1077" s="58"/>
      <c r="C1077" s="58"/>
      <c r="D1077" s="58"/>
      <c r="E1077" s="65" t="s">
        <v>195</v>
      </c>
    </row>
    <row r="1078" spans="1:5" ht="15" customHeight="1" x14ac:dyDescent="0.2">
      <c r="A1078" s="63"/>
      <c r="B1078" s="64"/>
      <c r="C1078" s="58"/>
      <c r="D1078" s="58"/>
      <c r="E1078" s="65"/>
    </row>
    <row r="1079" spans="1:5" ht="15" customHeight="1" x14ac:dyDescent="0.2">
      <c r="B1079" s="99"/>
      <c r="C1079" s="44" t="s">
        <v>50</v>
      </c>
      <c r="D1079" s="88" t="s">
        <v>71</v>
      </c>
      <c r="E1079" s="44" t="s">
        <v>52</v>
      </c>
    </row>
    <row r="1080" spans="1:5" ht="15" customHeight="1" x14ac:dyDescent="0.2">
      <c r="B1080" s="100"/>
      <c r="C1080" s="44">
        <v>2143</v>
      </c>
      <c r="D1080" s="70" t="s">
        <v>112</v>
      </c>
      <c r="E1080" s="50">
        <v>10000000</v>
      </c>
    </row>
    <row r="1081" spans="1:5" ht="15" customHeight="1" x14ac:dyDescent="0.2">
      <c r="B1081" s="103"/>
      <c r="C1081" s="52" t="s">
        <v>54</v>
      </c>
      <c r="D1081" s="53"/>
      <c r="E1081" s="54">
        <f>SUM(E1080:E1080)</f>
        <v>10000000</v>
      </c>
    </row>
    <row r="1082" spans="1:5" ht="15" customHeight="1" x14ac:dyDescent="0.2"/>
    <row r="1083" spans="1:5" ht="15" customHeight="1" x14ac:dyDescent="0.2"/>
    <row r="1084" spans="1:5" ht="15" customHeight="1" x14ac:dyDescent="0.2"/>
    <row r="1085" spans="1:5" ht="15" customHeight="1" x14ac:dyDescent="0.2"/>
    <row r="1086" spans="1:5" ht="15" customHeight="1" x14ac:dyDescent="0.2"/>
    <row r="1087" spans="1:5" ht="15" customHeight="1" x14ac:dyDescent="0.2"/>
    <row r="1088" spans="1:5" ht="15" customHeight="1" x14ac:dyDescent="0.2"/>
    <row r="1089" spans="1:5" ht="15" customHeight="1" x14ac:dyDescent="0.2"/>
    <row r="1090" spans="1:5" ht="15" customHeight="1" x14ac:dyDescent="0.2"/>
    <row r="1091" spans="1:5" ht="15" customHeight="1" x14ac:dyDescent="0.2"/>
    <row r="1092" spans="1:5" ht="15" customHeight="1" x14ac:dyDescent="0.2"/>
    <row r="1093" spans="1:5" ht="15" customHeight="1" x14ac:dyDescent="0.2"/>
    <row r="1094" spans="1:5" ht="15" customHeight="1" x14ac:dyDescent="0.25">
      <c r="A1094" s="36" t="s">
        <v>197</v>
      </c>
    </row>
    <row r="1095" spans="1:5" ht="15" customHeight="1" x14ac:dyDescent="0.2">
      <c r="A1095" s="158" t="s">
        <v>185</v>
      </c>
      <c r="B1095" s="158"/>
      <c r="C1095" s="158"/>
      <c r="D1095" s="158"/>
      <c r="E1095" s="158"/>
    </row>
    <row r="1096" spans="1:5" ht="15" customHeight="1" x14ac:dyDescent="0.2">
      <c r="A1096" s="156" t="s">
        <v>198</v>
      </c>
      <c r="B1096" s="156"/>
      <c r="C1096" s="156"/>
      <c r="D1096" s="156"/>
      <c r="E1096" s="156"/>
    </row>
    <row r="1097" spans="1:5" ht="15" customHeight="1" x14ac:dyDescent="0.2">
      <c r="A1097" s="155" t="s">
        <v>199</v>
      </c>
      <c r="B1097" s="155"/>
      <c r="C1097" s="155"/>
      <c r="D1097" s="155"/>
      <c r="E1097" s="155"/>
    </row>
    <row r="1098" spans="1:5" ht="15" customHeight="1" x14ac:dyDescent="0.2">
      <c r="A1098" s="155"/>
      <c r="B1098" s="155"/>
      <c r="C1098" s="155"/>
      <c r="D1098" s="155"/>
      <c r="E1098" s="155"/>
    </row>
    <row r="1099" spans="1:5" ht="15" customHeight="1" x14ac:dyDescent="0.2">
      <c r="A1099" s="155"/>
      <c r="B1099" s="155"/>
      <c r="C1099" s="155"/>
      <c r="D1099" s="155"/>
      <c r="E1099" s="155"/>
    </row>
    <row r="1100" spans="1:5" ht="15" customHeight="1" x14ac:dyDescent="0.2">
      <c r="A1100" s="155"/>
      <c r="B1100" s="155"/>
      <c r="C1100" s="155"/>
      <c r="D1100" s="155"/>
      <c r="E1100" s="155"/>
    </row>
    <row r="1101" spans="1:5" ht="15" customHeight="1" x14ac:dyDescent="0.2">
      <c r="A1101" s="155"/>
      <c r="B1101" s="155"/>
      <c r="C1101" s="155"/>
      <c r="D1101" s="155"/>
      <c r="E1101" s="155"/>
    </row>
    <row r="1102" spans="1:5" ht="15" customHeight="1" x14ac:dyDescent="0.2">
      <c r="A1102" s="155"/>
      <c r="B1102" s="155"/>
      <c r="C1102" s="155"/>
      <c r="D1102" s="155"/>
      <c r="E1102" s="155"/>
    </row>
    <row r="1103" spans="1:5" ht="15" customHeight="1" x14ac:dyDescent="0.2">
      <c r="A1103" s="155"/>
      <c r="B1103" s="155"/>
      <c r="C1103" s="155"/>
      <c r="D1103" s="155"/>
      <c r="E1103" s="155"/>
    </row>
    <row r="1104" spans="1:5" ht="15" customHeight="1" x14ac:dyDescent="0.2">
      <c r="A1104" s="155"/>
      <c r="B1104" s="155"/>
      <c r="C1104" s="155"/>
      <c r="D1104" s="155"/>
      <c r="E1104" s="155"/>
    </row>
    <row r="1105" spans="1:5" ht="15" customHeight="1" x14ac:dyDescent="0.2"/>
    <row r="1106" spans="1:5" ht="15" customHeight="1" x14ac:dyDescent="0.25">
      <c r="A1106" s="38" t="s">
        <v>1</v>
      </c>
      <c r="B1106" s="58"/>
      <c r="C1106" s="58"/>
      <c r="D1106" s="58"/>
      <c r="E1106" s="58"/>
    </row>
    <row r="1107" spans="1:5" ht="15" customHeight="1" x14ac:dyDescent="0.2">
      <c r="A1107" s="149" t="s">
        <v>76</v>
      </c>
      <c r="B1107" s="58"/>
      <c r="C1107" s="58"/>
      <c r="D1107" s="58"/>
      <c r="E1107" s="65" t="s">
        <v>187</v>
      </c>
    </row>
    <row r="1108" spans="1:5" ht="15" customHeight="1" x14ac:dyDescent="0.25">
      <c r="A1108" s="57"/>
      <c r="B1108" s="59"/>
      <c r="C1108" s="58"/>
      <c r="D1108" s="58"/>
      <c r="E1108" s="66"/>
    </row>
    <row r="1109" spans="1:5" ht="15" customHeight="1" x14ac:dyDescent="0.2">
      <c r="B1109" s="46" t="s">
        <v>49</v>
      </c>
      <c r="C1109" s="46" t="s">
        <v>50</v>
      </c>
      <c r="D1109" s="67" t="s">
        <v>51</v>
      </c>
      <c r="E1109" s="44" t="s">
        <v>52</v>
      </c>
    </row>
    <row r="1110" spans="1:5" ht="15" customHeight="1" x14ac:dyDescent="0.2">
      <c r="B1110" s="150">
        <v>104113013</v>
      </c>
      <c r="C1110" s="109"/>
      <c r="D1110" s="148" t="s">
        <v>188</v>
      </c>
      <c r="E1110" s="102">
        <v>294540.19</v>
      </c>
    </row>
    <row r="1111" spans="1:5" ht="15" customHeight="1" x14ac:dyDescent="0.2">
      <c r="B1111" s="150">
        <v>104513013</v>
      </c>
      <c r="C1111" s="109"/>
      <c r="D1111" s="148" t="s">
        <v>188</v>
      </c>
      <c r="E1111" s="102">
        <v>2503591.62</v>
      </c>
    </row>
    <row r="1112" spans="1:5" ht="15" customHeight="1" x14ac:dyDescent="0.2">
      <c r="B1112" s="151"/>
      <c r="C1112" s="72" t="s">
        <v>54</v>
      </c>
      <c r="D1112" s="73"/>
      <c r="E1112" s="74">
        <f>SUM(E1110:E1111)</f>
        <v>2798131.81</v>
      </c>
    </row>
    <row r="1113" spans="1:5" ht="15" customHeight="1" x14ac:dyDescent="0.2"/>
    <row r="1114" spans="1:5" ht="15" customHeight="1" x14ac:dyDescent="0.25">
      <c r="A1114" s="38" t="s">
        <v>16</v>
      </c>
      <c r="B1114" s="39"/>
      <c r="C1114" s="39"/>
      <c r="D1114" s="39"/>
      <c r="E1114" s="39"/>
    </row>
    <row r="1115" spans="1:5" ht="15" customHeight="1" x14ac:dyDescent="0.2">
      <c r="A1115" s="40" t="s">
        <v>59</v>
      </c>
      <c r="B1115" s="39"/>
      <c r="C1115" s="39"/>
      <c r="D1115" s="39"/>
      <c r="E1115" s="41" t="s">
        <v>60</v>
      </c>
    </row>
    <row r="1116" spans="1:5" ht="15" customHeight="1" x14ac:dyDescent="0.25">
      <c r="A1116" s="42"/>
      <c r="B1116" s="38"/>
      <c r="C1116" s="39"/>
      <c r="D1116" s="39"/>
      <c r="E1116" s="43"/>
    </row>
    <row r="1117" spans="1:5" ht="15" customHeight="1" x14ac:dyDescent="0.2">
      <c r="A1117" s="99"/>
      <c r="B1117" s="107"/>
      <c r="C1117" s="44" t="s">
        <v>50</v>
      </c>
      <c r="D1117" s="96" t="s">
        <v>71</v>
      </c>
      <c r="E1117" s="44" t="s">
        <v>52</v>
      </c>
    </row>
    <row r="1118" spans="1:5" ht="15" customHeight="1" x14ac:dyDescent="0.2">
      <c r="A1118" s="100"/>
      <c r="B1118" s="113"/>
      <c r="C1118" s="79">
        <v>6409</v>
      </c>
      <c r="D1118" s="70" t="s">
        <v>79</v>
      </c>
      <c r="E1118" s="50">
        <v>2798131.81</v>
      </c>
    </row>
    <row r="1119" spans="1:5" ht="15" customHeight="1" x14ac:dyDescent="0.2">
      <c r="A1119" s="103"/>
      <c r="B1119" s="129"/>
      <c r="C1119" s="52" t="s">
        <v>54</v>
      </c>
      <c r="D1119" s="89"/>
      <c r="E1119" s="90">
        <f>SUM(E1118:E1118)</f>
        <v>2798131.81</v>
      </c>
    </row>
    <row r="1120" spans="1:5" ht="15" customHeight="1" x14ac:dyDescent="0.2"/>
    <row r="1121" spans="1:5" ht="15" customHeight="1" x14ac:dyDescent="0.2"/>
    <row r="1122" spans="1:5" ht="15" customHeight="1" x14ac:dyDescent="0.25">
      <c r="A1122" s="36" t="s">
        <v>200</v>
      </c>
    </row>
    <row r="1123" spans="1:5" ht="15" customHeight="1" x14ac:dyDescent="0.2">
      <c r="A1123" s="158" t="s">
        <v>201</v>
      </c>
      <c r="B1123" s="158"/>
      <c r="C1123" s="158"/>
      <c r="D1123" s="158"/>
      <c r="E1123" s="158"/>
    </row>
    <row r="1124" spans="1:5" ht="15" customHeight="1" x14ac:dyDescent="0.2">
      <c r="A1124" s="158"/>
      <c r="B1124" s="158"/>
      <c r="C1124" s="158"/>
      <c r="D1124" s="158"/>
      <c r="E1124" s="158"/>
    </row>
    <row r="1125" spans="1:5" ht="15" customHeight="1" x14ac:dyDescent="0.2">
      <c r="A1125" s="157" t="s">
        <v>202</v>
      </c>
      <c r="B1125" s="157"/>
      <c r="C1125" s="157"/>
      <c r="D1125" s="157"/>
      <c r="E1125" s="157"/>
    </row>
    <row r="1126" spans="1:5" ht="15" customHeight="1" x14ac:dyDescent="0.2">
      <c r="A1126" s="157"/>
      <c r="B1126" s="157"/>
      <c r="C1126" s="157"/>
      <c r="D1126" s="157"/>
      <c r="E1126" s="157"/>
    </row>
    <row r="1127" spans="1:5" ht="15" customHeight="1" x14ac:dyDescent="0.2">
      <c r="A1127" s="157"/>
      <c r="B1127" s="157"/>
      <c r="C1127" s="157"/>
      <c r="D1127" s="157"/>
      <c r="E1127" s="157"/>
    </row>
    <row r="1128" spans="1:5" ht="15" customHeight="1" x14ac:dyDescent="0.2">
      <c r="A1128" s="157"/>
      <c r="B1128" s="157"/>
      <c r="C1128" s="157"/>
      <c r="D1128" s="157"/>
      <c r="E1128" s="157"/>
    </row>
    <row r="1129" spans="1:5" ht="15" customHeight="1" x14ac:dyDescent="0.2">
      <c r="A1129" s="157"/>
      <c r="B1129" s="157"/>
      <c r="C1129" s="157"/>
      <c r="D1129" s="157"/>
      <c r="E1129" s="157"/>
    </row>
    <row r="1130" spans="1:5" ht="15" customHeight="1" x14ac:dyDescent="0.2">
      <c r="A1130" s="157"/>
      <c r="B1130" s="157"/>
      <c r="C1130" s="157"/>
      <c r="D1130" s="157"/>
      <c r="E1130" s="157"/>
    </row>
    <row r="1131" spans="1:5" ht="15" customHeight="1" x14ac:dyDescent="0.2">
      <c r="A1131" s="157"/>
      <c r="B1131" s="157"/>
      <c r="C1131" s="157"/>
      <c r="D1131" s="157"/>
      <c r="E1131" s="157"/>
    </row>
    <row r="1132" spans="1:5" ht="15" customHeight="1" x14ac:dyDescent="0.2">
      <c r="A1132" s="112"/>
      <c r="B1132" s="112"/>
      <c r="C1132" s="112"/>
      <c r="D1132" s="112"/>
      <c r="E1132" s="112"/>
    </row>
    <row r="1133" spans="1:5" ht="15" customHeight="1" x14ac:dyDescent="0.25">
      <c r="A1133" s="57" t="s">
        <v>16</v>
      </c>
      <c r="B1133" s="58"/>
      <c r="C1133" s="58"/>
      <c r="D1133" s="58"/>
      <c r="E1133" s="59"/>
    </row>
    <row r="1134" spans="1:5" ht="15" customHeight="1" x14ac:dyDescent="0.2">
      <c r="A1134" s="149" t="s">
        <v>76</v>
      </c>
      <c r="B1134" s="58"/>
      <c r="C1134" s="58"/>
      <c r="D1134" s="58"/>
      <c r="E1134" s="65" t="s">
        <v>187</v>
      </c>
    </row>
    <row r="1135" spans="1:5" ht="15" customHeight="1" x14ac:dyDescent="0.2">
      <c r="A1135" s="59"/>
      <c r="B1135" s="76"/>
      <c r="C1135" s="58"/>
      <c r="E1135" s="77"/>
    </row>
    <row r="1136" spans="1:5" ht="15" customHeight="1" x14ac:dyDescent="0.2">
      <c r="B1136" s="107"/>
      <c r="C1136" s="46" t="s">
        <v>50</v>
      </c>
      <c r="D1136" s="137" t="s">
        <v>71</v>
      </c>
      <c r="E1136" s="68" t="s">
        <v>52</v>
      </c>
    </row>
    <row r="1137" spans="1:5" ht="15" customHeight="1" x14ac:dyDescent="0.2">
      <c r="B1137" s="100"/>
      <c r="C1137" s="109">
        <v>6172</v>
      </c>
      <c r="D1137" s="70" t="s">
        <v>189</v>
      </c>
      <c r="E1137" s="50">
        <f>-30000-255000-7500-63750-2700-22950</f>
        <v>-381900</v>
      </c>
    </row>
    <row r="1138" spans="1:5" ht="15" customHeight="1" x14ac:dyDescent="0.2">
      <c r="B1138" s="100"/>
      <c r="C1138" s="109">
        <v>6172</v>
      </c>
      <c r="D1138" s="70" t="s">
        <v>92</v>
      </c>
      <c r="E1138" s="50">
        <f>-7848.77-66714.63-7245.2-7010.7-59590.95-1455-7910-67235-384.05-3768.1-32028.85</f>
        <v>-261191.25</v>
      </c>
    </row>
    <row r="1139" spans="1:5" ht="15" customHeight="1" x14ac:dyDescent="0.2">
      <c r="B1139" s="103"/>
      <c r="C1139" s="52" t="s">
        <v>54</v>
      </c>
      <c r="D1139" s="53"/>
      <c r="E1139" s="54">
        <f>SUM(E1137:E1138)</f>
        <v>-643091.25</v>
      </c>
    </row>
    <row r="1140" spans="1:5" ht="15" customHeight="1" x14ac:dyDescent="0.25">
      <c r="A1140" s="36"/>
    </row>
    <row r="1141" spans="1:5" ht="15" customHeight="1" x14ac:dyDescent="0.25">
      <c r="A1141" s="36"/>
    </row>
    <row r="1142" spans="1:5" ht="15" customHeight="1" x14ac:dyDescent="0.25">
      <c r="A1142" s="36"/>
    </row>
    <row r="1143" spans="1:5" ht="15" customHeight="1" x14ac:dyDescent="0.25">
      <c r="A1143" s="36"/>
    </row>
    <row r="1144" spans="1:5" ht="15" customHeight="1" x14ac:dyDescent="0.25">
      <c r="A1144" s="36"/>
    </row>
    <row r="1145" spans="1:5" ht="15" customHeight="1" x14ac:dyDescent="0.25">
      <c r="A1145" s="36"/>
    </row>
    <row r="1146" spans="1:5" ht="15" customHeight="1" x14ac:dyDescent="0.25">
      <c r="A1146" s="57" t="s">
        <v>16</v>
      </c>
      <c r="B1146" s="58"/>
      <c r="C1146" s="58"/>
      <c r="D1146" s="58"/>
      <c r="E1146" s="58"/>
    </row>
    <row r="1147" spans="1:5" ht="15" customHeight="1" x14ac:dyDescent="0.2">
      <c r="A1147" s="63" t="s">
        <v>59</v>
      </c>
      <c r="B1147" s="58"/>
      <c r="C1147" s="58"/>
      <c r="D1147" s="58"/>
      <c r="E1147" s="65" t="s">
        <v>60</v>
      </c>
    </row>
    <row r="1148" spans="1:5" ht="15" customHeight="1" x14ac:dyDescent="0.25">
      <c r="A1148" s="57"/>
      <c r="B1148" s="59"/>
      <c r="C1148" s="58"/>
      <c r="D1148" s="58"/>
      <c r="E1148" s="66"/>
    </row>
    <row r="1149" spans="1:5" ht="15" customHeight="1" x14ac:dyDescent="0.2">
      <c r="A1149" s="107"/>
      <c r="B1149" s="107"/>
      <c r="C1149" s="46" t="s">
        <v>50</v>
      </c>
      <c r="D1149" s="96" t="s">
        <v>71</v>
      </c>
      <c r="E1149" s="68" t="s">
        <v>52</v>
      </c>
    </row>
    <row r="1150" spans="1:5" ht="15" customHeight="1" x14ac:dyDescent="0.2">
      <c r="A1150" s="108"/>
      <c r="B1150" s="135"/>
      <c r="C1150" s="97">
        <v>6409</v>
      </c>
      <c r="D1150" s="70" t="s">
        <v>79</v>
      </c>
      <c r="E1150" s="136">
        <v>643091.25</v>
      </c>
    </row>
    <row r="1151" spans="1:5" ht="15" customHeight="1" x14ac:dyDescent="0.2">
      <c r="A1151" s="111"/>
      <c r="B1151" s="132"/>
      <c r="C1151" s="72" t="s">
        <v>54</v>
      </c>
      <c r="D1151" s="73"/>
      <c r="E1151" s="74">
        <f>SUM(E1150:E1150)</f>
        <v>643091.25</v>
      </c>
    </row>
    <row r="1152" spans="1:5" ht="15" customHeight="1" x14ac:dyDescent="0.2"/>
    <row r="1153" spans="1:5" ht="15" customHeight="1" x14ac:dyDescent="0.2"/>
    <row r="1154" spans="1:5" ht="15" customHeight="1" x14ac:dyDescent="0.25">
      <c r="A1154" s="36" t="s">
        <v>203</v>
      </c>
    </row>
    <row r="1155" spans="1:5" ht="15" customHeight="1" x14ac:dyDescent="0.2">
      <c r="A1155" s="156" t="s">
        <v>204</v>
      </c>
      <c r="B1155" s="156"/>
      <c r="C1155" s="156"/>
      <c r="D1155" s="156"/>
      <c r="E1155" s="156"/>
    </row>
    <row r="1156" spans="1:5" ht="15" customHeight="1" x14ac:dyDescent="0.2">
      <c r="A1156" s="156"/>
      <c r="B1156" s="156"/>
      <c r="C1156" s="156"/>
      <c r="D1156" s="156"/>
      <c r="E1156" s="156"/>
    </row>
    <row r="1157" spans="1:5" ht="15" customHeight="1" x14ac:dyDescent="0.2">
      <c r="A1157" s="157" t="s">
        <v>220</v>
      </c>
      <c r="B1157" s="157"/>
      <c r="C1157" s="157"/>
      <c r="D1157" s="157"/>
      <c r="E1157" s="157"/>
    </row>
    <row r="1158" spans="1:5" ht="15" customHeight="1" x14ac:dyDescent="0.2">
      <c r="A1158" s="157"/>
      <c r="B1158" s="157"/>
      <c r="C1158" s="157"/>
      <c r="D1158" s="157"/>
      <c r="E1158" s="157"/>
    </row>
    <row r="1159" spans="1:5" ht="15" customHeight="1" x14ac:dyDescent="0.2">
      <c r="A1159" s="157"/>
      <c r="B1159" s="157"/>
      <c r="C1159" s="157"/>
      <c r="D1159" s="157"/>
      <c r="E1159" s="157"/>
    </row>
    <row r="1160" spans="1:5" ht="15" customHeight="1" x14ac:dyDescent="0.2">
      <c r="A1160" s="157"/>
      <c r="B1160" s="157"/>
      <c r="C1160" s="157"/>
      <c r="D1160" s="157"/>
      <c r="E1160" s="157"/>
    </row>
    <row r="1161" spans="1:5" ht="15" customHeight="1" x14ac:dyDescent="0.2">
      <c r="A1161" s="157"/>
      <c r="B1161" s="157"/>
      <c r="C1161" s="157"/>
      <c r="D1161" s="157"/>
      <c r="E1161" s="157"/>
    </row>
    <row r="1162" spans="1:5" ht="15" customHeight="1" x14ac:dyDescent="0.2">
      <c r="A1162" s="157"/>
      <c r="B1162" s="157"/>
      <c r="C1162" s="157"/>
      <c r="D1162" s="157"/>
      <c r="E1162" s="157"/>
    </row>
    <row r="1163" spans="1:5" ht="15" customHeight="1" x14ac:dyDescent="0.2">
      <c r="A1163" s="157"/>
      <c r="B1163" s="157"/>
      <c r="C1163" s="157"/>
      <c r="D1163" s="157"/>
      <c r="E1163" s="157"/>
    </row>
    <row r="1164" spans="1:5" ht="15" customHeight="1" x14ac:dyDescent="0.2">
      <c r="A1164" s="157"/>
      <c r="B1164" s="157"/>
      <c r="C1164" s="157"/>
      <c r="D1164" s="157"/>
      <c r="E1164" s="157"/>
    </row>
    <row r="1165" spans="1:5" ht="15" customHeight="1" x14ac:dyDescent="0.2">
      <c r="A1165" s="157"/>
      <c r="B1165" s="157"/>
      <c r="C1165" s="157"/>
      <c r="D1165" s="157"/>
      <c r="E1165" s="157"/>
    </row>
    <row r="1166" spans="1:5" ht="15" customHeight="1" x14ac:dyDescent="0.2">
      <c r="A1166" s="157"/>
      <c r="B1166" s="157"/>
      <c r="C1166" s="157"/>
      <c r="D1166" s="157"/>
      <c r="E1166" s="157"/>
    </row>
    <row r="1167" spans="1:5" ht="15" customHeight="1" x14ac:dyDescent="0.2">
      <c r="A1167" s="112"/>
      <c r="B1167" s="112"/>
      <c r="C1167" s="112"/>
      <c r="D1167" s="112"/>
      <c r="E1167" s="112"/>
    </row>
    <row r="1168" spans="1:5" ht="15" customHeight="1" x14ac:dyDescent="0.25">
      <c r="A1168" s="38" t="s">
        <v>16</v>
      </c>
      <c r="B1168" s="39"/>
      <c r="C1168" s="39"/>
      <c r="D1168" s="39"/>
      <c r="E1168" s="39"/>
    </row>
    <row r="1169" spans="1:5" ht="15" customHeight="1" x14ac:dyDescent="0.2">
      <c r="A1169" s="40" t="s">
        <v>59</v>
      </c>
      <c r="B1169" s="39"/>
      <c r="C1169" s="39"/>
      <c r="D1169" s="39"/>
      <c r="E1169" s="41" t="s">
        <v>60</v>
      </c>
    </row>
    <row r="1170" spans="1:5" ht="15" customHeight="1" x14ac:dyDescent="0.25">
      <c r="A1170" s="42"/>
      <c r="B1170" s="38"/>
      <c r="C1170" s="39"/>
      <c r="D1170" s="39"/>
      <c r="E1170" s="43"/>
    </row>
    <row r="1171" spans="1:5" ht="15" customHeight="1" x14ac:dyDescent="0.2">
      <c r="A1171" s="99"/>
      <c r="B1171" s="107"/>
      <c r="C1171" s="44" t="s">
        <v>50</v>
      </c>
      <c r="D1171" s="96" t="s">
        <v>71</v>
      </c>
      <c r="E1171" s="44" t="s">
        <v>52</v>
      </c>
    </row>
    <row r="1172" spans="1:5" ht="15" customHeight="1" x14ac:dyDescent="0.2">
      <c r="A1172" s="100"/>
      <c r="B1172" s="113"/>
      <c r="C1172" s="79">
        <v>6409</v>
      </c>
      <c r="D1172" s="70" t="s">
        <v>79</v>
      </c>
      <c r="E1172" s="50">
        <v>-557408</v>
      </c>
    </row>
    <row r="1173" spans="1:5" ht="15" customHeight="1" x14ac:dyDescent="0.2">
      <c r="A1173" s="103"/>
      <c r="B1173" s="129"/>
      <c r="C1173" s="52" t="s">
        <v>54</v>
      </c>
      <c r="D1173" s="89"/>
      <c r="E1173" s="90">
        <f>SUM(E1172:E1172)</f>
        <v>-557408</v>
      </c>
    </row>
    <row r="1174" spans="1:5" ht="15" customHeight="1" x14ac:dyDescent="0.2"/>
    <row r="1175" spans="1:5" ht="15" customHeight="1" x14ac:dyDescent="0.25">
      <c r="A1175" s="57" t="s">
        <v>16</v>
      </c>
      <c r="B1175" s="58"/>
      <c r="C1175" s="58"/>
      <c r="D1175" s="58"/>
      <c r="E1175" s="58"/>
    </row>
    <row r="1176" spans="1:5" ht="15" customHeight="1" x14ac:dyDescent="0.2">
      <c r="A1176" s="63" t="s">
        <v>69</v>
      </c>
      <c r="B1176" s="58"/>
      <c r="C1176" s="58"/>
      <c r="D1176" s="58"/>
      <c r="E1176" s="65" t="s">
        <v>70</v>
      </c>
    </row>
    <row r="1177" spans="1:5" ht="15" customHeight="1" x14ac:dyDescent="0.2">
      <c r="A1177" s="130"/>
      <c r="B1177" s="131"/>
      <c r="C1177" s="58"/>
      <c r="D1177" s="58"/>
      <c r="E1177" s="66"/>
    </row>
    <row r="1178" spans="1:5" ht="15" customHeight="1" x14ac:dyDescent="0.2">
      <c r="A1178" s="107"/>
      <c r="B1178" s="107"/>
      <c r="C1178" s="46" t="s">
        <v>50</v>
      </c>
      <c r="D1178" s="67" t="s">
        <v>71</v>
      </c>
      <c r="E1178" s="44" t="s">
        <v>52</v>
      </c>
    </row>
    <row r="1179" spans="1:5" ht="15" customHeight="1" x14ac:dyDescent="0.2">
      <c r="A1179" s="100"/>
      <c r="B1179" s="132"/>
      <c r="C1179" s="79">
        <v>2331</v>
      </c>
      <c r="D1179" s="70" t="s">
        <v>112</v>
      </c>
      <c r="E1179" s="50">
        <v>-400000</v>
      </c>
    </row>
    <row r="1180" spans="1:5" ht="15" customHeight="1" x14ac:dyDescent="0.2">
      <c r="A1180" s="100"/>
      <c r="B1180" s="132"/>
      <c r="C1180" s="79">
        <v>2399</v>
      </c>
      <c r="D1180" s="70" t="s">
        <v>112</v>
      </c>
      <c r="E1180" s="50">
        <v>957408</v>
      </c>
    </row>
    <row r="1181" spans="1:5" ht="15" customHeight="1" x14ac:dyDescent="0.2">
      <c r="C1181" s="72" t="s">
        <v>54</v>
      </c>
      <c r="D1181" s="73"/>
      <c r="E1181" s="74">
        <f>SUM(E1179:E1180)</f>
        <v>557408</v>
      </c>
    </row>
    <row r="1182" spans="1:5" ht="15" customHeight="1" x14ac:dyDescent="0.2"/>
    <row r="1183" spans="1:5" ht="15" customHeight="1" x14ac:dyDescent="0.2"/>
    <row r="1184" spans="1:5" ht="15" customHeight="1" x14ac:dyDescent="0.25">
      <c r="A1184" s="36" t="s">
        <v>205</v>
      </c>
    </row>
    <row r="1185" spans="1:5" ht="15" customHeight="1" x14ac:dyDescent="0.2">
      <c r="A1185" s="158" t="s">
        <v>206</v>
      </c>
      <c r="B1185" s="158"/>
      <c r="C1185" s="158"/>
      <c r="D1185" s="158"/>
      <c r="E1185" s="158"/>
    </row>
    <row r="1186" spans="1:5" ht="15" customHeight="1" x14ac:dyDescent="0.2">
      <c r="A1186" s="158"/>
      <c r="B1186" s="158"/>
      <c r="C1186" s="158"/>
      <c r="D1186" s="158"/>
      <c r="E1186" s="158"/>
    </row>
    <row r="1187" spans="1:5" ht="15" customHeight="1" x14ac:dyDescent="0.2">
      <c r="A1187" s="157" t="s">
        <v>221</v>
      </c>
      <c r="B1187" s="157"/>
      <c r="C1187" s="157"/>
      <c r="D1187" s="157"/>
      <c r="E1187" s="157"/>
    </row>
    <row r="1188" spans="1:5" ht="15" customHeight="1" x14ac:dyDescent="0.2">
      <c r="A1188" s="157"/>
      <c r="B1188" s="157"/>
      <c r="C1188" s="157"/>
      <c r="D1188" s="157"/>
      <c r="E1188" s="157"/>
    </row>
    <row r="1189" spans="1:5" ht="15" customHeight="1" x14ac:dyDescent="0.2">
      <c r="A1189" s="157"/>
      <c r="B1189" s="157"/>
      <c r="C1189" s="157"/>
      <c r="D1189" s="157"/>
      <c r="E1189" s="157"/>
    </row>
    <row r="1190" spans="1:5" ht="15" customHeight="1" x14ac:dyDescent="0.2">
      <c r="A1190" s="157"/>
      <c r="B1190" s="157"/>
      <c r="C1190" s="157"/>
      <c r="D1190" s="157"/>
      <c r="E1190" s="157"/>
    </row>
    <row r="1191" spans="1:5" ht="15" customHeight="1" x14ac:dyDescent="0.2">
      <c r="A1191" s="157"/>
      <c r="B1191" s="157"/>
      <c r="C1191" s="157"/>
      <c r="D1191" s="157"/>
      <c r="E1191" s="157"/>
    </row>
    <row r="1192" spans="1:5" ht="15" customHeight="1" x14ac:dyDescent="0.2">
      <c r="A1192" s="157"/>
      <c r="B1192" s="157"/>
      <c r="C1192" s="157"/>
      <c r="D1192" s="157"/>
      <c r="E1192" s="157"/>
    </row>
    <row r="1193" spans="1:5" ht="15" customHeight="1" x14ac:dyDescent="0.2">
      <c r="A1193" s="157"/>
      <c r="B1193" s="157"/>
      <c r="C1193" s="157"/>
      <c r="D1193" s="157"/>
      <c r="E1193" s="157"/>
    </row>
    <row r="1194" spans="1:5" ht="15" customHeight="1" x14ac:dyDescent="0.2">
      <c r="A1194" s="157"/>
      <c r="B1194" s="157"/>
      <c r="C1194" s="157"/>
      <c r="D1194" s="157"/>
      <c r="E1194" s="157"/>
    </row>
    <row r="1195" spans="1:5" ht="15" customHeight="1" x14ac:dyDescent="0.2">
      <c r="A1195" s="112"/>
      <c r="B1195" s="112"/>
      <c r="C1195" s="112"/>
      <c r="D1195" s="112"/>
      <c r="E1195" s="112"/>
    </row>
    <row r="1196" spans="1:5" ht="15" customHeight="1" x14ac:dyDescent="0.2">
      <c r="A1196" s="112"/>
      <c r="B1196" s="112"/>
      <c r="C1196" s="112"/>
      <c r="D1196" s="112"/>
      <c r="E1196" s="112"/>
    </row>
    <row r="1197" spans="1:5" ht="15" customHeight="1" x14ac:dyDescent="0.2">
      <c r="A1197" s="112"/>
      <c r="B1197" s="112"/>
      <c r="C1197" s="112"/>
      <c r="D1197" s="112"/>
      <c r="E1197" s="112"/>
    </row>
    <row r="1198" spans="1:5" ht="15" customHeight="1" x14ac:dyDescent="0.25">
      <c r="A1198" s="57" t="s">
        <v>16</v>
      </c>
      <c r="B1198" s="58"/>
      <c r="C1198" s="58"/>
      <c r="D1198" s="58"/>
      <c r="E1198" s="58"/>
    </row>
    <row r="1199" spans="1:5" ht="15" customHeight="1" x14ac:dyDescent="0.2">
      <c r="A1199" s="63" t="s">
        <v>59</v>
      </c>
      <c r="B1199" s="58"/>
      <c r="C1199" s="58"/>
      <c r="D1199" s="58"/>
      <c r="E1199" s="65" t="s">
        <v>60</v>
      </c>
    </row>
    <row r="1200" spans="1:5" ht="15" customHeight="1" x14ac:dyDescent="0.25">
      <c r="A1200" s="57"/>
      <c r="B1200" s="59"/>
      <c r="C1200" s="58"/>
      <c r="D1200" s="58"/>
      <c r="E1200" s="66"/>
    </row>
    <row r="1201" spans="1:5" ht="15" customHeight="1" x14ac:dyDescent="0.2">
      <c r="A1201" s="107"/>
      <c r="B1201" s="107"/>
      <c r="C1201" s="46" t="s">
        <v>50</v>
      </c>
      <c r="D1201" s="96" t="s">
        <v>71</v>
      </c>
      <c r="E1201" s="68" t="s">
        <v>52</v>
      </c>
    </row>
    <row r="1202" spans="1:5" ht="15" customHeight="1" x14ac:dyDescent="0.2">
      <c r="A1202" s="108"/>
      <c r="B1202" s="135"/>
      <c r="C1202" s="79">
        <v>6409</v>
      </c>
      <c r="D1202" s="70" t="s">
        <v>79</v>
      </c>
      <c r="E1202" s="136">
        <v>-19965000</v>
      </c>
    </row>
    <row r="1203" spans="1:5" ht="15" customHeight="1" x14ac:dyDescent="0.2">
      <c r="A1203" s="111"/>
      <c r="B1203" s="132"/>
      <c r="C1203" s="72" t="s">
        <v>54</v>
      </c>
      <c r="D1203" s="73"/>
      <c r="E1203" s="74">
        <f>SUM(E1202:E1202)</f>
        <v>-19965000</v>
      </c>
    </row>
    <row r="1204" spans="1:5" ht="15" customHeight="1" x14ac:dyDescent="0.2"/>
    <row r="1205" spans="1:5" ht="15" customHeight="1" x14ac:dyDescent="0.25">
      <c r="A1205" s="57" t="s">
        <v>16</v>
      </c>
      <c r="B1205" s="58"/>
      <c r="C1205" s="58"/>
      <c r="D1205" s="58"/>
      <c r="E1205" s="59"/>
    </row>
    <row r="1206" spans="1:5" ht="15" customHeight="1" x14ac:dyDescent="0.2">
      <c r="A1206" s="40" t="s">
        <v>158</v>
      </c>
      <c r="B1206" s="58"/>
      <c r="C1206" s="58"/>
      <c r="D1206" s="58"/>
      <c r="E1206" s="41" t="s">
        <v>159</v>
      </c>
    </row>
    <row r="1207" spans="1:5" ht="15" customHeight="1" x14ac:dyDescent="0.2">
      <c r="A1207" s="63"/>
      <c r="B1207" s="59"/>
      <c r="C1207" s="58"/>
      <c r="D1207" s="58"/>
      <c r="E1207" s="66"/>
    </row>
    <row r="1208" spans="1:5" ht="15" customHeight="1" x14ac:dyDescent="0.2">
      <c r="A1208" s="107"/>
      <c r="B1208" s="107"/>
      <c r="C1208" s="46" t="s">
        <v>50</v>
      </c>
      <c r="D1208" s="96" t="s">
        <v>71</v>
      </c>
      <c r="E1208" s="68" t="s">
        <v>52</v>
      </c>
    </row>
    <row r="1209" spans="1:5" ht="15" customHeight="1" x14ac:dyDescent="0.2">
      <c r="A1209" s="107"/>
      <c r="B1209" s="107"/>
      <c r="C1209" s="79">
        <v>3419</v>
      </c>
      <c r="D1209" s="70" t="s">
        <v>92</v>
      </c>
      <c r="E1209" s="139">
        <v>19965000</v>
      </c>
    </row>
    <row r="1210" spans="1:5" ht="15" customHeight="1" x14ac:dyDescent="0.2">
      <c r="A1210" s="133"/>
      <c r="B1210" s="133"/>
      <c r="C1210" s="72" t="s">
        <v>54</v>
      </c>
      <c r="D1210" s="73"/>
      <c r="E1210" s="74">
        <f>SUM(E1209:E1209)</f>
        <v>19965000</v>
      </c>
    </row>
    <row r="1211" spans="1:5" ht="15" customHeight="1" x14ac:dyDescent="0.2"/>
    <row r="1212" spans="1:5" ht="15" customHeight="1" x14ac:dyDescent="0.2"/>
    <row r="1213" spans="1:5" ht="15" customHeight="1" x14ac:dyDescent="0.25">
      <c r="A1213" s="36" t="s">
        <v>207</v>
      </c>
    </row>
    <row r="1214" spans="1:5" ht="15" customHeight="1" x14ac:dyDescent="0.2">
      <c r="A1214" s="156" t="s">
        <v>44</v>
      </c>
      <c r="B1214" s="156"/>
      <c r="C1214" s="156"/>
      <c r="D1214" s="156"/>
      <c r="E1214" s="156"/>
    </row>
    <row r="1215" spans="1:5" ht="15" customHeight="1" x14ac:dyDescent="0.2">
      <c r="A1215" s="156" t="s">
        <v>208</v>
      </c>
      <c r="B1215" s="156"/>
      <c r="C1215" s="156"/>
      <c r="D1215" s="156"/>
      <c r="E1215" s="156"/>
    </row>
    <row r="1216" spans="1:5" ht="15" customHeight="1" x14ac:dyDescent="0.2">
      <c r="A1216" s="155" t="s">
        <v>209</v>
      </c>
      <c r="B1216" s="155"/>
      <c r="C1216" s="155"/>
      <c r="D1216" s="155"/>
      <c r="E1216" s="155"/>
    </row>
    <row r="1217" spans="1:5" ht="15" customHeight="1" x14ac:dyDescent="0.2">
      <c r="A1217" s="155"/>
      <c r="B1217" s="155"/>
      <c r="C1217" s="155"/>
      <c r="D1217" s="155"/>
      <c r="E1217" s="155"/>
    </row>
    <row r="1218" spans="1:5" ht="15" customHeight="1" x14ac:dyDescent="0.2">
      <c r="A1218" s="155"/>
      <c r="B1218" s="155"/>
      <c r="C1218" s="155"/>
      <c r="D1218" s="155"/>
      <c r="E1218" s="155"/>
    </row>
    <row r="1219" spans="1:5" ht="15" customHeight="1" x14ac:dyDescent="0.2">
      <c r="A1219" s="155"/>
      <c r="B1219" s="155"/>
      <c r="C1219" s="155"/>
      <c r="D1219" s="155"/>
      <c r="E1219" s="155"/>
    </row>
    <row r="1220" spans="1:5" ht="15" customHeight="1" x14ac:dyDescent="0.2">
      <c r="A1220" s="155"/>
      <c r="B1220" s="155"/>
      <c r="C1220" s="155"/>
      <c r="D1220" s="155"/>
      <c r="E1220" s="155"/>
    </row>
    <row r="1221" spans="1:5" ht="15" customHeight="1" x14ac:dyDescent="0.2">
      <c r="A1221" s="155"/>
      <c r="B1221" s="155"/>
      <c r="C1221" s="155"/>
      <c r="D1221" s="155"/>
      <c r="E1221" s="155"/>
    </row>
    <row r="1222" spans="1:5" ht="15" customHeight="1" x14ac:dyDescent="0.2">
      <c r="A1222" s="155"/>
      <c r="B1222" s="155"/>
      <c r="C1222" s="155"/>
      <c r="D1222" s="155"/>
      <c r="E1222" s="155"/>
    </row>
    <row r="1223" spans="1:5" ht="15" customHeight="1" x14ac:dyDescent="0.2"/>
    <row r="1224" spans="1:5" ht="15" customHeight="1" x14ac:dyDescent="0.25">
      <c r="A1224" s="57" t="s">
        <v>1</v>
      </c>
      <c r="B1224" s="58"/>
      <c r="C1224" s="58"/>
      <c r="D1224" s="58"/>
      <c r="E1224" s="58"/>
    </row>
    <row r="1225" spans="1:5" ht="15" customHeight="1" x14ac:dyDescent="0.2">
      <c r="A1225" s="63" t="s">
        <v>59</v>
      </c>
      <c r="B1225" s="58"/>
      <c r="C1225" s="58"/>
      <c r="D1225" s="58"/>
      <c r="E1225" s="65" t="s">
        <v>60</v>
      </c>
    </row>
    <row r="1226" spans="1:5" ht="15" customHeight="1" x14ac:dyDescent="0.25">
      <c r="A1226" s="59"/>
      <c r="B1226" s="57"/>
      <c r="C1226" s="58"/>
      <c r="D1226" s="58"/>
      <c r="E1226" s="66"/>
    </row>
    <row r="1227" spans="1:5" ht="15" customHeight="1" x14ac:dyDescent="0.2">
      <c r="A1227" s="59"/>
      <c r="B1227" s="46" t="s">
        <v>49</v>
      </c>
      <c r="C1227" s="46" t="s">
        <v>50</v>
      </c>
      <c r="D1227" s="67" t="s">
        <v>51</v>
      </c>
      <c r="E1227" s="46" t="s">
        <v>52</v>
      </c>
    </row>
    <row r="1228" spans="1:5" ht="15" customHeight="1" x14ac:dyDescent="0.2">
      <c r="A1228" s="59"/>
      <c r="B1228" s="151">
        <v>27355</v>
      </c>
      <c r="C1228" s="69"/>
      <c r="D1228" s="154" t="s">
        <v>53</v>
      </c>
      <c r="E1228" s="50">
        <v>205134824</v>
      </c>
    </row>
    <row r="1229" spans="1:5" ht="15" customHeight="1" x14ac:dyDescent="0.2">
      <c r="A1229" s="59"/>
      <c r="B1229" s="85"/>
      <c r="C1229" s="72" t="s">
        <v>54</v>
      </c>
      <c r="D1229" s="73"/>
      <c r="E1229" s="74">
        <f>SUM(E1228)</f>
        <v>205134824</v>
      </c>
    </row>
    <row r="1230" spans="1:5" ht="15" customHeight="1" x14ac:dyDescent="0.2"/>
    <row r="1231" spans="1:5" ht="15" customHeight="1" x14ac:dyDescent="0.25">
      <c r="A1231" s="57" t="s">
        <v>16</v>
      </c>
      <c r="B1231" s="58"/>
      <c r="C1231" s="58"/>
      <c r="D1231" s="58"/>
      <c r="E1231" s="58"/>
    </row>
    <row r="1232" spans="1:5" ht="15" customHeight="1" x14ac:dyDescent="0.2">
      <c r="A1232" s="63" t="s">
        <v>62</v>
      </c>
      <c r="B1232" s="58"/>
      <c r="C1232" s="58"/>
      <c r="D1232" s="58"/>
      <c r="E1232" s="65" t="s">
        <v>63</v>
      </c>
    </row>
    <row r="1233" spans="2:5" ht="15" customHeight="1" x14ac:dyDescent="0.2"/>
    <row r="1234" spans="2:5" ht="15" customHeight="1" x14ac:dyDescent="0.2">
      <c r="B1234" s="44" t="s">
        <v>49</v>
      </c>
      <c r="C1234" s="44" t="s">
        <v>50</v>
      </c>
      <c r="D1234" s="45" t="s">
        <v>51</v>
      </c>
      <c r="E1234" s="44" t="s">
        <v>52</v>
      </c>
    </row>
    <row r="1235" spans="2:5" ht="15" customHeight="1" x14ac:dyDescent="0.2">
      <c r="B1235" s="151">
        <v>27355</v>
      </c>
      <c r="C1235" s="48"/>
      <c r="D1235" s="49" t="s">
        <v>108</v>
      </c>
      <c r="E1235" s="50">
        <v>205134824</v>
      </c>
    </row>
    <row r="1236" spans="2:5" ht="15" customHeight="1" x14ac:dyDescent="0.2">
      <c r="B1236" s="51"/>
      <c r="C1236" s="52" t="s">
        <v>54</v>
      </c>
      <c r="D1236" s="53"/>
      <c r="E1236" s="54">
        <f>SUM(E1235:E1235)</f>
        <v>205134824</v>
      </c>
    </row>
    <row r="1237" spans="2:5" ht="15" customHeight="1" x14ac:dyDescent="0.2"/>
    <row r="1238" spans="2:5" ht="15" customHeight="1" x14ac:dyDescent="0.2"/>
    <row r="1239" spans="2:5" ht="15" customHeight="1" x14ac:dyDescent="0.2"/>
    <row r="1240" spans="2:5" ht="15" customHeight="1" x14ac:dyDescent="0.2"/>
    <row r="1241" spans="2:5" ht="15" customHeight="1" x14ac:dyDescent="0.2"/>
    <row r="1242" spans="2:5" ht="15" customHeight="1" x14ac:dyDescent="0.2"/>
    <row r="1243" spans="2:5" ht="15" customHeight="1" x14ac:dyDescent="0.2"/>
    <row r="1244" spans="2:5" ht="15" customHeight="1" x14ac:dyDescent="0.2"/>
    <row r="1245" spans="2:5" ht="15" customHeight="1" x14ac:dyDescent="0.2"/>
    <row r="1246" spans="2:5" ht="15" customHeight="1" x14ac:dyDescent="0.2"/>
    <row r="1247" spans="2:5" ht="15" customHeight="1" x14ac:dyDescent="0.2"/>
    <row r="1248" spans="2:5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</sheetData>
  <mergeCells count="96">
    <mergeCell ref="A1216:E1222"/>
    <mergeCell ref="A1095:E1095"/>
    <mergeCell ref="A1096:E1096"/>
    <mergeCell ref="A1097:E1104"/>
    <mergeCell ref="A1123:E1124"/>
    <mergeCell ref="A1125:E1131"/>
    <mergeCell ref="A1155:E1156"/>
    <mergeCell ref="A1157:E1166"/>
    <mergeCell ref="A1185:E1186"/>
    <mergeCell ref="A1187:E1194"/>
    <mergeCell ref="A1214:E1214"/>
    <mergeCell ref="A1215:E1215"/>
    <mergeCell ref="A1060:E1067"/>
    <mergeCell ref="A939:E939"/>
    <mergeCell ref="A940:E940"/>
    <mergeCell ref="A941:E947"/>
    <mergeCell ref="A965:E965"/>
    <mergeCell ref="A966:E966"/>
    <mergeCell ref="A967:E974"/>
    <mergeCell ref="A1001:E1001"/>
    <mergeCell ref="A1002:E1008"/>
    <mergeCell ref="A1026:E1027"/>
    <mergeCell ref="A1028:E1034"/>
    <mergeCell ref="A1058:E1059"/>
    <mergeCell ref="A913:E919"/>
    <mergeCell ref="A792:E793"/>
    <mergeCell ref="A794:E799"/>
    <mergeCell ref="A812:E813"/>
    <mergeCell ref="A814:E818"/>
    <mergeCell ref="A835:E836"/>
    <mergeCell ref="A837:E841"/>
    <mergeCell ref="A853:E854"/>
    <mergeCell ref="A855:E860"/>
    <mergeCell ref="A887:E888"/>
    <mergeCell ref="A889:E894"/>
    <mergeCell ref="A912:E912"/>
    <mergeCell ref="A769:E776"/>
    <mergeCell ref="A637:E638"/>
    <mergeCell ref="A639:E645"/>
    <mergeCell ref="A657:E658"/>
    <mergeCell ref="A659:E670"/>
    <mergeCell ref="A691:E692"/>
    <mergeCell ref="A693:E699"/>
    <mergeCell ref="A711:E712"/>
    <mergeCell ref="A713:E720"/>
    <mergeCell ref="A747:E748"/>
    <mergeCell ref="A749:E755"/>
    <mergeCell ref="A767:E768"/>
    <mergeCell ref="A607:E617"/>
    <mergeCell ref="A457:E458"/>
    <mergeCell ref="A459:E467"/>
    <mergeCell ref="A486:E487"/>
    <mergeCell ref="A488:E495"/>
    <mergeCell ref="A523:E524"/>
    <mergeCell ref="A525:E530"/>
    <mergeCell ref="A548:E549"/>
    <mergeCell ref="A550:E555"/>
    <mergeCell ref="A575:E576"/>
    <mergeCell ref="A577:E586"/>
    <mergeCell ref="A604:E606"/>
    <mergeCell ref="A429:E438"/>
    <mergeCell ref="A279:E280"/>
    <mergeCell ref="A281:E289"/>
    <mergeCell ref="A314:E315"/>
    <mergeCell ref="A316:E323"/>
    <mergeCell ref="A341:E342"/>
    <mergeCell ref="A343:E349"/>
    <mergeCell ref="A366:E367"/>
    <mergeCell ref="A368:E377"/>
    <mergeCell ref="A395:E396"/>
    <mergeCell ref="A397:E407"/>
    <mergeCell ref="A427:E428"/>
    <mergeCell ref="A254:E260"/>
    <mergeCell ref="A119:E119"/>
    <mergeCell ref="A120:E126"/>
    <mergeCell ref="A144:E144"/>
    <mergeCell ref="A145:E153"/>
    <mergeCell ref="A175:E175"/>
    <mergeCell ref="A176:E182"/>
    <mergeCell ref="A200:E200"/>
    <mergeCell ref="A201:E208"/>
    <mergeCell ref="A227:E227"/>
    <mergeCell ref="A228:E235"/>
    <mergeCell ref="A253:E253"/>
    <mergeCell ref="A82:E89"/>
    <mergeCell ref="A2:E2"/>
    <mergeCell ref="A3:E3"/>
    <mergeCell ref="A4:E7"/>
    <mergeCell ref="A23:E23"/>
    <mergeCell ref="A24:E24"/>
    <mergeCell ref="A25:E30"/>
    <mergeCell ref="A55:E55"/>
    <mergeCell ref="A56:E56"/>
    <mergeCell ref="A57:E62"/>
    <mergeCell ref="A80:E80"/>
    <mergeCell ref="A81:E81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330/20 - 373/20 schválené Radou Olomouckého kraje 15.6.2020</oddHeader>
    <oddFooter xml:space="preserve">&amp;L&amp;"Arial,Kurzíva"Zastupitelstvo OK 22.6.2020
8.1.1. - Rozpočet Olomouckého kraje 2020 - rozpočtové změny - DODATEK
Příloha č.1: Rozpočtové změny č. 330/20 - 373/20 schválené Radou Olomouckého kraje 15.6.2020&amp;R&amp;"Arial,Kurzíva"Strana &amp;P (celkem 27)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view="pageBreakPreview" zoomScale="92" zoomScaleNormal="92" zoomScaleSheetLayoutView="92" workbookViewId="0"/>
  </sheetViews>
  <sheetFormatPr defaultColWidth="9.140625" defaultRowHeight="12.75" x14ac:dyDescent="0.2"/>
  <cols>
    <col min="1" max="1" width="54.7109375" style="1" customWidth="1"/>
    <col min="2" max="2" width="17.28515625" style="2" bestFit="1" customWidth="1"/>
    <col min="3" max="3" width="16.42578125" style="2" bestFit="1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26</v>
      </c>
      <c r="B3" s="18">
        <v>5461152</v>
      </c>
      <c r="C3" s="7">
        <v>5469752</v>
      </c>
    </row>
    <row r="4" spans="1:3" ht="14.25" customHeight="1" x14ac:dyDescent="0.2">
      <c r="A4" s="6" t="s">
        <v>4</v>
      </c>
      <c r="B4" s="18">
        <v>1210</v>
      </c>
      <c r="C4" s="7">
        <v>1210</v>
      </c>
    </row>
    <row r="5" spans="1:3" ht="14.25" customHeight="1" x14ac:dyDescent="0.2">
      <c r="A5" s="6" t="s">
        <v>25</v>
      </c>
      <c r="B5" s="18">
        <v>1330</v>
      </c>
      <c r="C5" s="7">
        <v>1700</v>
      </c>
    </row>
    <row r="6" spans="1:3" ht="14.25" customHeight="1" x14ac:dyDescent="0.2">
      <c r="A6" s="8" t="s">
        <v>9</v>
      </c>
      <c r="B6" s="18">
        <v>257871</v>
      </c>
      <c r="C6" s="7">
        <v>272318</v>
      </c>
    </row>
    <row r="7" spans="1:3" ht="14.25" customHeight="1" x14ac:dyDescent="0.2">
      <c r="A7" s="6" t="s">
        <v>5</v>
      </c>
      <c r="B7" s="18">
        <v>32657.3</v>
      </c>
      <c r="C7" s="7">
        <v>33244.300000000003</v>
      </c>
    </row>
    <row r="8" spans="1:3" ht="14.25" customHeight="1" x14ac:dyDescent="0.2">
      <c r="A8" s="6" t="s">
        <v>6</v>
      </c>
      <c r="B8" s="18">
        <v>3025</v>
      </c>
      <c r="C8" s="7">
        <v>3312</v>
      </c>
    </row>
    <row r="9" spans="1:3" ht="14.25" customHeight="1" x14ac:dyDescent="0.2">
      <c r="A9" s="6" t="s">
        <v>33</v>
      </c>
      <c r="B9" s="18">
        <v>154510</v>
      </c>
      <c r="C9" s="7">
        <f>179856+48+39</f>
        <v>179943</v>
      </c>
    </row>
    <row r="10" spans="1:3" ht="14.25" customHeight="1" x14ac:dyDescent="0.2">
      <c r="A10" s="10" t="s">
        <v>11</v>
      </c>
      <c r="B10" s="18">
        <v>1065</v>
      </c>
      <c r="C10" s="7">
        <v>1365</v>
      </c>
    </row>
    <row r="11" spans="1:3" ht="14.25" customHeight="1" x14ac:dyDescent="0.2">
      <c r="A11" s="6" t="s">
        <v>7</v>
      </c>
      <c r="B11" s="18">
        <v>10210</v>
      </c>
      <c r="C11" s="7">
        <v>10210</v>
      </c>
    </row>
    <row r="12" spans="1:3" ht="14.25" customHeight="1" x14ac:dyDescent="0.2">
      <c r="A12" s="6" t="s">
        <v>8</v>
      </c>
      <c r="B12" s="18">
        <v>4000.2</v>
      </c>
      <c r="C12" s="7">
        <v>4000.2</v>
      </c>
    </row>
    <row r="13" spans="1:3" ht="14.25" customHeight="1" x14ac:dyDescent="0.2">
      <c r="A13" s="6" t="s">
        <v>31</v>
      </c>
      <c r="B13" s="18">
        <v>109631.5</v>
      </c>
      <c r="C13" s="7">
        <v>109631.5</v>
      </c>
    </row>
    <row r="14" spans="1:3" ht="14.25" customHeight="1" x14ac:dyDescent="0.2">
      <c r="A14" s="6" t="s">
        <v>32</v>
      </c>
      <c r="B14" s="18">
        <v>25012</v>
      </c>
      <c r="C14" s="7">
        <v>25012</v>
      </c>
    </row>
    <row r="15" spans="1:3" ht="14.25" customHeight="1" x14ac:dyDescent="0.2">
      <c r="A15" s="34" t="s">
        <v>34</v>
      </c>
      <c r="B15" s="18">
        <v>0</v>
      </c>
      <c r="C15" s="7">
        <f>9551895+111300</f>
        <v>9663195</v>
      </c>
    </row>
    <row r="16" spans="1:3" ht="14.25" customHeight="1" x14ac:dyDescent="0.2">
      <c r="A16" s="34" t="s">
        <v>35</v>
      </c>
      <c r="B16" s="18">
        <v>0</v>
      </c>
      <c r="C16" s="7">
        <v>1383682</v>
      </c>
    </row>
    <row r="17" spans="1:3" ht="14.25" customHeight="1" x14ac:dyDescent="0.2">
      <c r="A17" s="34" t="s">
        <v>36</v>
      </c>
      <c r="B17" s="18">
        <v>0</v>
      </c>
      <c r="C17" s="7">
        <f>6504+145200+205135</f>
        <v>356839</v>
      </c>
    </row>
    <row r="18" spans="1:3" ht="14.25" customHeight="1" x14ac:dyDescent="0.2">
      <c r="A18" s="34" t="s">
        <v>37</v>
      </c>
      <c r="B18" s="18">
        <v>0</v>
      </c>
      <c r="C18" s="7">
        <f>655+388</f>
        <v>1043</v>
      </c>
    </row>
    <row r="19" spans="1:3" ht="14.25" customHeight="1" x14ac:dyDescent="0.2">
      <c r="A19" s="34" t="s">
        <v>38</v>
      </c>
      <c r="B19" s="18">
        <v>0</v>
      </c>
      <c r="C19" s="7">
        <v>5526</v>
      </c>
    </row>
    <row r="20" spans="1:3" ht="14.25" customHeight="1" x14ac:dyDescent="0.2">
      <c r="A20" s="34" t="s">
        <v>39</v>
      </c>
      <c r="B20" s="18">
        <v>0</v>
      </c>
      <c r="C20" s="7">
        <f>44391+31</f>
        <v>44422</v>
      </c>
    </row>
    <row r="21" spans="1:3" ht="14.25" customHeight="1" x14ac:dyDescent="0.2">
      <c r="A21" s="35" t="s">
        <v>40</v>
      </c>
      <c r="B21" s="18">
        <v>0</v>
      </c>
      <c r="C21" s="7">
        <v>10495</v>
      </c>
    </row>
    <row r="22" spans="1:3" ht="14.25" customHeight="1" x14ac:dyDescent="0.2">
      <c r="A22" s="10" t="s">
        <v>19</v>
      </c>
      <c r="B22" s="19">
        <v>10529</v>
      </c>
      <c r="C22" s="11">
        <v>11413</v>
      </c>
    </row>
    <row r="23" spans="1:3" ht="14.25" customHeight="1" x14ac:dyDescent="0.2">
      <c r="A23" s="10" t="s">
        <v>10</v>
      </c>
      <c r="B23" s="19">
        <v>34000</v>
      </c>
      <c r="C23" s="11">
        <v>34000</v>
      </c>
    </row>
    <row r="24" spans="1:3" ht="14.25" customHeight="1" x14ac:dyDescent="0.2">
      <c r="A24" s="10" t="s">
        <v>41</v>
      </c>
      <c r="B24" s="19">
        <v>0</v>
      </c>
      <c r="C24" s="11">
        <f>356892+1872+14250+2798</f>
        <v>375812</v>
      </c>
    </row>
    <row r="25" spans="1:3" ht="14.25" customHeight="1" x14ac:dyDescent="0.2">
      <c r="A25" s="10" t="s">
        <v>42</v>
      </c>
      <c r="B25" s="19">
        <v>0</v>
      </c>
      <c r="C25" s="11">
        <f>72010+270+2243</f>
        <v>74523</v>
      </c>
    </row>
    <row r="26" spans="1:3" ht="13.5" customHeight="1" x14ac:dyDescent="0.25">
      <c r="A26" s="4" t="s">
        <v>12</v>
      </c>
      <c r="B26" s="20">
        <f>SUM(B3:B25)</f>
        <v>6106203</v>
      </c>
      <c r="C26" s="12">
        <f>SUM(C3:C25)</f>
        <v>18072648</v>
      </c>
    </row>
    <row r="27" spans="1:3" ht="14.25" customHeight="1" x14ac:dyDescent="0.2">
      <c r="A27" s="13" t="s">
        <v>13</v>
      </c>
      <c r="B27" s="24">
        <v>-10527</v>
      </c>
      <c r="C27" s="24">
        <v>-11411</v>
      </c>
    </row>
    <row r="28" spans="1:3" ht="15.75" thickBot="1" x14ac:dyDescent="0.3">
      <c r="A28" s="14" t="s">
        <v>14</v>
      </c>
      <c r="B28" s="15">
        <f>B26+B27</f>
        <v>6095676</v>
      </c>
      <c r="C28" s="15">
        <f>C26+C27</f>
        <v>18061237</v>
      </c>
    </row>
    <row r="29" spans="1:3" ht="13.5" thickTop="1" x14ac:dyDescent="0.2">
      <c r="A29" s="16"/>
      <c r="B29" s="21"/>
    </row>
    <row r="30" spans="1:3" ht="15.75" customHeight="1" x14ac:dyDescent="0.25">
      <c r="A30" s="4" t="s">
        <v>16</v>
      </c>
      <c r="B30" s="22" t="s">
        <v>2</v>
      </c>
      <c r="C30" s="5" t="s">
        <v>3</v>
      </c>
    </row>
    <row r="31" spans="1:3" ht="14.25" x14ac:dyDescent="0.2">
      <c r="A31" s="8" t="s">
        <v>27</v>
      </c>
      <c r="B31" s="23">
        <v>961641</v>
      </c>
      <c r="C31" s="25">
        <f>1387619+373+48+2798</f>
        <v>1390838</v>
      </c>
    </row>
    <row r="32" spans="1:3" ht="14.25" x14ac:dyDescent="0.2">
      <c r="A32" s="8" t="s">
        <v>28</v>
      </c>
      <c r="B32" s="23">
        <v>630915</v>
      </c>
      <c r="C32" s="25">
        <v>635717</v>
      </c>
    </row>
    <row r="33" spans="1:3" ht="14.25" x14ac:dyDescent="0.2">
      <c r="A33" s="8" t="s">
        <v>29</v>
      </c>
      <c r="B33" s="23">
        <v>3385644</v>
      </c>
      <c r="C33" s="25">
        <f>3554274+270+39</f>
        <v>3554583</v>
      </c>
    </row>
    <row r="34" spans="1:3" ht="14.25" x14ac:dyDescent="0.2">
      <c r="A34" s="34" t="s">
        <v>34</v>
      </c>
      <c r="B34" s="23">
        <v>0</v>
      </c>
      <c r="C34" s="25">
        <f>9551895+111300</f>
        <v>9663195</v>
      </c>
    </row>
    <row r="35" spans="1:3" ht="14.25" x14ac:dyDescent="0.2">
      <c r="A35" s="34" t="s">
        <v>35</v>
      </c>
      <c r="B35" s="23">
        <v>0</v>
      </c>
      <c r="C35" s="25">
        <v>1383682</v>
      </c>
    </row>
    <row r="36" spans="1:3" ht="14.25" x14ac:dyDescent="0.2">
      <c r="A36" s="34" t="s">
        <v>36</v>
      </c>
      <c r="B36" s="23">
        <v>0</v>
      </c>
      <c r="C36" s="25">
        <f>6504+145200+205135</f>
        <v>356839</v>
      </c>
    </row>
    <row r="37" spans="1:3" ht="14.25" x14ac:dyDescent="0.2">
      <c r="A37" s="34" t="s">
        <v>37</v>
      </c>
      <c r="B37" s="23">
        <v>0</v>
      </c>
      <c r="C37" s="25">
        <f>655+388</f>
        <v>1043</v>
      </c>
    </row>
    <row r="38" spans="1:3" ht="14.25" x14ac:dyDescent="0.2">
      <c r="A38" s="34" t="s">
        <v>38</v>
      </c>
      <c r="B38" s="23">
        <v>0</v>
      </c>
      <c r="C38" s="25">
        <v>5526</v>
      </c>
    </row>
    <row r="39" spans="1:3" ht="14.25" x14ac:dyDescent="0.2">
      <c r="A39" s="34" t="s">
        <v>39</v>
      </c>
      <c r="B39" s="23">
        <v>0</v>
      </c>
      <c r="C39" s="25">
        <f>44391+31</f>
        <v>44422</v>
      </c>
    </row>
    <row r="40" spans="1:3" ht="14.25" x14ac:dyDescent="0.2">
      <c r="A40" s="35" t="s">
        <v>40</v>
      </c>
      <c r="B40" s="23">
        <v>0</v>
      </c>
      <c r="C40" s="25">
        <v>10495</v>
      </c>
    </row>
    <row r="41" spans="1:3" ht="14.25" x14ac:dyDescent="0.2">
      <c r="A41" s="10" t="s">
        <v>19</v>
      </c>
      <c r="B41" s="23">
        <v>10529</v>
      </c>
      <c r="C41" s="25">
        <v>11413</v>
      </c>
    </row>
    <row r="42" spans="1:3" ht="14.25" x14ac:dyDescent="0.2">
      <c r="A42" s="10" t="s">
        <v>10</v>
      </c>
      <c r="B42" s="23">
        <v>34000</v>
      </c>
      <c r="C42" s="25">
        <v>34000</v>
      </c>
    </row>
    <row r="43" spans="1:3" ht="14.25" x14ac:dyDescent="0.2">
      <c r="A43" s="10" t="s">
        <v>41</v>
      </c>
      <c r="B43" s="23">
        <v>0</v>
      </c>
      <c r="C43" s="25">
        <f>298977+14250</f>
        <v>313227</v>
      </c>
    </row>
    <row r="44" spans="1:3" ht="14.25" x14ac:dyDescent="0.2">
      <c r="A44" s="10" t="s">
        <v>30</v>
      </c>
      <c r="B44" s="23">
        <v>1177726</v>
      </c>
      <c r="C44" s="25">
        <f>1504715+23+22+511+2243+1965</f>
        <v>1509479</v>
      </c>
    </row>
    <row r="45" spans="1:3" ht="14.25" x14ac:dyDescent="0.2">
      <c r="A45" s="10" t="s">
        <v>42</v>
      </c>
      <c r="B45" s="23">
        <v>0</v>
      </c>
      <c r="C45" s="25">
        <v>17577</v>
      </c>
    </row>
    <row r="46" spans="1:3" ht="14.25" customHeight="1" x14ac:dyDescent="0.25">
      <c r="A46" s="4" t="s">
        <v>17</v>
      </c>
      <c r="B46" s="20">
        <f>SUM(B31:B45)</f>
        <v>6200455</v>
      </c>
      <c r="C46" s="12">
        <f>SUM(C31:C45)</f>
        <v>18932036</v>
      </c>
    </row>
    <row r="47" spans="1:3" ht="14.25" x14ac:dyDescent="0.2">
      <c r="A47" s="13" t="s">
        <v>13</v>
      </c>
      <c r="B47" s="24">
        <v>-10527</v>
      </c>
      <c r="C47" s="24">
        <v>-11411</v>
      </c>
    </row>
    <row r="48" spans="1:3" ht="15.75" thickBot="1" x14ac:dyDescent="0.3">
      <c r="A48" s="14" t="s">
        <v>18</v>
      </c>
      <c r="B48" s="15">
        <f>+B46+B47</f>
        <v>6189928</v>
      </c>
      <c r="C48" s="15">
        <f>+C46+C47</f>
        <v>18920625</v>
      </c>
    </row>
    <row r="49" spans="1:3" ht="13.5" thickTop="1" x14ac:dyDescent="0.2">
      <c r="A49" s="16" t="s">
        <v>15</v>
      </c>
      <c r="B49" s="21"/>
    </row>
    <row r="50" spans="1:3" ht="14.25" x14ac:dyDescent="0.2">
      <c r="B50" s="1"/>
      <c r="C50" s="9"/>
    </row>
    <row r="51" spans="1:3" ht="14.25" x14ac:dyDescent="0.2">
      <c r="A51" s="10" t="s">
        <v>21</v>
      </c>
      <c r="B51" s="19">
        <v>440593</v>
      </c>
      <c r="C51" s="11">
        <f>1279749+23+22+511+1965</f>
        <v>1282270</v>
      </c>
    </row>
    <row r="52" spans="1:3" ht="14.25" x14ac:dyDescent="0.2">
      <c r="A52" s="26" t="s">
        <v>20</v>
      </c>
      <c r="B52" s="27">
        <v>346341</v>
      </c>
      <c r="C52" s="28">
        <f>421383+1499</f>
        <v>422882</v>
      </c>
    </row>
    <row r="53" spans="1:3" ht="15.75" thickBot="1" x14ac:dyDescent="0.3">
      <c r="A53" s="14" t="s">
        <v>22</v>
      </c>
      <c r="B53" s="15">
        <f>+B51-B52</f>
        <v>94252</v>
      </c>
      <c r="C53" s="15">
        <f>+C51-C52</f>
        <v>859388</v>
      </c>
    </row>
    <row r="54" spans="1:3" ht="15" thickTop="1" x14ac:dyDescent="0.2">
      <c r="A54" s="10"/>
      <c r="B54" s="29"/>
      <c r="C54" s="30"/>
    </row>
    <row r="55" spans="1:3" ht="15" thickBot="1" x14ac:dyDescent="0.25">
      <c r="A55" s="10"/>
      <c r="B55" s="29"/>
      <c r="C55" s="30"/>
    </row>
    <row r="56" spans="1:3" ht="15.75" thickBot="1" x14ac:dyDescent="0.3">
      <c r="A56" s="31" t="s">
        <v>23</v>
      </c>
      <c r="B56" s="32">
        <f>+B28+B51</f>
        <v>6536269</v>
      </c>
      <c r="C56" s="33">
        <f>+C28+C51</f>
        <v>19343507</v>
      </c>
    </row>
    <row r="57" spans="1:3" ht="15.75" thickBot="1" x14ac:dyDescent="0.3">
      <c r="A57" s="31" t="s">
        <v>24</v>
      </c>
      <c r="B57" s="32">
        <f>+B48+B52</f>
        <v>6536269</v>
      </c>
      <c r="C57" s="33">
        <f>+C48+C52</f>
        <v>19343507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orientation="portrait" r:id="rId1"/>
  <headerFooter alignWithMargins="0">
    <oddHeader>&amp;C&amp;"Arial,Kurzíva"Příloha č. 2 - Upravený rozpočet Olomouckého kraje na rok 2020 po schválení rozpočtových změn</oddHeader>
    <oddFooter xml:space="preserve">&amp;L&amp;"Arial,Kurzíva"Zastupitelstvo OK 22.6.2020
8.1.1. - Rozpočet Olomouckého kraje 2020 - rozpočtové změny - DODATEK
Příloha č.2: Upravený rozpočet OK na rok 2020 po schválení rozpočtových změn&amp;R&amp;"Arial,Kurzíva"Strana &amp;P (celkem 27)&amp;"Arial,Obyčejné"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 č. 2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2020-06-16T10:07:12Z</cp:lastPrinted>
  <dcterms:created xsi:type="dcterms:W3CDTF">2007-02-21T09:44:06Z</dcterms:created>
  <dcterms:modified xsi:type="dcterms:W3CDTF">2020-06-16T10:23:29Z</dcterms:modified>
</cp:coreProperties>
</file>