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9\ZOK 22.6.2020\"/>
    </mc:Choice>
  </mc:AlternateContent>
  <bookViews>
    <workbookView xWindow="0" yWindow="0" windowWidth="15600" windowHeight="9240" tabRatio="861" firstSheet="1" activeTab="23"/>
  </bookViews>
  <sheets>
    <sheet name="Rekapitulace dle oblasti" sheetId="26" r:id="rId1"/>
    <sheet name="1631" sheetId="41" r:id="rId2"/>
    <sheet name="1633" sheetId="42" r:id="rId3"/>
    <sheet name="1635" sheetId="43" r:id="rId4"/>
    <sheet name="1636" sheetId="44" r:id="rId5"/>
    <sheet name="1637" sheetId="45" r:id="rId6"/>
    <sheet name="1638" sheetId="46" r:id="rId7"/>
    <sheet name="1639" sheetId="47" r:id="rId8"/>
    <sheet name="1640" sheetId="48" r:id="rId9"/>
    <sheet name="1641" sheetId="49" r:id="rId10"/>
    <sheet name="1642" sheetId="50" r:id="rId11"/>
    <sheet name="1644" sheetId="51" r:id="rId12"/>
    <sheet name="1645" sheetId="52" r:id="rId13"/>
    <sheet name="1646" sheetId="53" r:id="rId14"/>
    <sheet name="1647" sheetId="54" r:id="rId15"/>
    <sheet name="1649" sheetId="55" r:id="rId16"/>
    <sheet name="1650" sheetId="56" r:id="rId17"/>
    <sheet name="1652" sheetId="57" r:id="rId18"/>
    <sheet name="1653" sheetId="58" r:id="rId19"/>
    <sheet name="1654" sheetId="59" r:id="rId20"/>
    <sheet name="1656" sheetId="60" r:id="rId21"/>
    <sheet name="1657" sheetId="61" r:id="rId22"/>
    <sheet name="1658" sheetId="62" r:id="rId23"/>
    <sheet name="1659" sheetId="63" r:id="rId24"/>
    <sheet name="1660" sheetId="64" r:id="rId25"/>
    <sheet name="1661" sheetId="65" r:id="rId26"/>
    <sheet name="1663" sheetId="66" r:id="rId27"/>
  </sheets>
  <definedNames>
    <definedName name="A" localSheetId="0">'Rekapitulace dle oblasti'!$A$64616</definedName>
    <definedName name="A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'1631'!$A$1:$I$57</definedName>
    <definedName name="_xlnm.Print_Area" localSheetId="2">'1633'!$A$1:$I$56</definedName>
    <definedName name="_xlnm.Print_Area" localSheetId="3">'1635'!$A$1:$I$57</definedName>
    <definedName name="_xlnm.Print_Area" localSheetId="4">'1636'!$A$1:$I$56</definedName>
    <definedName name="_xlnm.Print_Area" localSheetId="5">'1637'!$A$1:$I$55</definedName>
    <definedName name="_xlnm.Print_Area" localSheetId="6">'1638'!$A$1:$I$55</definedName>
    <definedName name="_xlnm.Print_Area" localSheetId="7">'1639'!$A$1:$I$57</definedName>
    <definedName name="_xlnm.Print_Area" localSheetId="8">'1640'!$A$1:$I$58</definedName>
    <definedName name="_xlnm.Print_Area" localSheetId="9">'1641'!$A$1:$I$57</definedName>
    <definedName name="_xlnm.Print_Area" localSheetId="10">'1642'!$A$1:$I$55</definedName>
    <definedName name="_xlnm.Print_Area" localSheetId="11">'1644'!$A$1:$I$57</definedName>
    <definedName name="_xlnm.Print_Area" localSheetId="12">'1645'!$A$1:$I$55</definedName>
    <definedName name="_xlnm.Print_Area" localSheetId="13">'1646'!$A$1:$I$57</definedName>
    <definedName name="_xlnm.Print_Area" localSheetId="14">'1647'!$A$1:$I$56</definedName>
    <definedName name="_xlnm.Print_Area" localSheetId="15">'1649'!$A$1:$I$57</definedName>
    <definedName name="_xlnm.Print_Area" localSheetId="16">'1650'!$A$1:$I$57</definedName>
    <definedName name="_xlnm.Print_Area" localSheetId="17">'1652'!$A$1:$I$55</definedName>
    <definedName name="_xlnm.Print_Area" localSheetId="18">'1653'!$A$1:$I$57</definedName>
    <definedName name="_xlnm.Print_Area" localSheetId="19">'1654'!$A$1:$I$55</definedName>
    <definedName name="_xlnm.Print_Area" localSheetId="20">'1656'!$A$1:$I$55</definedName>
    <definedName name="_xlnm.Print_Area" localSheetId="21">'1657'!$A$1:$I$57</definedName>
    <definedName name="_xlnm.Print_Area" localSheetId="22">'1658'!$A$1:$I$57</definedName>
    <definedName name="_xlnm.Print_Area" localSheetId="23">'1659'!$A$1:$I$57</definedName>
    <definedName name="_xlnm.Print_Area" localSheetId="24">'1660'!$A$1:$I$55</definedName>
    <definedName name="_xlnm.Print_Area" localSheetId="25">'1661'!$A$1:$I$57</definedName>
    <definedName name="_xlnm.Print_Area" localSheetId="26">'1663'!$A$1:$I$55</definedName>
    <definedName name="_xlnm.Print_Area" localSheetId="0">'Rekapitulace dle oblasti'!$A$1:$N$54</definedName>
  </definedNames>
  <calcPr calcId="162913"/>
</workbook>
</file>

<file path=xl/calcChain.xml><?xml version="1.0" encoding="utf-8"?>
<calcChain xmlns="http://schemas.openxmlformats.org/spreadsheetml/2006/main">
  <c r="N39" i="26" l="1"/>
  <c r="G31" i="63" l="1"/>
  <c r="G31" i="61"/>
  <c r="G31" i="54"/>
  <c r="G31" i="47"/>
  <c r="G31" i="46"/>
  <c r="K52" i="66" l="1"/>
  <c r="H52" i="41" l="1"/>
  <c r="H52" i="45" l="1"/>
  <c r="G29" i="54" l="1"/>
  <c r="I42" i="56"/>
  <c r="I41" i="56"/>
  <c r="I40" i="56"/>
  <c r="I37" i="56"/>
  <c r="H53" i="41"/>
  <c r="H51" i="41"/>
  <c r="H50" i="41"/>
  <c r="H54" i="41" s="1"/>
  <c r="H53" i="42"/>
  <c r="H52" i="42"/>
  <c r="H51" i="42"/>
  <c r="H50" i="42"/>
  <c r="H53" i="43"/>
  <c r="H52" i="43"/>
  <c r="H51" i="43"/>
  <c r="H50" i="43"/>
  <c r="H53" i="44"/>
  <c r="H52" i="44"/>
  <c r="H51" i="44"/>
  <c r="H50" i="44"/>
  <c r="H53" i="45"/>
  <c r="H51" i="45"/>
  <c r="H50" i="45"/>
  <c r="H53" i="46"/>
  <c r="H52" i="46"/>
  <c r="H51" i="46"/>
  <c r="H50" i="46"/>
  <c r="H53" i="47"/>
  <c r="H52" i="47"/>
  <c r="H51" i="47"/>
  <c r="H50" i="47"/>
  <c r="H54" i="47" s="1"/>
  <c r="H53" i="48"/>
  <c r="H52" i="48"/>
  <c r="H51" i="48"/>
  <c r="H50" i="48"/>
  <c r="H53" i="49"/>
  <c r="H52" i="49"/>
  <c r="H51" i="49"/>
  <c r="H50" i="49"/>
  <c r="H53" i="50"/>
  <c r="H52" i="50"/>
  <c r="H51" i="50"/>
  <c r="H50" i="50"/>
  <c r="H53" i="51"/>
  <c r="H52" i="51"/>
  <c r="H51" i="51"/>
  <c r="H50" i="51"/>
  <c r="H53" i="52"/>
  <c r="H52" i="52"/>
  <c r="H51" i="52"/>
  <c r="H50" i="52"/>
  <c r="H53" i="53"/>
  <c r="H52" i="53"/>
  <c r="H51" i="53"/>
  <c r="H50" i="53"/>
  <c r="H54" i="53" s="1"/>
  <c r="H53" i="54"/>
  <c r="H52" i="54"/>
  <c r="H51" i="54"/>
  <c r="H50" i="54"/>
  <c r="H53" i="55"/>
  <c r="H52" i="55"/>
  <c r="H51" i="55"/>
  <c r="H50" i="55"/>
  <c r="H54" i="55" s="1"/>
  <c r="H53" i="56"/>
  <c r="H52" i="56"/>
  <c r="H51" i="56"/>
  <c r="H50" i="56"/>
  <c r="H54" i="56" s="1"/>
  <c r="H53" i="58"/>
  <c r="H52" i="58"/>
  <c r="H51" i="58"/>
  <c r="H50" i="58"/>
  <c r="H53" i="59"/>
  <c r="H52" i="59"/>
  <c r="H51" i="59"/>
  <c r="H50" i="59"/>
  <c r="H53" i="60"/>
  <c r="H52" i="60"/>
  <c r="H51" i="60"/>
  <c r="H50" i="60"/>
  <c r="H53" i="61"/>
  <c r="H52" i="61"/>
  <c r="H51" i="61"/>
  <c r="H50" i="61"/>
  <c r="H53" i="62"/>
  <c r="H52" i="62"/>
  <c r="H51" i="62"/>
  <c r="H50" i="62"/>
  <c r="H53" i="63"/>
  <c r="H52" i="63"/>
  <c r="H51" i="63"/>
  <c r="H50" i="63"/>
  <c r="H53" i="64"/>
  <c r="H52" i="64"/>
  <c r="H51" i="64"/>
  <c r="H50" i="64"/>
  <c r="H53" i="65"/>
  <c r="H52" i="65"/>
  <c r="H51" i="65"/>
  <c r="H50" i="65"/>
  <c r="H53" i="66"/>
  <c r="H52" i="66"/>
  <c r="H51" i="66"/>
  <c r="H50" i="66"/>
  <c r="I54" i="66"/>
  <c r="G54" i="66"/>
  <c r="F54" i="66"/>
  <c r="E54" i="66"/>
  <c r="I54" i="65"/>
  <c r="G54" i="65"/>
  <c r="F54" i="65"/>
  <c r="E54" i="65"/>
  <c r="I54" i="64"/>
  <c r="G54" i="64"/>
  <c r="F54" i="64"/>
  <c r="E54" i="64"/>
  <c r="I54" i="63"/>
  <c r="G54" i="63"/>
  <c r="F54" i="63"/>
  <c r="E54" i="63"/>
  <c r="I54" i="62"/>
  <c r="G54" i="62"/>
  <c r="F54" i="62"/>
  <c r="E54" i="62"/>
  <c r="I54" i="61"/>
  <c r="G54" i="61"/>
  <c r="F54" i="61"/>
  <c r="E54" i="61"/>
  <c r="I54" i="60"/>
  <c r="G54" i="60"/>
  <c r="F54" i="60"/>
  <c r="E54" i="60"/>
  <c r="I54" i="59"/>
  <c r="G54" i="59"/>
  <c r="F54" i="59"/>
  <c r="E54" i="59"/>
  <c r="I54" i="58"/>
  <c r="G54" i="58"/>
  <c r="F54" i="58"/>
  <c r="E54" i="58"/>
  <c r="I54" i="56"/>
  <c r="G54" i="56"/>
  <c r="F54" i="56"/>
  <c r="E54" i="56"/>
  <c r="I54" i="55"/>
  <c r="G54" i="55"/>
  <c r="F54" i="55"/>
  <c r="E54" i="55"/>
  <c r="I54" i="54"/>
  <c r="G54" i="54"/>
  <c r="F54" i="54"/>
  <c r="E54" i="54"/>
  <c r="I54" i="53"/>
  <c r="G54" i="53"/>
  <c r="F54" i="53"/>
  <c r="E54" i="53"/>
  <c r="I54" i="52"/>
  <c r="G54" i="52"/>
  <c r="F54" i="52"/>
  <c r="E54" i="52"/>
  <c r="I54" i="51"/>
  <c r="G54" i="51"/>
  <c r="F54" i="51"/>
  <c r="E54" i="51"/>
  <c r="I54" i="50"/>
  <c r="G54" i="50"/>
  <c r="F54" i="50"/>
  <c r="E54" i="50"/>
  <c r="I54" i="49"/>
  <c r="G54" i="49"/>
  <c r="F54" i="49"/>
  <c r="E54" i="49"/>
  <c r="I54" i="48"/>
  <c r="G54" i="48"/>
  <c r="F54" i="48"/>
  <c r="E54" i="48"/>
  <c r="I54" i="47"/>
  <c r="G54" i="47"/>
  <c r="F54" i="47"/>
  <c r="E54" i="47"/>
  <c r="I54" i="46"/>
  <c r="G54" i="46"/>
  <c r="F54" i="46"/>
  <c r="E54" i="46"/>
  <c r="I54" i="45"/>
  <c r="G54" i="45"/>
  <c r="F54" i="45"/>
  <c r="E54" i="45"/>
  <c r="I54" i="44"/>
  <c r="G54" i="44"/>
  <c r="F54" i="44"/>
  <c r="E54" i="44"/>
  <c r="I54" i="43"/>
  <c r="G54" i="43"/>
  <c r="F54" i="43"/>
  <c r="E54" i="43"/>
  <c r="I54" i="42"/>
  <c r="G54" i="42"/>
  <c r="F54" i="42"/>
  <c r="E54" i="42"/>
  <c r="I54" i="41"/>
  <c r="G54" i="41"/>
  <c r="F54" i="41"/>
  <c r="E54" i="41"/>
  <c r="I42" i="41"/>
  <c r="I41" i="41"/>
  <c r="I40" i="41"/>
  <c r="I37" i="41"/>
  <c r="I42" i="42"/>
  <c r="I41" i="42"/>
  <c r="I40" i="42"/>
  <c r="I37" i="42"/>
  <c r="I42" i="43"/>
  <c r="I41" i="43"/>
  <c r="I40" i="43"/>
  <c r="I37" i="43"/>
  <c r="I42" i="44"/>
  <c r="I41" i="44"/>
  <c r="I40" i="44"/>
  <c r="I37" i="44"/>
  <c r="I42" i="45"/>
  <c r="I41" i="45"/>
  <c r="I40" i="45"/>
  <c r="I37" i="45"/>
  <c r="I42" i="46"/>
  <c r="I41" i="46"/>
  <c r="I40" i="46"/>
  <c r="I37" i="46"/>
  <c r="I42" i="47"/>
  <c r="I41" i="47"/>
  <c r="I40" i="47"/>
  <c r="I37" i="47"/>
  <c r="I42" i="48"/>
  <c r="I41" i="48"/>
  <c r="I40" i="48"/>
  <c r="I37" i="48"/>
  <c r="I42" i="49"/>
  <c r="I41" i="49"/>
  <c r="I40" i="49"/>
  <c r="I37" i="49"/>
  <c r="I42" i="50"/>
  <c r="I41" i="50"/>
  <c r="I40" i="50"/>
  <c r="I37" i="50"/>
  <c r="I42" i="51"/>
  <c r="I41" i="51"/>
  <c r="I40" i="51"/>
  <c r="I37" i="51"/>
  <c r="I42" i="52"/>
  <c r="I41" i="52"/>
  <c r="I40" i="52"/>
  <c r="I37" i="52"/>
  <c r="I42" i="53"/>
  <c r="I41" i="53"/>
  <c r="I40" i="53"/>
  <c r="I37" i="53"/>
  <c r="I42" i="54"/>
  <c r="I41" i="54"/>
  <c r="I40" i="54"/>
  <c r="I37" i="54"/>
  <c r="I42" i="55"/>
  <c r="I41" i="55"/>
  <c r="I40" i="55"/>
  <c r="I37" i="55"/>
  <c r="I42" i="58"/>
  <c r="I41" i="58"/>
  <c r="I40" i="58"/>
  <c r="I37" i="58"/>
  <c r="I42" i="59"/>
  <c r="I41" i="59"/>
  <c r="I40" i="59"/>
  <c r="I37" i="59"/>
  <c r="I42" i="60"/>
  <c r="I41" i="60"/>
  <c r="I40" i="60"/>
  <c r="I37" i="60"/>
  <c r="I42" i="61"/>
  <c r="I41" i="61"/>
  <c r="I40" i="61"/>
  <c r="I37" i="61"/>
  <c r="I42" i="62"/>
  <c r="I41" i="62"/>
  <c r="I40" i="62"/>
  <c r="I37" i="62"/>
  <c r="I42" i="63"/>
  <c r="I41" i="63"/>
  <c r="I40" i="63"/>
  <c r="I37" i="63"/>
  <c r="I42" i="64"/>
  <c r="I41" i="64"/>
  <c r="I40" i="64"/>
  <c r="I37" i="64"/>
  <c r="I42" i="65"/>
  <c r="I41" i="65"/>
  <c r="I40" i="65"/>
  <c r="I37" i="65"/>
  <c r="I42" i="66"/>
  <c r="I41" i="66"/>
  <c r="I40" i="66"/>
  <c r="I37" i="66"/>
  <c r="G32" i="65"/>
  <c r="G32" i="63"/>
  <c r="G32" i="61"/>
  <c r="G32" i="59"/>
  <c r="G32" i="55"/>
  <c r="G32" i="53"/>
  <c r="G32" i="51"/>
  <c r="G32" i="49"/>
  <c r="G32" i="47"/>
  <c r="G32" i="45"/>
  <c r="G32" i="43"/>
  <c r="G32" i="41"/>
  <c r="G29" i="41"/>
  <c r="G29" i="42"/>
  <c r="G29" i="43"/>
  <c r="G29" i="44"/>
  <c r="G29" i="45"/>
  <c r="G29" i="46"/>
  <c r="G29" i="47"/>
  <c r="G29" i="48"/>
  <c r="G29" i="49"/>
  <c r="G29" i="50"/>
  <c r="G29" i="51"/>
  <c r="G29" i="52"/>
  <c r="G29" i="53"/>
  <c r="G29" i="55"/>
  <c r="G29" i="56"/>
  <c r="G29" i="58"/>
  <c r="G29" i="59"/>
  <c r="G29" i="60"/>
  <c r="G29" i="61"/>
  <c r="G29" i="62"/>
  <c r="G29" i="63"/>
  <c r="G29" i="64"/>
  <c r="G29" i="65"/>
  <c r="G29" i="66"/>
  <c r="G26" i="66"/>
  <c r="G32" i="66" s="1"/>
  <c r="G26" i="65"/>
  <c r="G26" i="64"/>
  <c r="G26" i="63"/>
  <c r="G26" i="62"/>
  <c r="G32" i="62" s="1"/>
  <c r="G26" i="61"/>
  <c r="G26" i="60"/>
  <c r="G32" i="60" s="1"/>
  <c r="G26" i="59"/>
  <c r="G26" i="58"/>
  <c r="G32" i="58" s="1"/>
  <c r="G26" i="56"/>
  <c r="G32" i="56" s="1"/>
  <c r="G26" i="55"/>
  <c r="G26" i="54"/>
  <c r="G32" i="54" s="1"/>
  <c r="G26" i="53"/>
  <c r="G26" i="52"/>
  <c r="G32" i="52" s="1"/>
  <c r="G26" i="51"/>
  <c r="G26" i="50"/>
  <c r="G32" i="50" s="1"/>
  <c r="G26" i="49"/>
  <c r="G26" i="48"/>
  <c r="G26" i="47"/>
  <c r="G26" i="46"/>
  <c r="G32" i="46" s="1"/>
  <c r="G26" i="45"/>
  <c r="G26" i="44"/>
  <c r="G26" i="43"/>
  <c r="G26" i="42"/>
  <c r="G32" i="42" s="1"/>
  <c r="G26" i="41"/>
  <c r="H25" i="42"/>
  <c r="H25" i="44"/>
  <c r="H25" i="48"/>
  <c r="H25" i="51"/>
  <c r="I25" i="52"/>
  <c r="H25" i="55"/>
  <c r="H25" i="59"/>
  <c r="I25" i="62"/>
  <c r="H25" i="63"/>
  <c r="I25" i="64"/>
  <c r="I25" i="66"/>
  <c r="H21" i="66"/>
  <c r="H25" i="66" s="1"/>
  <c r="I20" i="66"/>
  <c r="I21" i="66" s="1"/>
  <c r="H20" i="66"/>
  <c r="I21" i="65"/>
  <c r="I25" i="65" s="1"/>
  <c r="I20" i="65"/>
  <c r="H20" i="65"/>
  <c r="H21" i="65" s="1"/>
  <c r="H25" i="65" s="1"/>
  <c r="H21" i="64"/>
  <c r="H25" i="64" s="1"/>
  <c r="I20" i="64"/>
  <c r="I21" i="64" s="1"/>
  <c r="H20" i="64"/>
  <c r="I21" i="63"/>
  <c r="I25" i="63" s="1"/>
  <c r="I20" i="63"/>
  <c r="H20" i="63"/>
  <c r="H21" i="63" s="1"/>
  <c r="H21" i="62"/>
  <c r="H25" i="62" s="1"/>
  <c r="I20" i="62"/>
  <c r="I21" i="62" s="1"/>
  <c r="H20" i="62"/>
  <c r="I21" i="61"/>
  <c r="I25" i="61" s="1"/>
  <c r="I20" i="61"/>
  <c r="H20" i="61"/>
  <c r="H21" i="61" s="1"/>
  <c r="H25" i="61" s="1"/>
  <c r="I21" i="60"/>
  <c r="I25" i="60" s="1"/>
  <c r="I20" i="60"/>
  <c r="H20" i="60"/>
  <c r="H21" i="60" s="1"/>
  <c r="H25" i="60" s="1"/>
  <c r="I21" i="59"/>
  <c r="I25" i="59" s="1"/>
  <c r="I20" i="59"/>
  <c r="H20" i="59"/>
  <c r="H21" i="59" s="1"/>
  <c r="I21" i="58"/>
  <c r="I25" i="58" s="1"/>
  <c r="I20" i="58"/>
  <c r="H20" i="58"/>
  <c r="H21" i="58" s="1"/>
  <c r="H25" i="58" s="1"/>
  <c r="I21" i="56"/>
  <c r="I25" i="56" s="1"/>
  <c r="I20" i="56"/>
  <c r="H20" i="56"/>
  <c r="H21" i="56" s="1"/>
  <c r="H25" i="56" s="1"/>
  <c r="I21" i="55"/>
  <c r="I25" i="55" s="1"/>
  <c r="I20" i="55"/>
  <c r="H20" i="55"/>
  <c r="H21" i="55" s="1"/>
  <c r="I21" i="54"/>
  <c r="I25" i="54" s="1"/>
  <c r="I20" i="54"/>
  <c r="H20" i="54"/>
  <c r="H21" i="54" s="1"/>
  <c r="H25" i="54" s="1"/>
  <c r="I20" i="53"/>
  <c r="I21" i="53" s="1"/>
  <c r="I25" i="53" s="1"/>
  <c r="H20" i="53"/>
  <c r="H21" i="53" s="1"/>
  <c r="H25" i="53" s="1"/>
  <c r="H21" i="52"/>
  <c r="H25" i="52" s="1"/>
  <c r="I20" i="52"/>
  <c r="I21" i="52" s="1"/>
  <c r="H20" i="52"/>
  <c r="I21" i="51"/>
  <c r="I25" i="51" s="1"/>
  <c r="I20" i="51"/>
  <c r="H20" i="51"/>
  <c r="H21" i="51" s="1"/>
  <c r="I21" i="50"/>
  <c r="I25" i="50" s="1"/>
  <c r="I20" i="50"/>
  <c r="H20" i="50"/>
  <c r="H21" i="50" s="1"/>
  <c r="H25" i="50" s="1"/>
  <c r="H21" i="49"/>
  <c r="H25" i="49" s="1"/>
  <c r="I20" i="49"/>
  <c r="I21" i="49" s="1"/>
  <c r="I25" i="49" s="1"/>
  <c r="H20" i="49"/>
  <c r="I21" i="48"/>
  <c r="I25" i="48" s="1"/>
  <c r="H21" i="48"/>
  <c r="I20" i="48"/>
  <c r="H20" i="48"/>
  <c r="I21" i="47"/>
  <c r="I25" i="47" s="1"/>
  <c r="I20" i="47"/>
  <c r="H20" i="47"/>
  <c r="H21" i="47" s="1"/>
  <c r="H25" i="47" s="1"/>
  <c r="I20" i="46"/>
  <c r="I21" i="46" s="1"/>
  <c r="I25" i="46" s="1"/>
  <c r="H20" i="46"/>
  <c r="H21" i="46" s="1"/>
  <c r="H25" i="46" s="1"/>
  <c r="I20" i="45"/>
  <c r="I21" i="45" s="1"/>
  <c r="I25" i="45" s="1"/>
  <c r="H20" i="45"/>
  <c r="H21" i="45" s="1"/>
  <c r="H25" i="45" s="1"/>
  <c r="I20" i="44"/>
  <c r="I21" i="44" s="1"/>
  <c r="I25" i="44" s="1"/>
  <c r="H20" i="44"/>
  <c r="H21" i="44" s="1"/>
  <c r="H21" i="43"/>
  <c r="H25" i="43" s="1"/>
  <c r="I20" i="43"/>
  <c r="I21" i="43" s="1"/>
  <c r="I25" i="43" s="1"/>
  <c r="H20" i="43"/>
  <c r="I21" i="42"/>
  <c r="I25" i="42" s="1"/>
  <c r="H21" i="42"/>
  <c r="I20" i="42"/>
  <c r="H20" i="42"/>
  <c r="I20" i="41"/>
  <c r="I21" i="41" s="1"/>
  <c r="I25" i="41" s="1"/>
  <c r="H20" i="41"/>
  <c r="H21" i="41" s="1"/>
  <c r="H25" i="41" s="1"/>
  <c r="G20" i="41"/>
  <c r="G21" i="41" s="1"/>
  <c r="G25" i="41" s="1"/>
  <c r="G18" i="41"/>
  <c r="G17" i="41"/>
  <c r="G18" i="42"/>
  <c r="G17" i="42"/>
  <c r="G20" i="42" s="1"/>
  <c r="G21" i="42" s="1"/>
  <c r="G18" i="43"/>
  <c r="G20" i="43" s="1"/>
  <c r="G21" i="43" s="1"/>
  <c r="G17" i="43"/>
  <c r="G18" i="44"/>
  <c r="G17" i="44"/>
  <c r="G20" i="44" s="1"/>
  <c r="G21" i="44" s="1"/>
  <c r="G18" i="45"/>
  <c r="G17" i="45"/>
  <c r="G18" i="46"/>
  <c r="G17" i="46"/>
  <c r="G20" i="46" s="1"/>
  <c r="G21" i="46" s="1"/>
  <c r="G18" i="47"/>
  <c r="G20" i="47" s="1"/>
  <c r="G21" i="47" s="1"/>
  <c r="G17" i="47"/>
  <c r="G18" i="48"/>
  <c r="G17" i="48"/>
  <c r="G20" i="48" s="1"/>
  <c r="G21" i="48" s="1"/>
  <c r="G18" i="49"/>
  <c r="G20" i="49" s="1"/>
  <c r="G21" i="49" s="1"/>
  <c r="G25" i="49" s="1"/>
  <c r="G17" i="49"/>
  <c r="G18" i="50"/>
  <c r="G20" i="50" s="1"/>
  <c r="G21" i="50" s="1"/>
  <c r="G25" i="50" s="1"/>
  <c r="G17" i="50"/>
  <c r="G18" i="51"/>
  <c r="G20" i="51" s="1"/>
  <c r="G21" i="51" s="1"/>
  <c r="G25" i="51" s="1"/>
  <c r="G17" i="51"/>
  <c r="G18" i="52"/>
  <c r="G20" i="52" s="1"/>
  <c r="G21" i="52" s="1"/>
  <c r="G25" i="52" s="1"/>
  <c r="G17" i="52"/>
  <c r="G18" i="53"/>
  <c r="G20" i="53" s="1"/>
  <c r="G21" i="53" s="1"/>
  <c r="G25" i="53" s="1"/>
  <c r="G17" i="53"/>
  <c r="G18" i="54"/>
  <c r="G20" i="54" s="1"/>
  <c r="G21" i="54" s="1"/>
  <c r="G25" i="54" s="1"/>
  <c r="G17" i="54"/>
  <c r="G18" i="55"/>
  <c r="G20" i="55" s="1"/>
  <c r="G21" i="55" s="1"/>
  <c r="G25" i="55" s="1"/>
  <c r="G17" i="55"/>
  <c r="G18" i="56"/>
  <c r="G20" i="56" s="1"/>
  <c r="G21" i="56" s="1"/>
  <c r="G25" i="56" s="1"/>
  <c r="G17" i="56"/>
  <c r="G18" i="58"/>
  <c r="G20" i="58" s="1"/>
  <c r="G21" i="58" s="1"/>
  <c r="G25" i="58" s="1"/>
  <c r="G17" i="58"/>
  <c r="G18" i="59"/>
  <c r="G20" i="59" s="1"/>
  <c r="G21" i="59" s="1"/>
  <c r="G25" i="59" s="1"/>
  <c r="G17" i="59"/>
  <c r="G18" i="60"/>
  <c r="G20" i="60" s="1"/>
  <c r="G21" i="60" s="1"/>
  <c r="G25" i="60" s="1"/>
  <c r="G17" i="60"/>
  <c r="G18" i="61"/>
  <c r="G20" i="61" s="1"/>
  <c r="G21" i="61" s="1"/>
  <c r="G25" i="61" s="1"/>
  <c r="G17" i="61"/>
  <c r="G18" i="62"/>
  <c r="G20" i="62" s="1"/>
  <c r="G21" i="62" s="1"/>
  <c r="G25" i="62" s="1"/>
  <c r="G17" i="62"/>
  <c r="G18" i="63"/>
  <c r="G20" i="63" s="1"/>
  <c r="G21" i="63" s="1"/>
  <c r="G25" i="63" s="1"/>
  <c r="G17" i="63"/>
  <c r="G18" i="64"/>
  <c r="G20" i="64" s="1"/>
  <c r="G21" i="64" s="1"/>
  <c r="G17" i="64"/>
  <c r="G18" i="65"/>
  <c r="G20" i="65" s="1"/>
  <c r="G21" i="65" s="1"/>
  <c r="G17" i="65"/>
  <c r="G18" i="66"/>
  <c r="G20" i="66" s="1"/>
  <c r="G21" i="66" s="1"/>
  <c r="G17" i="66"/>
  <c r="G16" i="66"/>
  <c r="G16" i="65"/>
  <c r="G16" i="64"/>
  <c r="G16" i="63"/>
  <c r="G16" i="62"/>
  <c r="G16" i="61"/>
  <c r="G16" i="60"/>
  <c r="G16" i="59"/>
  <c r="G16" i="58"/>
  <c r="G16" i="56"/>
  <c r="G16" i="55"/>
  <c r="G16" i="54"/>
  <c r="G16" i="53"/>
  <c r="G16" i="52"/>
  <c r="G16" i="51"/>
  <c r="G16" i="50"/>
  <c r="G16" i="49"/>
  <c r="G16" i="48"/>
  <c r="G16" i="47"/>
  <c r="G16" i="46"/>
  <c r="G16" i="45"/>
  <c r="G20" i="45" s="1"/>
  <c r="G21" i="45" s="1"/>
  <c r="G16" i="44"/>
  <c r="G16" i="43"/>
  <c r="G16" i="42"/>
  <c r="G16" i="41"/>
  <c r="G25" i="48" l="1"/>
  <c r="G25" i="45"/>
  <c r="G25" i="65"/>
  <c r="H54" i="64"/>
  <c r="H54" i="61"/>
  <c r="H54" i="44"/>
  <c r="H54" i="43"/>
  <c r="G25" i="44"/>
  <c r="G25" i="42"/>
  <c r="G25" i="46"/>
  <c r="G25" i="66"/>
  <c r="H54" i="66"/>
  <c r="H54" i="65"/>
  <c r="H54" i="63"/>
  <c r="H54" i="62"/>
  <c r="H54" i="60"/>
  <c r="H54" i="59"/>
  <c r="H54" i="58"/>
  <c r="H54" i="52"/>
  <c r="H54" i="51"/>
  <c r="H54" i="50"/>
  <c r="H54" i="49"/>
  <c r="H54" i="48"/>
  <c r="H54" i="46"/>
  <c r="H54" i="45"/>
  <c r="G25" i="64"/>
  <c r="G25" i="43"/>
  <c r="G25" i="47"/>
  <c r="G32" i="44"/>
  <c r="G32" i="48"/>
  <c r="G32" i="64"/>
  <c r="H54" i="54"/>
  <c r="H54" i="42"/>
  <c r="H36" i="26"/>
  <c r="I54" i="57" l="1"/>
  <c r="G54" i="57"/>
  <c r="F54" i="57"/>
  <c r="I42" i="57"/>
  <c r="I41" i="57"/>
  <c r="I40" i="57"/>
  <c r="I37" i="57"/>
  <c r="G26" i="57"/>
  <c r="G32" i="57" s="1"/>
  <c r="I20" i="57"/>
  <c r="I21" i="57" s="1"/>
  <c r="I25" i="57" s="1"/>
  <c r="G17" i="57"/>
  <c r="G16" i="57"/>
  <c r="E54" i="57" l="1"/>
  <c r="H50" i="57"/>
  <c r="H51" i="57"/>
  <c r="H52" i="57"/>
  <c r="H53" i="57"/>
  <c r="G18" i="57"/>
  <c r="G20" i="57" s="1"/>
  <c r="G21" i="57" s="1"/>
  <c r="G25" i="57" s="1"/>
  <c r="H20" i="57"/>
  <c r="H21" i="57" s="1"/>
  <c r="H25" i="57" s="1"/>
  <c r="G29" i="57"/>
  <c r="G55" i="57"/>
  <c r="H54" i="57" l="1"/>
  <c r="E24" i="26"/>
  <c r="M24" i="26" l="1"/>
  <c r="L24" i="26"/>
  <c r="I24" i="26"/>
  <c r="H24" i="26"/>
  <c r="G24" i="26"/>
  <c r="F24" i="26"/>
  <c r="M21" i="26" l="1"/>
  <c r="L21" i="26"/>
  <c r="I21" i="26"/>
  <c r="H21" i="26"/>
  <c r="G21" i="26"/>
  <c r="F21" i="26"/>
  <c r="E21" i="26"/>
  <c r="M31" i="26" l="1"/>
  <c r="L31" i="26"/>
  <c r="I31" i="26"/>
  <c r="H31" i="26"/>
  <c r="G31" i="26"/>
  <c r="F31" i="26"/>
  <c r="E31" i="26"/>
  <c r="M29" i="26" l="1"/>
  <c r="L29" i="26"/>
  <c r="I29" i="26"/>
  <c r="H29" i="26"/>
  <c r="G29" i="26"/>
  <c r="F29" i="26"/>
  <c r="E29" i="26"/>
  <c r="M32" i="26" l="1"/>
  <c r="L32" i="26"/>
  <c r="I32" i="26"/>
  <c r="H32" i="26"/>
  <c r="G32" i="26"/>
  <c r="F32" i="26"/>
  <c r="E32" i="26"/>
  <c r="M18" i="26"/>
  <c r="L18" i="26"/>
  <c r="I18" i="26"/>
  <c r="H18" i="26"/>
  <c r="G18" i="26"/>
  <c r="F18" i="26"/>
  <c r="E18" i="26"/>
  <c r="M17" i="26" l="1"/>
  <c r="L17" i="26"/>
  <c r="I17" i="26"/>
  <c r="H17" i="26"/>
  <c r="G17" i="26"/>
  <c r="F17" i="26"/>
  <c r="E17" i="26"/>
  <c r="M33" i="26" l="1"/>
  <c r="L33" i="26"/>
  <c r="I33" i="26"/>
  <c r="H33" i="26"/>
  <c r="G33" i="26"/>
  <c r="F33" i="26"/>
  <c r="E33" i="26"/>
  <c r="M38" i="26" l="1"/>
  <c r="L38" i="26"/>
  <c r="I38" i="26"/>
  <c r="H38" i="26"/>
  <c r="G38" i="26"/>
  <c r="F38" i="26"/>
  <c r="E38" i="26"/>
  <c r="M37" i="26" l="1"/>
  <c r="L37" i="26"/>
  <c r="I37" i="26"/>
  <c r="H37" i="26"/>
  <c r="G37" i="26"/>
  <c r="F37" i="26"/>
  <c r="E37" i="26"/>
  <c r="J37" i="26" l="1"/>
  <c r="M36" i="26"/>
  <c r="L36" i="26"/>
  <c r="I36" i="26"/>
  <c r="G36" i="26"/>
  <c r="F36" i="26"/>
  <c r="E36" i="26"/>
  <c r="M35" i="26" l="1"/>
  <c r="L35" i="26"/>
  <c r="I35" i="26"/>
  <c r="H35" i="26"/>
  <c r="G35" i="26"/>
  <c r="F35" i="26"/>
  <c r="E35" i="26"/>
  <c r="M34" i="26" l="1"/>
  <c r="L34" i="26"/>
  <c r="I34" i="26"/>
  <c r="H34" i="26"/>
  <c r="G34" i="26"/>
  <c r="F34" i="26"/>
  <c r="E34" i="26"/>
  <c r="M30" i="26" l="1"/>
  <c r="L30" i="26"/>
  <c r="I30" i="26"/>
  <c r="H30" i="26"/>
  <c r="G30" i="26"/>
  <c r="F30" i="26"/>
  <c r="E30" i="26"/>
  <c r="M28" i="26" l="1"/>
  <c r="L28" i="26"/>
  <c r="I28" i="26"/>
  <c r="H28" i="26"/>
  <c r="G28" i="26"/>
  <c r="F28" i="26"/>
  <c r="E28" i="26"/>
  <c r="M27" i="26" l="1"/>
  <c r="L27" i="26"/>
  <c r="I27" i="26"/>
  <c r="H27" i="26"/>
  <c r="G27" i="26"/>
  <c r="F27" i="26"/>
  <c r="E27" i="26"/>
  <c r="M26" i="26" l="1"/>
  <c r="L26" i="26"/>
  <c r="I26" i="26"/>
  <c r="H26" i="26"/>
  <c r="G26" i="26"/>
  <c r="F26" i="26"/>
  <c r="E26" i="26"/>
  <c r="M25" i="26" l="1"/>
  <c r="L25" i="26"/>
  <c r="I25" i="26"/>
  <c r="H25" i="26"/>
  <c r="G25" i="26"/>
  <c r="F25" i="26"/>
  <c r="E25" i="26"/>
  <c r="M23" i="26" l="1"/>
  <c r="L23" i="26"/>
  <c r="I23" i="26"/>
  <c r="H23" i="26"/>
  <c r="G23" i="26"/>
  <c r="F23" i="26"/>
  <c r="E23" i="26"/>
  <c r="M22" i="26" l="1"/>
  <c r="L22" i="26"/>
  <c r="I22" i="26"/>
  <c r="H22" i="26"/>
  <c r="G22" i="26"/>
  <c r="F22" i="26"/>
  <c r="E22" i="26"/>
  <c r="M20" i="26" l="1"/>
  <c r="L20" i="26"/>
  <c r="I20" i="26"/>
  <c r="H20" i="26"/>
  <c r="G20" i="26"/>
  <c r="F20" i="26"/>
  <c r="E20" i="26"/>
  <c r="M19" i="26" l="1"/>
  <c r="L19" i="26"/>
  <c r="I19" i="26"/>
  <c r="H19" i="26"/>
  <c r="G19" i="26"/>
  <c r="F19" i="26"/>
  <c r="E19" i="26"/>
  <c r="M16" i="26" l="1"/>
  <c r="L16" i="26"/>
  <c r="I16" i="26"/>
  <c r="H16" i="26"/>
  <c r="G16" i="26"/>
  <c r="F16" i="26"/>
  <c r="E16" i="26"/>
  <c r="M15" i="26" l="1"/>
  <c r="L15" i="26"/>
  <c r="I15" i="26"/>
  <c r="H15" i="26"/>
  <c r="G15" i="26"/>
  <c r="F15" i="26"/>
  <c r="E15" i="26"/>
  <c r="M14" i="26" l="1"/>
  <c r="L14" i="26"/>
  <c r="M13" i="26"/>
  <c r="L13" i="26"/>
  <c r="I14" i="26"/>
  <c r="H14" i="26"/>
  <c r="G14" i="26"/>
  <c r="F14" i="26"/>
  <c r="E14" i="26"/>
  <c r="I13" i="26" l="1"/>
  <c r="H13" i="26"/>
  <c r="G13" i="26"/>
  <c r="F13" i="26"/>
  <c r="E13" i="26"/>
  <c r="J13" i="26" l="1"/>
  <c r="H46" i="26"/>
  <c r="H45" i="26"/>
  <c r="K21" i="26"/>
  <c r="K20" i="26"/>
  <c r="J20" i="26"/>
  <c r="K19" i="26"/>
  <c r="M39" i="26"/>
  <c r="L39" i="26"/>
  <c r="H39" i="26"/>
  <c r="G39" i="26"/>
  <c r="F39" i="26"/>
  <c r="E39" i="26"/>
  <c r="K17" i="26"/>
  <c r="J17" i="26"/>
  <c r="K16" i="26"/>
  <c r="J16" i="26"/>
  <c r="K15" i="26"/>
  <c r="J14" i="26"/>
  <c r="K14" i="26"/>
  <c r="K28" i="26"/>
  <c r="J28" i="26"/>
  <c r="K27" i="26"/>
  <c r="J27" i="26"/>
  <c r="K25" i="26"/>
  <c r="K23" i="26"/>
  <c r="K22" i="26"/>
  <c r="K33" i="26"/>
  <c r="K30" i="26"/>
  <c r="K35" i="26"/>
  <c r="K34" i="26"/>
  <c r="K24" i="26" l="1"/>
  <c r="J29" i="26"/>
  <c r="K32" i="26"/>
  <c r="J21" i="26"/>
  <c r="K18" i="26"/>
  <c r="I39" i="26"/>
  <c r="J24" i="26"/>
  <c r="J25" i="26"/>
  <c r="J18" i="26"/>
  <c r="J15" i="26"/>
  <c r="J19" i="26"/>
  <c r="K31" i="26"/>
  <c r="J32" i="26"/>
  <c r="J23" i="26"/>
  <c r="K26" i="26"/>
  <c r="K29" i="26"/>
  <c r="J33" i="26"/>
  <c r="J22" i="26"/>
  <c r="J26" i="26"/>
  <c r="J35" i="26"/>
  <c r="J30" i="26"/>
  <c r="J34" i="26"/>
  <c r="J31" i="26"/>
  <c r="J36" i="26"/>
  <c r="K36" i="26"/>
  <c r="K13" i="26"/>
  <c r="N40" i="26" l="1"/>
  <c r="J38" i="26" l="1"/>
  <c r="K38" i="26"/>
  <c r="H51" i="26" l="1"/>
  <c r="J39" i="26"/>
  <c r="K37" i="26"/>
  <c r="H52" i="26" l="1"/>
  <c r="K39" i="26"/>
  <c r="K40" i="26" s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0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8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19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0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2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2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3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4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5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6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7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8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comments9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<sst xmlns="http://schemas.openxmlformats.org/spreadsheetml/2006/main" count="1833" uniqueCount="232">
  <si>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</si>
  <si>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</si>
  <si>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</si>
  <si>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</si>
  <si>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</si>
  <si>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</si>
  <si>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</si>
  <si>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</si>
  <si>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</si>
  <si>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</si>
  <si>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</si>
  <si>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</si>
  <si>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</si>
  <si>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</si>
  <si>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</si>
  <si>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</si>
  <si>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</si>
  <si>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</si>
  <si>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</si>
  <si>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</si>
  <si>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</si>
  <si>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</si>
  <si>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</si>
  <si>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</si>
  <si>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</si>
  <si>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</si>
  <si>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</si>
  <si>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</si>
  <si>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</si>
  <si>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</si>
  <si>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</si>
  <si>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</si>
  <si>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</si>
  <si>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</si>
  <si>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</si>
  <si>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</si>
  <si>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</si>
  <si>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</si>
  <si>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</si>
  <si>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</si>
  <si>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</si>
  <si>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</si>
  <si>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</si>
  <si>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</si>
  <si>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</si>
  <si>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</si>
  <si>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</si>
  <si>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</si>
  <si>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</si>
  <si>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</si>
  <si>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</si>
  <si>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</si>
  <si>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</si>
  <si>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</si>
  <si>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</si>
  <si>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</si>
  <si>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</si>
  <si>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</si>
  <si>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</si>
  <si>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</si>
  <si>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</si>
  <si>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</si>
  <si>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</si>
  <si>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</si>
  <si>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</si>
  <si>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</si>
  <si>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</si>
  <si>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Ulice, číslo</t>
  </si>
  <si>
    <t>Ing. Miroslava Březinová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</si>
  <si>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</si>
  <si>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</si>
  <si>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</si>
  <si>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</si>
  <si>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</si>
  <si>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</si>
  <si>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</si>
  <si>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</si>
  <si>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2019</t>
  </si>
  <si>
    <t>b) Výsledek hospod. předcház. účet. období k 31.12.2019</t>
  </si>
  <si>
    <t>Stav k 1.1.2019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</si>
  <si>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</si>
  <si>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>75004101</t>
  </si>
  <si>
    <t/>
  </si>
  <si>
    <t>790 70 Javorník</t>
  </si>
  <si>
    <t>Školní 104</t>
  </si>
  <si>
    <t>Domov Sněženka Jeseník, příspěvková organizace</t>
  </si>
  <si>
    <t>Moravská 814/2, 790 01  Jeseník</t>
  </si>
  <si>
    <t>790 01 Jeseník</t>
  </si>
  <si>
    <t>Moravská 814/2</t>
  </si>
  <si>
    <t>Domov pro seniory Červenka, příspěvková organizace</t>
  </si>
  <si>
    <t>Nádražní 105</t>
  </si>
  <si>
    <t>784 01 Litovel</t>
  </si>
  <si>
    <t>Nádražní 105, 784 01 Litovel</t>
  </si>
  <si>
    <t>Dům seniorů FRANTIŠEK Náměšť na Hané, příspěvková organizace</t>
  </si>
  <si>
    <t>Komenského 291</t>
  </si>
  <si>
    <t>783 44 Náměšť na Hané</t>
  </si>
  <si>
    <t>Komenského 291, 783 44 Náměšť na Hané</t>
  </si>
  <si>
    <t>Domov Hrubá Voda, příspěvková organizace</t>
  </si>
  <si>
    <t>Hrubá Voda 11</t>
  </si>
  <si>
    <t>783 61 Hlubočky</t>
  </si>
  <si>
    <t>Domov seniorů POHODA Chválkovice, příspěvková organizace</t>
  </si>
  <si>
    <t>Švabinského 3</t>
  </si>
  <si>
    <t>772 00 Olomouc - Chválkovice</t>
  </si>
  <si>
    <t>Zikova 14</t>
  </si>
  <si>
    <t>770 10 Olomouc</t>
  </si>
  <si>
    <t>Vincentinum - poskytovatel sociálních služeb Šternberk, příspěvková organizace</t>
  </si>
  <si>
    <t>Sadová 7</t>
  </si>
  <si>
    <t>785 01 Šternberk</t>
  </si>
  <si>
    <t>Klíč - centrum sociálních služeb, příspěvková organizace</t>
  </si>
  <si>
    <t>Dolní Hejčínská 50/28</t>
  </si>
  <si>
    <t>779 00 Olomouc</t>
  </si>
  <si>
    <t>Nové Zámky - poskytovatel sociálních služeb, příspěvková organizace</t>
  </si>
  <si>
    <t>Mladeč, Nové Zámky 2</t>
  </si>
  <si>
    <t>Středisko sociální prevence Olomouc, příspěvková organizace</t>
  </si>
  <si>
    <t>Na Vozovce 26</t>
  </si>
  <si>
    <t>U Sanatoria 25</t>
  </si>
  <si>
    <t>787 01 Šumperk</t>
  </si>
  <si>
    <t>Sociální služby pro seniory Šumperk, příspěvková organizace</t>
  </si>
  <si>
    <t>Sociální služby Libina, příspěvková organizace</t>
  </si>
  <si>
    <t>Libina 540</t>
  </si>
  <si>
    <t>788 05 Libina</t>
  </si>
  <si>
    <t>Domov Štíty - Jedlí, příspěvková organizace</t>
  </si>
  <si>
    <t>Na Pilníku 222</t>
  </si>
  <si>
    <t>789 91 Štíty</t>
  </si>
  <si>
    <t>Domov u Třebůvky Loštice, příspěvková organizace</t>
  </si>
  <si>
    <t>Hradská 113</t>
  </si>
  <si>
    <t>789 83 Loštice</t>
  </si>
  <si>
    <t>Domov Paprsek Olšany, příspěvková organizace</t>
  </si>
  <si>
    <t>Olšany 105</t>
  </si>
  <si>
    <t>789 62 Olšany</t>
  </si>
  <si>
    <t>Domov seniorů Prostějov, příspěvková organizace</t>
  </si>
  <si>
    <t>Nerudova 70</t>
  </si>
  <si>
    <t xml:space="preserve"> 796 01 Prostějov</t>
  </si>
  <si>
    <t>Domov pro seniory Jesenec, příspěvková organizace</t>
  </si>
  <si>
    <t xml:space="preserve">Jesenec 1 </t>
  </si>
  <si>
    <t>798 53 Jesenec</t>
  </si>
  <si>
    <t>Domov "Na Zámku", příspěvková organizace</t>
  </si>
  <si>
    <t>nám. děk. Františka Kvapila 17</t>
  </si>
  <si>
    <t>798 26 Nezamyslice</t>
  </si>
  <si>
    <t>Centrum sociálních služeb Prostějov, příspěvková organizace</t>
  </si>
  <si>
    <t>Lidická 86</t>
  </si>
  <si>
    <t>Domov pro seniory Radkova Lhota, příspěvková organizace</t>
  </si>
  <si>
    <t>Radkova Lhota 16</t>
  </si>
  <si>
    <t>751 14 Dřevohostice</t>
  </si>
  <si>
    <t>Pavlovice u Přerova 95</t>
  </si>
  <si>
    <t>751 12 Pavlovice u Přerova</t>
  </si>
  <si>
    <t>Domov pro seniory Tovačov, příspěvková organizace</t>
  </si>
  <si>
    <t>Nádražní 94</t>
  </si>
  <si>
    <t>751 01 Tovačov</t>
  </si>
  <si>
    <t>Skalička 1</t>
  </si>
  <si>
    <t>753 52 Skalička</t>
  </si>
  <si>
    <t>Centrum Dominika Kokory, příspěvková organizace</t>
  </si>
  <si>
    <t>Kokory 54</t>
  </si>
  <si>
    <t>751 05 Kokory</t>
  </si>
  <si>
    <t>Domov Na zámečku Rokytnice, příspěvková organizace</t>
  </si>
  <si>
    <t>Rokytnice 1</t>
  </si>
  <si>
    <t>751 04 Rokytnice</t>
  </si>
  <si>
    <t>Sociální služby pro seniory Olomouc, příspěvková organizace</t>
  </si>
  <si>
    <t>Domov Alfreda Skeneho Pavlovice u Přerova, příspěvková organizace</t>
  </si>
  <si>
    <t>Domov Větrný mlýn Skalička, příspěvková organizace</t>
  </si>
  <si>
    <t>Domov pro seniory Javorník, příspěvková organizace</t>
  </si>
  <si>
    <t>Zikova 618/14, 770 10 Olomouc</t>
  </si>
  <si>
    <t>Sadová 7, 785 01 Šternberk</t>
  </si>
  <si>
    <t>Mladeč, Nové Zámky č.p. 2, Litovel 784 01</t>
  </si>
  <si>
    <t>Na Vozovce 26, 799 00 Olomouc</t>
  </si>
  <si>
    <t>Libina 540, 788 05 Libina</t>
  </si>
  <si>
    <t>Na Pilníku 222, 789 91 Štíty</t>
  </si>
  <si>
    <t>750 04 003</t>
  </si>
  <si>
    <t>Hradská 113/5, 789 83 Loštice</t>
  </si>
  <si>
    <t>Olšany 105, 789 62</t>
  </si>
  <si>
    <t>Jesenec 1, 798 53 Jesenec</t>
  </si>
  <si>
    <t>71197702</t>
  </si>
  <si>
    <t>751 12 Pavlovice u Přerova 95</t>
  </si>
  <si>
    <t>61985864</t>
  </si>
  <si>
    <t>Nádražní 94, 75101 Tovačov</t>
  </si>
  <si>
    <t>61985872</t>
  </si>
  <si>
    <t>Skalička č.1</t>
  </si>
  <si>
    <t>61985902</t>
  </si>
  <si>
    <t>Kokory 54, 751 05 Kokory</t>
  </si>
  <si>
    <t>61985929</t>
  </si>
  <si>
    <t>Rokytnice, č.p. 1, PSČ 751 04</t>
  </si>
  <si>
    <t>61985911</t>
  </si>
  <si>
    <t>61985881</t>
  </si>
  <si>
    <t>Školní 104, 790 70  Javorník</t>
  </si>
  <si>
    <t>Hrubá Voda 11, 783 61 Hlubočky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</si>
  <si>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24 684,09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</si>
  <si>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85 793,07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</si>
  <si>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26 255,29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</si>
  <si>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8 973,50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</si>
  <si>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60,00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</si>
  <si>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48 210,03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</si>
  <si>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1 173,68 Kč.</t>
  </si>
  <si>
    <t>Překročení závazného ukazatele průměrného přepočteného počtu pracovníků ovlivnila dlouhodobá vysoká nemocnost, částečně ošetřovné.</t>
  </si>
  <si>
    <t>Překročení závazného ukazatele průměrného přepočteného počtu pracovníků bylo zapříčiněno zástupy za dlouhodobé pracovní neschopnosti kmenových pracovníků.</t>
  </si>
  <si>
    <t>Překročení závazného ukazatele průměrného přepočteného počtu pracovníků bylo zapříčiněno zástupy za dlouhodobé pracovní neschopnosti u pracovníků přímé obslužné péče i na úseku ostatních obslužných činností.</t>
  </si>
  <si>
    <t>Překročení závazného ukazatele průměrného přepočteného počtu pracovníků bylo zapříčiněno vysokým počtem dlouhodobých pracovních neschopností a nutností zajištění provozních potřeb, zastupováním těchto pracovních pozic.</t>
  </si>
  <si>
    <t>Překročení závazného ukazatele průměrného přepočteného počtu pracovníků bylo zapříčiněno zástupy za dlouhodobé pracovní neschopnosti.</t>
  </si>
  <si>
    <t>Lidická 86, Prostějov, 796 01</t>
  </si>
  <si>
    <t>47921293</t>
  </si>
  <si>
    <t>Švabinského 3, Olomouc 772 00</t>
  </si>
  <si>
    <t>nám. děk. Františka Kvapila 17, 798 26 Nezamyslice</t>
  </si>
  <si>
    <t>71197737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</si>
  <si>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90 647,88 Kč.</t>
  </si>
  <si>
    <t>Překročení závazného ukazatele průměrného přepočteného počtu pracovníků bylo způsobeno nutností nahradit nemocné zaměstnance v přímé péči.</t>
  </si>
  <si>
    <t>Překročení závazného ukazatele průměrného přepočteného počtu pracovníků zapříčinily zástupy za dlouhodobé pracovní neschopnosti.</t>
  </si>
  <si>
    <t>Dolní Hejčínská 50/28, 779 00 Olomouc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</si>
  <si>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74 600,00 Kč.</t>
  </si>
  <si>
    <t>Překročení závazného ukazatele průměrného přepočteného počtu pracovníků bylo zapříčiněno dlouhodobou pracovní neschopností jednoho zaměstnance v sociálních službách.</t>
  </si>
  <si>
    <t>U sanatoria 2631/25, 787 01 Šumperk</t>
  </si>
  <si>
    <t xml:space="preserve"> - 0 organizací se zhoršeným výsledkem hospodaření v celkové výši 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</si>
  <si>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24 726,00 Kč.</t>
  </si>
  <si>
    <t>Překročení závazného ukazatele průměrného přepočteného počtu pracovníků bylo zapříčiněno zástupy za dlouhodobou pracovní neschopnost, mateřskou nebo rodičovskou dovolenou.</t>
  </si>
  <si>
    <t>Překročení závazného ukazatele limitu mzdových prostředků o 26 223,70 Kč z důvodu refundace mezd při volbách ve výši 6.477,- Kč a 19 746,70 Kč tvoří mzdy v doplňkové činnosti uhrazené nájemci v rámci úhrad nájemních smluv.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</si>
  <si>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ve zlepšeném výsledku hospodaření, a to ve výši 65 581,00 Kč, který bude částečně použit na úhradu neuhrazené ztráty minulých let, která je ve výši -  23 850,18 Kč.</t>
  </si>
  <si>
    <t>Překročení závazného ukazatele průměrného přepočteného počtu pracovníků zapříčinily zástupy za dlouhodobé pracovní neschopnosti a úvazek pracovníka na veřejně prospěšné práce.</t>
  </si>
  <si>
    <r>
      <t xml:space="preserve"> -</t>
    </r>
    <r>
      <rPr>
        <sz val="9"/>
        <color rgb="FFFF0000"/>
        <rFont val="Arial"/>
        <family val="2"/>
        <charset val="238"/>
      </rPr>
      <t xml:space="preserve">  </t>
    </r>
    <r>
      <rPr>
        <sz val="9"/>
        <rFont val="Arial"/>
        <family val="2"/>
        <charset val="238"/>
      </rPr>
      <t>0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organizací se zhoršeným výsledkem hospodaření v celkové výši </t>
    </r>
  </si>
  <si>
    <t xml:space="preserve">Překročení závazného ukazatele limitu mzdových prostředků o 22 388,00 Kč zapříčinila dotace z Úřadu práce Jeseník.                                                                                                                                                Překročení závazného ukazatele průměrného přepočteného počtu pracovníků bylo způsobeno zaměstnancem z Úřadu práce Jeseník a zástupy zaměstnanců v období delší pracovní neschopnosti.                                                                                                                        </t>
  </si>
  <si>
    <t xml:space="preserve">Překročení závazného ukazatele limitu mzdových prostřeků o 50 099,00 Kč bylo zapříčiněno přijetím zaměstnanců vedených úřadem práce na veřejně prospěšné práce.                                                                               Překročení závazného ukazatele přepočteného počtu pracovníků je způsobeno pracovníky Úřadu práce a zástupy za pracovní neschopnosti.                                                                                                                         </t>
  </si>
  <si>
    <t>PSČ Město</t>
  </si>
  <si>
    <t>Domov seniorů Pohoda Chválkovice, příspěvková organizace</t>
  </si>
  <si>
    <t>Domov Štíty-Jedlí, příspěvková organizace</t>
  </si>
  <si>
    <t>Domov pro seniora Radkova Lhota, příspěvková organizace</t>
  </si>
  <si>
    <t>Z celkového počtu 26 organizací v oblasti sociální skončilo:</t>
  </si>
  <si>
    <t xml:space="preserve"> - 20 organizací se zlepšeným výsledkem hospodaření  v celkové výši  </t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</si>
  <si>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6 organizací s vyrovnaným výsledkem hospodaření</t>
    </r>
  </si>
  <si>
    <t xml:space="preserve"> - 11 organizací se zlepšeným výsledkem hospodaření  v celkové výši  </t>
  </si>
  <si>
    <t xml:space="preserve"> - 15 organizací s vyrovnaným výsledkem hospodaření</t>
  </si>
  <si>
    <t>Nerudova 1666/70, 796 01 Prostějov</t>
  </si>
  <si>
    <t>71197699</t>
  </si>
  <si>
    <t>b) Příspěvkové organizace v oblasti sociální</t>
  </si>
  <si>
    <t>14. Financování hospodaření příspěvkových organizací Olomouckého kraje</t>
  </si>
  <si>
    <t xml:space="preserve">Výše výsledku hospodaření za rok 2019 je ovlivněna transferovým podílem, což je pouze účetní zápis bez vazby na finanční prostředky. Po odečtení transferového podílu z výsledku hospodaření příspěvkové organizace, skončila tato organizace s vyrovnaným výsledkem hospodaření.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</si>
</sst>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</numFmts>
  <fonts count="4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9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5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" fillId="0" borderId="0" xfId="0" applyFont="1" applyFill="1" applyAlignment="1">
      <alignment horizontal="right"/>
    </xf>
    <xf numFmtId="4" fontId="7" fillId="0" borderId="0" xfId="1" applyNumberFormat="1" applyFont="1" applyFill="1" applyBorder="1" applyAlignment="1" applyProtection="1">
      <alignment shrinkToFit="1"/>
      <protection hidden="1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3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3" fillId="0" borderId="0" xfId="0" applyFont="1" applyFill="1" applyBorder="1"/>
    <xf numFmtId="4" fontId="28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4" fontId="2" fillId="0" borderId="49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5" xfId="0" applyFont="1" applyFill="1" applyBorder="1" applyAlignment="1">
      <alignment horizontal="center"/>
    </xf>
    <xf numFmtId="0" fontId="1" fillId="0" borderId="49" xfId="0" applyFont="1" applyFill="1" applyBorder="1"/>
    <xf numFmtId="4" fontId="2" fillId="0" borderId="44" xfId="0" applyNumberFormat="1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4" fontId="28" fillId="0" borderId="51" xfId="0" applyNumberFormat="1" applyFont="1" applyFill="1" applyBorder="1"/>
    <xf numFmtId="0" fontId="28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28" fillId="0" borderId="54" xfId="0" applyNumberFormat="1" applyFont="1" applyFill="1" applyBorder="1"/>
    <xf numFmtId="4" fontId="28" fillId="0" borderId="55" xfId="0" applyNumberFormat="1" applyFont="1" applyFill="1" applyBorder="1"/>
    <xf numFmtId="2" fontId="28" fillId="0" borderId="52" xfId="0" applyNumberFormat="1" applyFont="1" applyFill="1" applyBorder="1"/>
    <xf numFmtId="4" fontId="2" fillId="0" borderId="43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4" fontId="2" fillId="0" borderId="46" xfId="0" applyNumberFormat="1" applyFont="1" applyFill="1" applyBorder="1"/>
    <xf numFmtId="0" fontId="33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right"/>
    </xf>
    <xf numFmtId="4" fontId="2" fillId="0" borderId="59" xfId="0" applyNumberFormat="1" applyFont="1" applyFill="1" applyBorder="1"/>
    <xf numFmtId="4" fontId="23" fillId="0" borderId="0" xfId="1" applyNumberFormat="1" applyFont="1" applyFill="1" applyBorder="1" applyAlignment="1" applyProtection="1">
      <alignment shrinkToFit="1"/>
      <protection hidden="1"/>
    </xf>
    <xf numFmtId="4" fontId="2" fillId="0" borderId="60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10" fillId="0" borderId="14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0" fontId="1" fillId="0" borderId="46" xfId="0" applyFont="1" applyFill="1" applyBorder="1"/>
    <xf numFmtId="0" fontId="6" fillId="0" borderId="58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4" fontId="1" fillId="0" borderId="0" xfId="1" applyNumberFormat="1" applyFont="1" applyFill="1" applyAlignment="1" applyProtection="1">
      <alignment shrinkToFit="1"/>
      <protection hidden="1"/>
    </xf>
    <xf numFmtId="0" fontId="8" fillId="0" borderId="0" xfId="1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4" fontId="2" fillId="0" borderId="32" xfId="0" applyNumberFormat="1" applyFont="1" applyFill="1" applyBorder="1"/>
    <xf numFmtId="4" fontId="2" fillId="0" borderId="56" xfId="0" applyNumberFormat="1" applyFont="1" applyFill="1" applyBorder="1"/>
    <xf numFmtId="4" fontId="2" fillId="0" borderId="64" xfId="0" applyNumberFormat="1" applyFont="1" applyFill="1" applyBorder="1"/>
    <xf numFmtId="4" fontId="2" fillId="0" borderId="19" xfId="0" applyNumberFormat="1" applyFont="1" applyFill="1" applyBorder="1"/>
    <xf numFmtId="4" fontId="2" fillId="0" borderId="70" xfId="0" applyNumberFormat="1" applyFont="1" applyFill="1" applyBorder="1"/>
    <xf numFmtId="4" fontId="2" fillId="0" borderId="50" xfId="0" applyNumberFormat="1" applyFont="1" applyFill="1" applyBorder="1"/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0" fontId="15" fillId="0" borderId="0" xfId="25" applyFont="1" applyFill="1" applyProtection="1">
      <protection hidden="1"/>
    </xf>
    <xf numFmtId="0" fontId="3" fillId="0" borderId="0" xfId="25" applyFont="1" applyFill="1" applyProtection="1">
      <protection hidden="1"/>
    </xf>
    <xf numFmtId="0" fontId="1" fillId="0" borderId="0" xfId="25" applyFont="1" applyFill="1" applyProtection="1">
      <protection hidden="1"/>
    </xf>
    <xf numFmtId="0" fontId="1" fillId="3" borderId="0" xfId="25" applyFont="1" applyFill="1" applyAlignment="1" applyProtection="1">
      <alignment horizontal="right"/>
      <protection hidden="1"/>
    </xf>
    <xf numFmtId="0" fontId="1" fillId="0" borderId="0" xfId="25" applyFont="1" applyFill="1"/>
    <xf numFmtId="0" fontId="4" fillId="0" borderId="0" xfId="25" applyFont="1" applyFill="1" applyProtection="1">
      <protection hidden="1"/>
    </xf>
    <xf numFmtId="0" fontId="4" fillId="0" borderId="0" xfId="25" applyFont="1" applyFill="1" applyAlignment="1" applyProtection="1">
      <protection hidden="1"/>
    </xf>
    <xf numFmtId="0" fontId="5" fillId="0" borderId="0" xfId="25" applyFont="1" applyFill="1" applyProtection="1">
      <protection hidden="1"/>
    </xf>
    <xf numFmtId="0" fontId="22" fillId="0" borderId="0" xfId="25" applyFont="1" applyFill="1" applyProtection="1">
      <protection hidden="1"/>
    </xf>
    <xf numFmtId="2" fontId="1" fillId="0" borderId="0" xfId="25" applyNumberFormat="1" applyFont="1" applyFill="1" applyAlignment="1" applyProtection="1">
      <alignment horizontal="left" indent="10"/>
      <protection hidden="1"/>
    </xf>
    <xf numFmtId="0" fontId="4" fillId="0" borderId="0" xfId="25" applyFont="1" applyFill="1" applyAlignment="1" applyProtection="1">
      <alignment horizontal="right"/>
      <protection hidden="1"/>
    </xf>
    <xf numFmtId="0" fontId="1" fillId="0" borderId="0" xfId="25" applyFont="1" applyFill="1" applyAlignment="1" applyProtection="1">
      <alignment horizontal="left" shrinkToFit="1"/>
      <protection hidden="1"/>
    </xf>
    <xf numFmtId="0" fontId="7" fillId="0" borderId="0" xfId="25" applyFont="1" applyFill="1" applyAlignment="1" applyProtection="1">
      <alignment shrinkToFit="1"/>
      <protection hidden="1"/>
    </xf>
    <xf numFmtId="0" fontId="6" fillId="0" borderId="0" xfId="25" applyFont="1" applyFill="1" applyProtection="1">
      <protection hidden="1"/>
    </xf>
    <xf numFmtId="0" fontId="14" fillId="0" borderId="0" xfId="25" applyFont="1" applyFill="1" applyBorder="1" applyAlignment="1" applyProtection="1">
      <alignment horizontal="right"/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right" shrinkToFit="1"/>
      <protection hidden="1"/>
    </xf>
    <xf numFmtId="0" fontId="1" fillId="0" borderId="0" xfId="25" applyFont="1" applyFill="1" applyBorder="1" applyAlignment="1" applyProtection="1">
      <alignment horizontal="center" shrinkToFit="1"/>
      <protection hidden="1"/>
    </xf>
    <xf numFmtId="0" fontId="11" fillId="0" borderId="0" xfId="25" applyFont="1" applyFill="1" applyAlignment="1" applyProtection="1">
      <alignment horizontal="right"/>
      <protection hidden="1"/>
    </xf>
    <xf numFmtId="0" fontId="7" fillId="0" borderId="0" xfId="25" applyFont="1" applyFill="1" applyBorder="1" applyAlignment="1" applyProtection="1">
      <alignment horizontal="center" vertical="center"/>
      <protection hidden="1"/>
    </xf>
    <xf numFmtId="0" fontId="1" fillId="0" borderId="0" xfId="25" applyFont="1" applyFill="1" applyAlignment="1" applyProtection="1">
      <alignment horizontal="right"/>
      <protection hidden="1"/>
    </xf>
    <xf numFmtId="0" fontId="8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1" fillId="0" borderId="0" xfId="25" applyFont="1" applyFill="1" applyBorder="1" applyProtection="1">
      <protection hidden="1"/>
    </xf>
    <xf numFmtId="0" fontId="9" fillId="0" borderId="0" xfId="25" applyFont="1" applyFill="1" applyBorder="1" applyProtection="1">
      <protection hidden="1"/>
    </xf>
    <xf numFmtId="4" fontId="1" fillId="0" borderId="0" xfId="25" applyNumberFormat="1" applyFont="1" applyFill="1" applyBorder="1" applyAlignment="1" applyProtection="1">
      <alignment shrinkToFit="1"/>
      <protection hidden="1"/>
    </xf>
    <xf numFmtId="0" fontId="36" fillId="0" borderId="0" xfId="25" applyFont="1" applyFill="1" applyBorder="1" applyAlignment="1" applyProtection="1">
      <alignment horizontal="right"/>
      <protection hidden="1"/>
    </xf>
    <xf numFmtId="0" fontId="12" fillId="0" borderId="0" xfId="25" applyFont="1" applyFill="1" applyBorder="1" applyProtection="1">
      <protection hidden="1"/>
    </xf>
    <xf numFmtId="0" fontId="2" fillId="0" borderId="0" xfId="25" applyFont="1" applyFill="1" applyBorder="1" applyProtection="1"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4" fontId="1" fillId="0" borderId="0" xfId="25" applyNumberFormat="1" applyFont="1" applyFill="1" applyBorder="1" applyAlignment="1" applyProtection="1">
      <alignment horizontal="right" indent="4"/>
      <protection hidden="1"/>
    </xf>
    <xf numFmtId="0" fontId="1" fillId="0" borderId="0" xfId="25" applyAlignment="1">
      <alignment horizontal="right" indent="4"/>
    </xf>
    <xf numFmtId="4" fontId="10" fillId="0" borderId="0" xfId="25" applyNumberFormat="1" applyFont="1" applyFill="1" applyBorder="1" applyAlignment="1" applyProtection="1">
      <alignment shrinkToFit="1"/>
      <protection hidden="1"/>
    </xf>
    <xf numFmtId="4" fontId="12" fillId="0" borderId="0" xfId="25" applyNumberFormat="1" applyFont="1" applyFill="1" applyBorder="1" applyAlignment="1" applyProtection="1">
      <alignment shrinkToFit="1"/>
      <protection hidden="1"/>
    </xf>
    <xf numFmtId="0" fontId="14" fillId="0" borderId="0" xfId="25" applyFont="1" applyFill="1" applyBorder="1" applyProtection="1">
      <protection hidden="1"/>
    </xf>
    <xf numFmtId="0" fontId="37" fillId="0" borderId="0" xfId="1" applyFont="1" applyFill="1" applyProtection="1">
      <protection hidden="1"/>
    </xf>
    <xf numFmtId="0" fontId="27" fillId="0" borderId="0" xfId="1" applyFont="1" applyFill="1" applyBorder="1" applyProtection="1">
      <protection hidden="1"/>
    </xf>
    <xf numFmtId="0" fontId="21" fillId="0" borderId="0" xfId="1" applyFont="1" applyFill="1" applyBorder="1" applyAlignment="1" applyProtection="1">
      <alignment horizontal="right"/>
      <protection hidden="1"/>
    </xf>
    <xf numFmtId="0" fontId="21" fillId="0" borderId="0" xfId="1" applyFont="1" applyFill="1" applyBorder="1" applyProtection="1">
      <protection hidden="1"/>
    </xf>
    <xf numFmtId="0" fontId="23" fillId="0" borderId="0" xfId="1" applyFont="1" applyFill="1" applyBorder="1" applyAlignment="1" applyProtection="1">
      <protection hidden="1"/>
    </xf>
    <xf numFmtId="0" fontId="1" fillId="0" borderId="0" xfId="25" applyFont="1" applyAlignment="1" applyProtection="1">
      <alignment vertical="top" wrapText="1" shrinkToFit="1"/>
      <protection hidden="1"/>
    </xf>
    <xf numFmtId="4" fontId="26" fillId="2" borderId="0" xfId="25" applyNumberFormat="1" applyFont="1" applyFill="1" applyAlignment="1" applyProtection="1">
      <alignment shrinkToFit="1"/>
      <protection hidden="1"/>
    </xf>
    <xf numFmtId="4" fontId="19" fillId="0" borderId="0" xfId="25" applyNumberFormat="1" applyFont="1" applyFill="1" applyBorder="1" applyProtection="1">
      <protection hidden="1"/>
    </xf>
    <xf numFmtId="0" fontId="1" fillId="0" borderId="0" xfId="25" applyFont="1" applyFill="1" applyBorder="1" applyAlignment="1" applyProtection="1">
      <alignment shrinkToFit="1"/>
      <protection hidden="1"/>
    </xf>
    <xf numFmtId="0" fontId="1" fillId="0" borderId="0" xfId="25" applyFont="1" applyFill="1" applyBorder="1" applyAlignment="1" applyProtection="1">
      <alignment horizontal="right" indent="4"/>
      <protection hidden="1"/>
    </xf>
    <xf numFmtId="0" fontId="1" fillId="0" borderId="0" xfId="25" applyFont="1" applyFill="1" applyBorder="1" applyAlignment="1" applyProtection="1">
      <alignment horizontal="left" indent="2"/>
      <protection hidden="1"/>
    </xf>
    <xf numFmtId="0" fontId="16" fillId="0" borderId="0" xfId="25" applyFont="1" applyFill="1" applyBorder="1" applyProtection="1">
      <protection hidden="1"/>
    </xf>
    <xf numFmtId="4" fontId="1" fillId="0" borderId="0" xfId="25" applyNumberFormat="1" applyFont="1" applyFill="1" applyBorder="1" applyProtection="1">
      <protection hidden="1"/>
    </xf>
    <xf numFmtId="0" fontId="1" fillId="0" borderId="0" xfId="25" applyFont="1" applyAlignment="1" applyProtection="1">
      <alignment horizontal="center"/>
      <protection hidden="1"/>
    </xf>
    <xf numFmtId="0" fontId="10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vertical="top" wrapText="1"/>
      <protection locked="0"/>
    </xf>
    <xf numFmtId="4" fontId="6" fillId="0" borderId="0" xfId="25" applyNumberFormat="1" applyFont="1" applyFill="1" applyBorder="1" applyProtection="1">
      <protection hidden="1"/>
    </xf>
    <xf numFmtId="0" fontId="12" fillId="0" borderId="1" xfId="25" applyFont="1" applyBorder="1" applyProtection="1">
      <protection hidden="1"/>
    </xf>
    <xf numFmtId="0" fontId="1" fillId="0" borderId="2" xfId="25" applyFont="1" applyBorder="1" applyProtection="1">
      <protection hidden="1"/>
    </xf>
    <xf numFmtId="0" fontId="12" fillId="0" borderId="2" xfId="25" applyFont="1" applyBorder="1" applyProtection="1">
      <protection hidden="1"/>
    </xf>
    <xf numFmtId="0" fontId="1" fillId="0" borderId="37" xfId="25" applyFont="1" applyBorder="1" applyAlignment="1" applyProtection="1">
      <alignment horizontal="center"/>
      <protection hidden="1"/>
    </xf>
    <xf numFmtId="0" fontId="1" fillId="0" borderId="13" xfId="25" applyFont="1" applyBorder="1" applyAlignment="1" applyProtection="1">
      <alignment horizontal="center"/>
      <protection hidden="1"/>
    </xf>
    <xf numFmtId="0" fontId="1" fillId="0" borderId="13" xfId="25" applyFont="1" applyBorder="1" applyAlignment="1" applyProtection="1">
      <alignment horizontal="left"/>
      <protection hidden="1"/>
    </xf>
    <xf numFmtId="0" fontId="1" fillId="0" borderId="3" xfId="25" applyFont="1" applyBorder="1" applyAlignment="1" applyProtection="1">
      <alignment horizontal="left"/>
      <protection hidden="1"/>
    </xf>
    <xf numFmtId="0" fontId="1" fillId="0" borderId="14" xfId="25" applyFont="1" applyBorder="1" applyProtection="1">
      <protection hidden="1"/>
    </xf>
    <xf numFmtId="0" fontId="1" fillId="0" borderId="0" xfId="25" applyFont="1" applyProtection="1">
      <protection hidden="1"/>
    </xf>
    <xf numFmtId="0" fontId="1" fillId="0" borderId="38" xfId="25" applyFont="1" applyBorder="1" applyProtection="1">
      <protection hidden="1"/>
    </xf>
    <xf numFmtId="0" fontId="1" fillId="0" borderId="29" xfId="25" applyFont="1" applyBorder="1" applyProtection="1">
      <protection hidden="1"/>
    </xf>
    <xf numFmtId="14" fontId="1" fillId="0" borderId="29" xfId="25" applyNumberFormat="1" applyFont="1" applyBorder="1" applyAlignment="1" applyProtection="1">
      <alignment horizontal="right"/>
      <protection hidden="1"/>
    </xf>
    <xf numFmtId="14" fontId="1" fillId="0" borderId="25" xfId="25" applyNumberFormat="1" applyFont="1" applyBorder="1" applyAlignment="1" applyProtection="1">
      <alignment horizontal="right"/>
      <protection hidden="1"/>
    </xf>
    <xf numFmtId="0" fontId="1" fillId="0" borderId="29" xfId="25" applyFont="1" applyBorder="1" applyAlignment="1" applyProtection="1">
      <alignment horizontal="center"/>
      <protection hidden="1"/>
    </xf>
    <xf numFmtId="0" fontId="1" fillId="0" borderId="25" xfId="25" applyFont="1" applyBorder="1" applyProtection="1">
      <protection hidden="1"/>
    </xf>
    <xf numFmtId="0" fontId="1" fillId="0" borderId="11" xfId="25" applyFont="1" applyBorder="1" applyProtection="1">
      <protection hidden="1"/>
    </xf>
    <xf numFmtId="0" fontId="1" fillId="0" borderId="12" xfId="25" applyFont="1" applyBorder="1" applyProtection="1">
      <protection hidden="1"/>
    </xf>
    <xf numFmtId="0" fontId="1" fillId="0" borderId="33" xfId="25" applyFont="1" applyBorder="1" applyProtection="1">
      <protection hidden="1"/>
    </xf>
    <xf numFmtId="0" fontId="1" fillId="0" borderId="10" xfId="25" applyFont="1" applyBorder="1" applyProtection="1">
      <protection hidden="1"/>
    </xf>
    <xf numFmtId="0" fontId="1" fillId="0" borderId="15" xfId="25" applyFont="1" applyFill="1" applyBorder="1" applyProtection="1">
      <protection hidden="1"/>
    </xf>
    <xf numFmtId="0" fontId="1" fillId="0" borderId="16" xfId="25" applyFont="1" applyFill="1" applyBorder="1" applyProtection="1">
      <protection hidden="1"/>
    </xf>
    <xf numFmtId="4" fontId="1" fillId="0" borderId="39" xfId="25" applyNumberFormat="1" applyFont="1" applyFill="1" applyBorder="1" applyAlignment="1" applyProtection="1">
      <alignment horizontal="right"/>
      <protection hidden="1"/>
    </xf>
    <xf numFmtId="4" fontId="1" fillId="0" borderId="34" xfId="25" applyNumberFormat="1" applyFont="1" applyFill="1" applyBorder="1" applyAlignment="1" applyProtection="1">
      <alignment horizontal="right"/>
      <protection hidden="1"/>
    </xf>
    <xf numFmtId="4" fontId="1" fillId="0" borderId="17" xfId="25" applyNumberFormat="1" applyFont="1" applyFill="1" applyBorder="1" applyProtection="1">
      <protection hidden="1"/>
    </xf>
    <xf numFmtId="4" fontId="1" fillId="0" borderId="18" xfId="25" applyNumberFormat="1" applyFont="1" applyFill="1" applyBorder="1" applyAlignment="1" applyProtection="1">
      <alignment horizontal="right" shrinkToFit="1"/>
      <protection hidden="1"/>
    </xf>
    <xf numFmtId="0" fontId="1" fillId="0" borderId="19" xfId="25" applyFont="1" applyFill="1" applyBorder="1" applyProtection="1">
      <protection hidden="1"/>
    </xf>
    <xf numFmtId="0" fontId="1" fillId="0" borderId="20" xfId="25" applyFont="1" applyFill="1" applyBorder="1" applyProtection="1">
      <protection hidden="1"/>
    </xf>
    <xf numFmtId="4" fontId="1" fillId="0" borderId="40" xfId="25" applyNumberFormat="1" applyFont="1" applyFill="1" applyBorder="1" applyProtection="1">
      <protection hidden="1"/>
    </xf>
    <xf numFmtId="4" fontId="1" fillId="0" borderId="35" xfId="25" applyNumberFormat="1" applyFont="1" applyFill="1" applyBorder="1" applyAlignment="1" applyProtection="1">
      <alignment horizontal="right"/>
      <protection hidden="1"/>
    </xf>
    <xf numFmtId="4" fontId="1" fillId="0" borderId="21" xfId="25" applyNumberFormat="1" applyFont="1" applyFill="1" applyBorder="1" applyProtection="1">
      <protection hidden="1"/>
    </xf>
    <xf numFmtId="4" fontId="1" fillId="0" borderId="22" xfId="25" applyNumberFormat="1" applyFont="1" applyFill="1" applyBorder="1" applyAlignment="1" applyProtection="1">
      <alignment horizontal="right" shrinkToFit="1"/>
      <protection hidden="1"/>
    </xf>
    <xf numFmtId="0" fontId="12" fillId="0" borderId="11" xfId="25" applyFont="1" applyFill="1" applyBorder="1" applyProtection="1">
      <protection hidden="1"/>
    </xf>
    <xf numFmtId="0" fontId="10" fillId="0" borderId="12" xfId="25" applyFont="1" applyFill="1" applyBorder="1" applyProtection="1">
      <protection hidden="1"/>
    </xf>
    <xf numFmtId="0" fontId="20" fillId="0" borderId="0" xfId="25" applyFont="1" applyFill="1" applyBorder="1" applyProtection="1">
      <protection hidden="1"/>
    </xf>
    <xf numFmtId="0" fontId="1" fillId="0" borderId="0" xfId="25" applyFont="1" applyFill="1" applyProtection="1">
      <protection locked="0"/>
    </xf>
    <xf numFmtId="0" fontId="1" fillId="0" borderId="0" xfId="25" applyNumberFormat="1" applyFont="1" applyFill="1"/>
    <xf numFmtId="4" fontId="2" fillId="0" borderId="1" xfId="0" applyNumberFormat="1" applyFont="1" applyFill="1" applyBorder="1"/>
    <xf numFmtId="4" fontId="2" fillId="0" borderId="71" xfId="0" applyNumberFormat="1" applyFont="1" applyFill="1" applyBorder="1"/>
    <xf numFmtId="4" fontId="2" fillId="0" borderId="58" xfId="0" applyNumberFormat="1" applyFont="1" applyFill="1" applyBorder="1"/>
    <xf numFmtId="0" fontId="1" fillId="0" borderId="0" xfId="25" applyFont="1" applyFill="1" applyAlignment="1" applyProtection="1">
      <alignment horizontal="right"/>
      <protection hidden="1"/>
    </xf>
    <xf numFmtId="4" fontId="1" fillId="0" borderId="0" xfId="25" applyNumberFormat="1" applyFont="1" applyFill="1" applyBorder="1" applyAlignment="1" applyProtection="1">
      <alignment horizontal="right" indent="4"/>
      <protection hidden="1"/>
    </xf>
    <xf numFmtId="0" fontId="1" fillId="0" borderId="0" xfId="25" applyAlignment="1">
      <alignment horizontal="right" indent="4"/>
    </xf>
    <xf numFmtId="0" fontId="4" fillId="0" borderId="0" xfId="25" applyFont="1" applyFill="1" applyAlignment="1" applyProtection="1">
      <protection hidden="1"/>
    </xf>
    <xf numFmtId="0" fontId="4" fillId="0" borderId="0" xfId="25" applyFont="1" applyFill="1" applyAlignment="1" applyProtection="1">
      <protection hidden="1"/>
    </xf>
    <xf numFmtId="0" fontId="1" fillId="0" borderId="0" xfId="25" applyFont="1" applyFill="1" applyAlignment="1" applyProtection="1">
      <alignment horizontal="right"/>
      <protection hidden="1"/>
    </xf>
    <xf numFmtId="4" fontId="1" fillId="0" borderId="0" xfId="25" applyNumberFormat="1" applyFont="1" applyFill="1" applyBorder="1" applyAlignment="1" applyProtection="1">
      <alignment horizontal="right" indent="4"/>
      <protection hidden="1"/>
    </xf>
    <xf numFmtId="0" fontId="1" fillId="0" borderId="0" xfId="25" applyAlignment="1">
      <alignment horizontal="right" indent="4"/>
    </xf>
    <xf numFmtId="4" fontId="2" fillId="2" borderId="50" xfId="0" applyNumberFormat="1" applyFont="1" applyFill="1" applyBorder="1"/>
    <xf numFmtId="4" fontId="5" fillId="0" borderId="0" xfId="0" applyNumberFormat="1" applyFont="1" applyFill="1" applyBorder="1" applyAlignment="1" applyProtection="1">
      <alignment shrinkToFit="1"/>
      <protection hidden="1"/>
    </xf>
    <xf numFmtId="4" fontId="10" fillId="0" borderId="0" xfId="0" applyNumberFormat="1" applyFont="1" applyFill="1" applyBorder="1" applyAlignment="1" applyProtection="1">
      <alignment shrinkToFit="1"/>
      <protection hidden="1"/>
    </xf>
    <xf numFmtId="4" fontId="7" fillId="0" borderId="0" xfId="1" applyNumberFormat="1" applyFont="1" applyFill="1" applyProtection="1"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4" fontId="10" fillId="0" borderId="41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24" xfId="0" applyNumberFormat="1" applyFont="1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0" fontId="1" fillId="0" borderId="0" xfId="25" applyFont="1" applyBorder="1" applyAlignment="1" applyProtection="1">
      <alignment horizontal="center"/>
      <protection hidden="1"/>
    </xf>
    <xf numFmtId="0" fontId="1" fillId="0" borderId="0" xfId="25" applyFont="1" applyFill="1" applyBorder="1"/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4" fontId="1" fillId="0" borderId="0" xfId="0" applyNumberFormat="1" applyFont="1" applyFill="1" applyBorder="1"/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/>
    </xf>
    <xf numFmtId="4" fontId="34" fillId="0" borderId="55" xfId="0" applyNumberFormat="1" applyFont="1" applyFill="1" applyBorder="1" applyAlignment="1">
      <alignment horizontal="right"/>
    </xf>
    <xf numFmtId="4" fontId="34" fillId="0" borderId="70" xfId="0" applyNumberFormat="1" applyFont="1" applyFill="1" applyBorder="1" applyAlignment="1">
      <alignment horizontal="right"/>
    </xf>
    <xf numFmtId="4" fontId="34" fillId="0" borderId="59" xfId="0" applyNumberFormat="1" applyFont="1" applyFill="1" applyBorder="1" applyAlignment="1">
      <alignment horizontal="right"/>
    </xf>
    <xf numFmtId="4" fontId="34" fillId="0" borderId="30" xfId="0" applyNumberFormat="1" applyFont="1" applyFill="1" applyBorder="1" applyAlignment="1">
      <alignment horizontal="right"/>
    </xf>
    <xf numFmtId="0" fontId="35" fillId="0" borderId="0" xfId="0" applyFont="1" applyFill="1" applyBorder="1"/>
    <xf numFmtId="4" fontId="35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0" fontId="1" fillId="0" borderId="0" xfId="27" applyFont="1" applyFill="1"/>
    <xf numFmtId="0" fontId="1" fillId="0" borderId="0" xfId="1" applyFill="1"/>
    <xf numFmtId="4" fontId="40" fillId="0" borderId="0" xfId="0" applyNumberFormat="1" applyFont="1" applyFill="1" applyBorder="1"/>
    <xf numFmtId="0" fontId="40" fillId="0" borderId="0" xfId="0" applyFont="1" applyFill="1"/>
    <xf numFmtId="0" fontId="1" fillId="0" borderId="0" xfId="1" applyFont="1" applyFill="1" applyBorder="1" applyProtection="1"/>
    <xf numFmtId="0" fontId="21" fillId="0" borderId="0" xfId="1" applyFont="1" applyFill="1"/>
    <xf numFmtId="0" fontId="1" fillId="0" borderId="0" xfId="0" applyFont="1"/>
    <xf numFmtId="4" fontId="1" fillId="0" borderId="0" xfId="25" applyNumberFormat="1" applyFont="1" applyFill="1"/>
    <xf numFmtId="4" fontId="1" fillId="0" borderId="0" xfId="0" applyNumberFormat="1" applyFont="1"/>
    <xf numFmtId="0" fontId="32" fillId="0" borderId="0" xfId="25" applyFont="1" applyFill="1"/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0" fontId="1" fillId="0" borderId="62" xfId="0" applyNumberFormat="1" applyFont="1" applyFill="1" applyBorder="1" applyAlignment="1">
      <alignment horizontal="left" vertical="center"/>
    </xf>
    <xf numFmtId="0" fontId="1" fillId="0" borderId="63" xfId="0" applyFont="1" applyFill="1" applyBorder="1" applyAlignment="1">
      <alignment horizontal="left" vertical="center"/>
    </xf>
    <xf numFmtId="0" fontId="1" fillId="0" borderId="68" xfId="0" applyNumberFormat="1" applyFont="1" applyFill="1" applyBorder="1" applyAlignment="1">
      <alignment horizontal="left" vertical="center"/>
    </xf>
    <xf numFmtId="0" fontId="1" fillId="0" borderId="69" xfId="0" applyFont="1" applyFill="1" applyBorder="1" applyAlignment="1">
      <alignment horizontal="left" vertical="center"/>
    </xf>
    <xf numFmtId="0" fontId="1" fillId="0" borderId="66" xfId="0" applyNumberFormat="1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1" fillId="0" borderId="57" xfId="0" applyFont="1" applyFill="1" applyBorder="1" applyAlignment="1">
      <alignment horizontal="left" vertical="center"/>
    </xf>
    <xf numFmtId="4" fontId="2" fillId="0" borderId="59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41" fillId="2" borderId="0" xfId="0" applyFont="1" applyFill="1"/>
    <xf numFmtId="0" fontId="42" fillId="2" borderId="0" xfId="0" applyFont="1" applyFill="1"/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0" fontId="2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32" fillId="0" borderId="0" xfId="25" applyFont="1" applyFill="1" applyAlignment="1"/>
    <xf numFmtId="0" fontId="1" fillId="0" borderId="0" xfId="25" applyAlignment="1"/>
    <xf numFmtId="0" fontId="1" fillId="0" borderId="0" xfId="25" applyFont="1" applyFill="1" applyBorder="1" applyAlignment="1" applyProtection="1">
      <alignment horizontal="left" vertical="top" wrapText="1"/>
      <protection locked="0"/>
    </xf>
    <xf numFmtId="0" fontId="1" fillId="0" borderId="0" xfId="25" applyFont="1" applyFill="1" applyAlignment="1" applyProtection="1">
      <alignment horizontal="right"/>
      <protection hidden="1"/>
    </xf>
    <xf numFmtId="0" fontId="1" fillId="0" borderId="29" xfId="25" applyFont="1" applyBorder="1" applyAlignment="1" applyProtection="1">
      <alignment vertical="justify"/>
      <protection hidden="1"/>
    </xf>
    <xf numFmtId="0" fontId="32" fillId="0" borderId="2" xfId="25" applyFont="1" applyFill="1" applyBorder="1" applyAlignment="1">
      <alignment shrinkToFit="1"/>
    </xf>
    <xf numFmtId="0" fontId="1" fillId="0" borderId="2" xfId="25" applyBorder="1" applyAlignment="1">
      <alignment shrinkToFit="1"/>
    </xf>
    <xf numFmtId="0" fontId="1" fillId="0" borderId="0" xfId="25" applyFont="1" applyFill="1" applyBorder="1" applyAlignment="1" applyProtection="1">
      <alignment vertical="top" wrapText="1"/>
      <protection hidden="1"/>
    </xf>
    <xf numFmtId="0" fontId="1" fillId="0" borderId="0" xfId="25" applyFont="1" applyFill="1" applyBorder="1" applyAlignment="1" applyProtection="1">
      <alignment vertical="top"/>
      <protection hidden="1"/>
    </xf>
    <xf numFmtId="0" fontId="2" fillId="0" borderId="0" xfId="25" applyFont="1" applyFill="1" applyAlignment="1" applyProtection="1">
      <alignment horizontal="left" shrinkToFit="1"/>
      <protection hidden="1"/>
    </xf>
    <xf numFmtId="0" fontId="14" fillId="0" borderId="0" xfId="25" applyFont="1" applyFill="1" applyBorder="1" applyAlignment="1" applyProtection="1">
      <alignment horizontal="center" vertical="center"/>
      <protection hidden="1"/>
    </xf>
    <xf numFmtId="0" fontId="11" fillId="0" borderId="0" xfId="25" applyFont="1" applyAlignment="1">
      <alignment horizontal="center" vertical="center"/>
    </xf>
    <xf numFmtId="4" fontId="1" fillId="0" borderId="0" xfId="25" applyNumberFormat="1" applyFont="1" applyFill="1" applyBorder="1" applyAlignment="1" applyProtection="1">
      <alignment horizontal="right" indent="4"/>
      <protection hidden="1"/>
    </xf>
    <xf numFmtId="0" fontId="1" fillId="0" borderId="0" xfId="25" applyAlignment="1">
      <alignment horizontal="right" indent="4"/>
    </xf>
    <xf numFmtId="0" fontId="23" fillId="0" borderId="0" xfId="1" applyFont="1" applyFill="1" applyBorder="1" applyAlignment="1" applyProtection="1">
      <alignment horizontal="left"/>
      <protection hidden="1"/>
    </xf>
    <xf numFmtId="0" fontId="26" fillId="0" borderId="0" xfId="25" applyFont="1" applyAlignment="1" applyProtection="1">
      <alignment horizontal="left" shrinkToFit="1"/>
      <protection hidden="1"/>
    </xf>
    <xf numFmtId="0" fontId="1" fillId="0" borderId="0" xfId="25" applyFont="1" applyFill="1" applyAlignment="1" applyProtection="1">
      <alignment horizontal="justify" vertical="top" wrapText="1" shrinkToFit="1"/>
      <protection locked="0"/>
    </xf>
    <xf numFmtId="0" fontId="1" fillId="0" borderId="0" xfId="25" applyFont="1" applyAlignment="1" applyProtection="1">
      <alignment horizontal="justify" vertical="top" wrapText="1" shrinkToFit="1"/>
      <protection locked="0"/>
    </xf>
    <xf numFmtId="2" fontId="1" fillId="0" borderId="0" xfId="25" applyNumberFormat="1" applyFont="1" applyFill="1" applyAlignment="1" applyProtection="1">
      <alignment shrinkToFit="1"/>
      <protection hidden="1"/>
    </xf>
    <xf numFmtId="2" fontId="1" fillId="0" borderId="0" xfId="25" applyNumberFormat="1" applyAlignment="1">
      <alignment shrinkToFit="1"/>
    </xf>
    <xf numFmtId="1" fontId="1" fillId="0" borderId="0" xfId="25" applyNumberFormat="1" applyFont="1" applyFill="1" applyAlignment="1" applyProtection="1">
      <alignment horizontal="center" shrinkToFit="1"/>
      <protection hidden="1"/>
    </xf>
    <xf numFmtId="0" fontId="4" fillId="0" borderId="0" xfId="25" applyFont="1" applyFill="1" applyAlignment="1" applyProtection="1">
      <protection hidden="1"/>
    </xf>
    <xf numFmtId="0" fontId="4" fillId="0" borderId="0" xfId="25" applyFont="1" applyFill="1" applyAlignment="1" applyProtection="1">
      <alignment horizontal="left" shrinkToFit="1"/>
      <protection hidden="1"/>
    </xf>
    <xf numFmtId="0" fontId="1" fillId="0" borderId="0" xfId="25" applyFont="1" applyFill="1" applyAlignment="1" applyProtection="1">
      <alignment shrinkToFit="1"/>
      <protection hidden="1"/>
    </xf>
    <xf numFmtId="1" fontId="1" fillId="0" borderId="0" xfId="25" applyNumberFormat="1" applyFont="1" applyFill="1" applyAlignment="1" applyProtection="1">
      <alignment horizontal="left" shrinkToFit="1"/>
      <protection hidden="1"/>
    </xf>
    <xf numFmtId="1" fontId="1" fillId="0" borderId="0" xfId="25" applyNumberFormat="1" applyAlignment="1">
      <alignment horizontal="left" shrinkToFit="1"/>
    </xf>
    <xf numFmtId="0" fontId="1" fillId="0" borderId="12" xfId="25" applyFont="1" applyFill="1" applyBorder="1" applyAlignment="1" applyProtection="1">
      <alignment horizontal="right"/>
      <protection hidden="1"/>
    </xf>
    <xf numFmtId="0" fontId="1" fillId="0" borderId="26" xfId="25" applyFont="1" applyBorder="1" applyAlignment="1" applyProtection="1">
      <alignment vertical="justify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0" fillId="0" borderId="0" xfId="0" applyAlignment="1">
      <alignment horizontal="justify" vertical="top" wrapText="1" shrinkToFit="1"/>
    </xf>
    <xf numFmtId="0" fontId="1" fillId="0" borderId="0" xfId="25" applyAlignment="1">
      <alignment shrinkToFit="1"/>
    </xf>
    <xf numFmtId="0" fontId="1" fillId="0" borderId="0" xfId="25" applyFont="1" applyFill="1" applyAlignment="1" applyProtection="1">
      <alignment horizontal="justify" vertical="justify" wrapText="1" shrinkToFit="1"/>
      <protection locked="0"/>
    </xf>
    <xf numFmtId="0" fontId="0" fillId="0" borderId="0" xfId="0" applyAlignment="1">
      <alignment horizontal="justify" vertical="justify" wrapText="1" shrinkToFit="1"/>
    </xf>
    <xf numFmtId="2" fontId="1" fillId="0" borderId="0" xfId="25" applyNumberFormat="1" applyFont="1" applyFill="1" applyAlignment="1" applyProtection="1">
      <alignment horizontal="center" shrinkToFit="1"/>
      <protection hidden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</cellXfs>
  <cellStyles count="28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7"/>
    <cellStyle name="Normální 3" xfId="25"/>
    <cellStyle name="Normální 3 2" xfId="26"/>
    <cellStyle name="Normální 9" xfId="24"/>
    <cellStyle name="Styl 1" xfId="2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649"/>
  <sheetViews>
    <sheetView showGridLines="0" view="pageBreakPreview" topLeftCell="A25" zoomScaleNormal="100" zoomScaleSheetLayoutView="100" workbookViewId="0">
      <selection activeCell="L48" sqref="L48"/>
    </sheetView>
  </sheetViews>
  <sheetFormatPr defaultRowHeight="12.75" x14ac:dyDescent="0.2"/>
  <cols>
    <col min="1" max="1" width="5.85546875" style="2" customWidth="1"/>
    <col min="2" max="2" width="49.7109375" style="5" customWidth="1"/>
    <col min="3" max="3" width="27.85546875" style="5" customWidth="1"/>
    <col min="4" max="4" width="28.5703125" style="5" customWidth="1"/>
    <col min="5" max="5" width="13.42578125" style="2" customWidth="1"/>
    <col min="6" max="6" width="11.140625" style="2" customWidth="1"/>
    <col min="7" max="7" width="13.42578125" style="2" customWidth="1"/>
    <col min="8" max="11" width="10.7109375" style="2" customWidth="1"/>
    <col min="12" max="13" width="10.7109375" style="3" customWidth="1"/>
    <col min="14" max="14" width="12.28515625" style="3" customWidth="1"/>
    <col min="15" max="15" width="13.28515625" style="3" customWidth="1"/>
    <col min="16" max="16" width="14.28515625" style="3" customWidth="1"/>
    <col min="17" max="17" width="13" style="3" customWidth="1"/>
    <col min="18" max="18" width="12.85546875" style="3" customWidth="1"/>
    <col min="19" max="16384" width="9.140625" style="3"/>
  </cols>
  <sheetData>
    <row r="1" spans="1:18" ht="20.25" customHeight="1" x14ac:dyDescent="0.3">
      <c r="A1" s="274" t="s">
        <v>230</v>
      </c>
      <c r="B1" s="273"/>
      <c r="C1" s="273"/>
      <c r="D1" s="273"/>
      <c r="E1" s="272"/>
      <c r="F1" s="272"/>
      <c r="G1" s="272"/>
      <c r="H1" s="272"/>
      <c r="I1" s="272"/>
      <c r="J1" s="272"/>
      <c r="K1" s="272"/>
      <c r="L1" s="272"/>
      <c r="N1" s="80" t="s">
        <v>66</v>
      </c>
    </row>
    <row r="2" spans="1:18" s="277" customFormat="1" ht="20.25" customHeight="1" x14ac:dyDescent="0.25">
      <c r="A2" s="275"/>
      <c r="B2" s="271"/>
      <c r="C2" s="271"/>
      <c r="D2" s="271"/>
      <c r="E2" s="276"/>
      <c r="F2" s="276"/>
      <c r="G2" s="276"/>
      <c r="H2" s="276"/>
      <c r="I2" s="276"/>
      <c r="J2" s="276"/>
      <c r="K2" s="276"/>
      <c r="L2" s="276"/>
      <c r="N2" s="278"/>
    </row>
    <row r="3" spans="1:18" ht="21" customHeight="1" x14ac:dyDescent="0.3">
      <c r="A3" s="280" t="s">
        <v>229</v>
      </c>
      <c r="B3" s="280"/>
      <c r="C3" s="280"/>
      <c r="D3" s="280"/>
      <c r="E3" s="280"/>
      <c r="F3" s="280"/>
      <c r="G3" s="280"/>
      <c r="H3" s="280"/>
      <c r="I3" s="280"/>
      <c r="J3" s="272"/>
      <c r="K3" s="272"/>
      <c r="L3" s="272"/>
      <c r="N3" s="80"/>
    </row>
    <row r="4" spans="1:18" ht="14.25" x14ac:dyDescent="0.2">
      <c r="A4" s="4" t="s">
        <v>35</v>
      </c>
      <c r="B4" s="2"/>
      <c r="D4" s="6"/>
    </row>
    <row r="5" spans="1:18" ht="14.25" x14ac:dyDescent="0.2">
      <c r="A5" s="4"/>
      <c r="B5" s="1" t="s">
        <v>68</v>
      </c>
      <c r="D5" s="6"/>
    </row>
    <row r="6" spans="1:18" x14ac:dyDescent="0.2">
      <c r="B6" s="2"/>
    </row>
    <row r="7" spans="1:18" ht="15.75" x14ac:dyDescent="0.25">
      <c r="A7" s="16" t="s">
        <v>77</v>
      </c>
      <c r="B7" s="2"/>
      <c r="H7" s="7"/>
      <c r="I7" s="7"/>
    </row>
    <row r="8" spans="1:18" ht="13.5" thickBot="1" x14ac:dyDescent="0.25">
      <c r="K8" s="20"/>
      <c r="N8" s="14" t="s">
        <v>64</v>
      </c>
    </row>
    <row r="9" spans="1:18" ht="16.5" customHeight="1" thickTop="1" x14ac:dyDescent="0.25">
      <c r="A9" s="8" t="s">
        <v>3</v>
      </c>
      <c r="B9" s="30" t="s">
        <v>56</v>
      </c>
      <c r="C9" s="31" t="s">
        <v>30</v>
      </c>
      <c r="D9" s="32"/>
      <c r="E9" s="93" t="s">
        <v>12</v>
      </c>
      <c r="F9" s="97"/>
      <c r="G9" s="94" t="s">
        <v>13</v>
      </c>
      <c r="H9" s="285" t="s">
        <v>46</v>
      </c>
      <c r="I9" s="286"/>
      <c r="J9" s="286"/>
      <c r="K9" s="286"/>
      <c r="L9" s="287" t="s">
        <v>47</v>
      </c>
      <c r="M9" s="288"/>
      <c r="N9" s="289"/>
      <c r="P9" s="230"/>
      <c r="Q9" s="230"/>
      <c r="R9" s="230"/>
    </row>
    <row r="10" spans="1:18" ht="16.5" customHeight="1" x14ac:dyDescent="0.25">
      <c r="A10" s="33"/>
      <c r="B10" s="34"/>
      <c r="C10" s="35"/>
      <c r="D10" s="36"/>
      <c r="E10" s="91" t="s">
        <v>11</v>
      </c>
      <c r="F10" s="98"/>
      <c r="G10" s="92" t="s">
        <v>11</v>
      </c>
      <c r="H10" s="61"/>
      <c r="I10" s="62"/>
      <c r="J10" s="63"/>
      <c r="K10" s="63"/>
      <c r="L10" s="290" t="s">
        <v>48</v>
      </c>
      <c r="M10" s="291"/>
      <c r="N10" s="292"/>
      <c r="P10" s="231"/>
      <c r="Q10" s="231"/>
      <c r="R10" s="231"/>
    </row>
    <row r="11" spans="1:18" ht="33.75" customHeight="1" x14ac:dyDescent="0.25">
      <c r="A11" s="33"/>
      <c r="B11" s="34"/>
      <c r="C11" s="35"/>
      <c r="D11" s="36"/>
      <c r="E11" s="37"/>
      <c r="F11" s="99" t="s">
        <v>76</v>
      </c>
      <c r="G11" s="64"/>
      <c r="H11" s="293" t="s">
        <v>49</v>
      </c>
      <c r="I11" s="295" t="s">
        <v>50</v>
      </c>
      <c r="J11" s="297" t="s">
        <v>51</v>
      </c>
      <c r="K11" s="298"/>
      <c r="L11" s="299" t="s">
        <v>52</v>
      </c>
      <c r="M11" s="300"/>
      <c r="N11" s="301" t="s">
        <v>53</v>
      </c>
      <c r="P11" s="232"/>
      <c r="Q11" s="232"/>
      <c r="R11" s="232"/>
    </row>
    <row r="12" spans="1:18" ht="16.5" thickBot="1" x14ac:dyDescent="0.3">
      <c r="A12" s="9"/>
      <c r="B12" s="38"/>
      <c r="C12" s="10" t="s">
        <v>67</v>
      </c>
      <c r="D12" s="11" t="s">
        <v>218</v>
      </c>
      <c r="E12" s="39"/>
      <c r="F12" s="96"/>
      <c r="G12" s="65"/>
      <c r="H12" s="294"/>
      <c r="I12" s="296"/>
      <c r="J12" s="83" t="s">
        <v>31</v>
      </c>
      <c r="K12" s="83" t="s">
        <v>32</v>
      </c>
      <c r="L12" s="82" t="s">
        <v>15</v>
      </c>
      <c r="M12" s="81" t="s">
        <v>63</v>
      </c>
      <c r="N12" s="302"/>
      <c r="O12" s="100"/>
      <c r="P12" s="232"/>
      <c r="Q12" s="232"/>
      <c r="R12" s="232"/>
    </row>
    <row r="13" spans="1:18" ht="28.5" customHeight="1" thickTop="1" x14ac:dyDescent="0.2">
      <c r="A13" s="234">
        <v>1631</v>
      </c>
      <c r="B13" s="235" t="s">
        <v>160</v>
      </c>
      <c r="C13" s="262" t="s">
        <v>84</v>
      </c>
      <c r="D13" s="263" t="s">
        <v>83</v>
      </c>
      <c r="E13" s="204">
        <f>'1631'!G16</f>
        <v>57317963.460000001</v>
      </c>
      <c r="F13" s="206">
        <f>'1631'!G17</f>
        <v>0</v>
      </c>
      <c r="G13" s="88">
        <f>'1631'!G18</f>
        <v>57363371.460000001</v>
      </c>
      <c r="H13" s="87">
        <f>'1631'!G21</f>
        <v>45408</v>
      </c>
      <c r="I13" s="88">
        <f>'1631'!G26</f>
        <v>45408</v>
      </c>
      <c r="J13" s="90">
        <f t="shared" ref="J13:J38" si="0">IF((H13&lt;0),0,(IF((H13-I13)&lt;0,0,(H13-I13))))</f>
        <v>0</v>
      </c>
      <c r="K13" s="89">
        <f t="shared" ref="K13:K38" si="1">IF((H13&lt;0),(H13-I13),(IF((H13-I13)&lt;0,(H13-I13),0)))</f>
        <v>0</v>
      </c>
      <c r="L13" s="87">
        <f>'1631'!G30</f>
        <v>0</v>
      </c>
      <c r="M13" s="88">
        <f>'1631'!G31</f>
        <v>0</v>
      </c>
      <c r="N13" s="243"/>
      <c r="O13" s="233"/>
      <c r="P13" s="232"/>
      <c r="Q13" s="47"/>
      <c r="R13" s="47"/>
    </row>
    <row r="14" spans="1:18" ht="30" customHeight="1" x14ac:dyDescent="0.2">
      <c r="A14" s="236">
        <v>1633</v>
      </c>
      <c r="B14" s="237" t="s">
        <v>85</v>
      </c>
      <c r="C14" s="264" t="s">
        <v>88</v>
      </c>
      <c r="D14" s="265" t="s">
        <v>87</v>
      </c>
      <c r="E14" s="205">
        <f>'1633'!G16</f>
        <v>42304627.920000002</v>
      </c>
      <c r="F14" s="110">
        <f>'1633'!G17</f>
        <v>0</v>
      </c>
      <c r="G14" s="111">
        <f>'1633'!G18</f>
        <v>42394250.590000004</v>
      </c>
      <c r="H14" s="109">
        <f>'1633'!G21</f>
        <v>89622.670000001788</v>
      </c>
      <c r="I14" s="112">
        <f>'1633'!G26</f>
        <v>89622.670000000013</v>
      </c>
      <c r="J14" s="113">
        <f t="shared" si="0"/>
        <v>1.7753336578607559E-9</v>
      </c>
      <c r="K14" s="110">
        <f t="shared" si="1"/>
        <v>0</v>
      </c>
      <c r="L14" s="109">
        <f>'1633'!G30</f>
        <v>0</v>
      </c>
      <c r="M14" s="111">
        <f>'1633'!G31</f>
        <v>0</v>
      </c>
      <c r="N14" s="244"/>
      <c r="O14" s="233"/>
      <c r="P14" s="232"/>
      <c r="Q14" s="47"/>
      <c r="R14" s="47"/>
    </row>
    <row r="15" spans="1:18" ht="28.5" customHeight="1" x14ac:dyDescent="0.2">
      <c r="A15" s="238">
        <v>1635</v>
      </c>
      <c r="B15" s="239" t="s">
        <v>89</v>
      </c>
      <c r="C15" s="266" t="s">
        <v>90</v>
      </c>
      <c r="D15" s="267" t="s">
        <v>91</v>
      </c>
      <c r="E15" s="106">
        <f>'1635'!G16</f>
        <v>63611175.599999994</v>
      </c>
      <c r="F15" s="85">
        <f>'1635'!G17</f>
        <v>0</v>
      </c>
      <c r="G15" s="107">
        <f>'1635'!G18</f>
        <v>63611763.600000001</v>
      </c>
      <c r="H15" s="108">
        <f>'1635'!G21</f>
        <v>588.00000000745058</v>
      </c>
      <c r="I15" s="107">
        <f>'1635'!G26</f>
        <v>588</v>
      </c>
      <c r="J15" s="84">
        <f t="shared" si="0"/>
        <v>7.4505805969238281E-9</v>
      </c>
      <c r="K15" s="85">
        <f t="shared" si="1"/>
        <v>0</v>
      </c>
      <c r="L15" s="108">
        <f>'1635'!G30</f>
        <v>0</v>
      </c>
      <c r="M15" s="107">
        <f>'1635'!G31</f>
        <v>0</v>
      </c>
      <c r="N15" s="245"/>
      <c r="O15" s="233"/>
      <c r="P15" s="232"/>
      <c r="Q15" s="47"/>
      <c r="R15" s="47"/>
    </row>
    <row r="16" spans="1:18" ht="30" customHeight="1" x14ac:dyDescent="0.2">
      <c r="A16" s="236">
        <v>1636</v>
      </c>
      <c r="B16" s="240" t="s">
        <v>93</v>
      </c>
      <c r="C16" s="264" t="s">
        <v>94</v>
      </c>
      <c r="D16" s="265" t="s">
        <v>95</v>
      </c>
      <c r="E16" s="109">
        <f>'1636'!G16</f>
        <v>21225292.480000004</v>
      </c>
      <c r="F16" s="110">
        <f>'1636'!G17</f>
        <v>0</v>
      </c>
      <c r="G16" s="111">
        <f>'1636'!G18</f>
        <v>21225292.48</v>
      </c>
      <c r="H16" s="109">
        <f>'1636'!G21</f>
        <v>-3.7252902984619141E-9</v>
      </c>
      <c r="I16" s="112">
        <f>'1636'!G26</f>
        <v>0</v>
      </c>
      <c r="J16" s="113">
        <f t="shared" si="0"/>
        <v>0</v>
      </c>
      <c r="K16" s="110">
        <f t="shared" si="1"/>
        <v>-3.7252902984619141E-9</v>
      </c>
      <c r="L16" s="109">
        <f>'1636'!G30</f>
        <v>0</v>
      </c>
      <c r="M16" s="111">
        <f>'1636'!G31</f>
        <v>0</v>
      </c>
      <c r="N16" s="244"/>
      <c r="O16" s="233"/>
      <c r="P16" s="232"/>
      <c r="Q16" s="47"/>
      <c r="R16" s="47"/>
    </row>
    <row r="17" spans="1:18" ht="28.5" customHeight="1" x14ac:dyDescent="0.2">
      <c r="A17" s="238">
        <v>1637</v>
      </c>
      <c r="B17" s="239" t="s">
        <v>97</v>
      </c>
      <c r="C17" s="266" t="s">
        <v>98</v>
      </c>
      <c r="D17" s="267" t="s">
        <v>99</v>
      </c>
      <c r="E17" s="106">
        <f>'1637'!G16</f>
        <v>40779731.439999998</v>
      </c>
      <c r="F17" s="85">
        <f>'1637'!G17</f>
        <v>0</v>
      </c>
      <c r="G17" s="107">
        <f>'1637'!G18</f>
        <v>40821359.439999998</v>
      </c>
      <c r="H17" s="108">
        <f>'1637'!G21</f>
        <v>41628</v>
      </c>
      <c r="I17" s="107">
        <f>'1637'!G26</f>
        <v>41628</v>
      </c>
      <c r="J17" s="84">
        <f t="shared" si="0"/>
        <v>0</v>
      </c>
      <c r="K17" s="85">
        <f t="shared" si="1"/>
        <v>0</v>
      </c>
      <c r="L17" s="108">
        <f>'1637'!G30</f>
        <v>0</v>
      </c>
      <c r="M17" s="107">
        <f>'1637'!G31</f>
        <v>0</v>
      </c>
      <c r="N17" s="245"/>
      <c r="O17" s="233"/>
      <c r="P17" s="232"/>
      <c r="Q17" s="47"/>
      <c r="R17" s="47"/>
    </row>
    <row r="18" spans="1:18" ht="30" customHeight="1" x14ac:dyDescent="0.2">
      <c r="A18" s="236">
        <v>1638</v>
      </c>
      <c r="B18" s="240" t="s">
        <v>100</v>
      </c>
      <c r="C18" s="264" t="s">
        <v>101</v>
      </c>
      <c r="D18" s="265" t="s">
        <v>102</v>
      </c>
      <c r="E18" s="109">
        <f>'1638'!G16</f>
        <v>184534312.76999998</v>
      </c>
      <c r="F18" s="110">
        <f>'1638'!G17</f>
        <v>0</v>
      </c>
      <c r="G18" s="111">
        <f>'1638'!G18</f>
        <v>187044373.41000003</v>
      </c>
      <c r="H18" s="109">
        <f>'1638'!G21</f>
        <v>2510060.6400000453</v>
      </c>
      <c r="I18" s="112">
        <f>'1638'!G26</f>
        <v>2419412.7599999998</v>
      </c>
      <c r="J18" s="113">
        <f t="shared" si="0"/>
        <v>90647.880000045523</v>
      </c>
      <c r="K18" s="110">
        <f t="shared" si="1"/>
        <v>0</v>
      </c>
      <c r="L18" s="109">
        <f>'1638'!G30</f>
        <v>0</v>
      </c>
      <c r="M18" s="111">
        <f>'1638'!G31</f>
        <v>90647.88</v>
      </c>
      <c r="N18" s="244"/>
      <c r="O18" s="233"/>
      <c r="P18" s="232"/>
      <c r="Q18" s="47"/>
      <c r="R18" s="47"/>
    </row>
    <row r="19" spans="1:18" ht="28.5" customHeight="1" x14ac:dyDescent="0.2">
      <c r="A19" s="238">
        <v>1639</v>
      </c>
      <c r="B19" s="239" t="s">
        <v>157</v>
      </c>
      <c r="C19" s="266" t="s">
        <v>103</v>
      </c>
      <c r="D19" s="267" t="s">
        <v>104</v>
      </c>
      <c r="E19" s="106">
        <f>'1639'!G16</f>
        <v>76288662.50999999</v>
      </c>
      <c r="F19" s="85">
        <f>'1639'!G17</f>
        <v>0</v>
      </c>
      <c r="G19" s="107">
        <f>'1639'!G18</f>
        <v>76467495.960000008</v>
      </c>
      <c r="H19" s="108">
        <f>'1639'!G21</f>
        <v>178833.45000001788</v>
      </c>
      <c r="I19" s="107">
        <f>'1639'!G26</f>
        <v>154149.36000000002</v>
      </c>
      <c r="J19" s="84">
        <f t="shared" si="0"/>
        <v>24684.090000017866</v>
      </c>
      <c r="K19" s="85">
        <f t="shared" si="1"/>
        <v>0</v>
      </c>
      <c r="L19" s="108">
        <f>'1639'!G30</f>
        <v>5000</v>
      </c>
      <c r="M19" s="107">
        <f>'1639'!G31</f>
        <v>19684.09</v>
      </c>
      <c r="N19" s="245"/>
      <c r="O19" s="233"/>
      <c r="P19" s="232"/>
      <c r="Q19" s="47"/>
      <c r="R19" s="47"/>
    </row>
    <row r="20" spans="1:18" ht="30" customHeight="1" x14ac:dyDescent="0.2">
      <c r="A20" s="236">
        <v>1640</v>
      </c>
      <c r="B20" s="240" t="s">
        <v>105</v>
      </c>
      <c r="C20" s="264" t="s">
        <v>106</v>
      </c>
      <c r="D20" s="265" t="s">
        <v>107</v>
      </c>
      <c r="E20" s="109">
        <f>'1640'!G16</f>
        <v>128511764.53</v>
      </c>
      <c r="F20" s="110">
        <f>'1640'!G17</f>
        <v>0</v>
      </c>
      <c r="G20" s="111">
        <f>'1640'!G18</f>
        <v>129163200.31</v>
      </c>
      <c r="H20" s="109">
        <f>'1640'!G21</f>
        <v>651435.78000000119</v>
      </c>
      <c r="I20" s="112">
        <f>'1640'!G26</f>
        <v>651435.77999999991</v>
      </c>
      <c r="J20" s="113">
        <f t="shared" si="0"/>
        <v>1.280568540096283E-9</v>
      </c>
      <c r="K20" s="110">
        <f t="shared" si="1"/>
        <v>0</v>
      </c>
      <c r="L20" s="109">
        <f>'1640'!G30</f>
        <v>0</v>
      </c>
      <c r="M20" s="111">
        <f>'1640'!G31</f>
        <v>0</v>
      </c>
      <c r="N20" s="244"/>
      <c r="O20" s="233"/>
      <c r="P20" s="232"/>
      <c r="Q20" s="47"/>
      <c r="R20" s="47"/>
    </row>
    <row r="21" spans="1:18" ht="28.5" customHeight="1" x14ac:dyDescent="0.2">
      <c r="A21" s="238">
        <v>1641</v>
      </c>
      <c r="B21" s="239" t="s">
        <v>108</v>
      </c>
      <c r="C21" s="266" t="s">
        <v>109</v>
      </c>
      <c r="D21" s="267" t="s">
        <v>110</v>
      </c>
      <c r="E21" s="106">
        <f>'1641'!G16</f>
        <v>37638840.260000005</v>
      </c>
      <c r="F21" s="85">
        <f>'1641'!G17</f>
        <v>0</v>
      </c>
      <c r="G21" s="107">
        <f>'1641'!G18</f>
        <v>37713440.260000005</v>
      </c>
      <c r="H21" s="108">
        <f>'1641'!G21</f>
        <v>74600</v>
      </c>
      <c r="I21" s="107">
        <f>'1641'!G26</f>
        <v>0</v>
      </c>
      <c r="J21" s="84">
        <f t="shared" si="0"/>
        <v>74600</v>
      </c>
      <c r="K21" s="85">
        <f t="shared" si="1"/>
        <v>0</v>
      </c>
      <c r="L21" s="108">
        <f>'1641'!G30</f>
        <v>0</v>
      </c>
      <c r="M21" s="107">
        <f>'1641'!G31</f>
        <v>74600</v>
      </c>
      <c r="N21" s="245"/>
      <c r="O21" s="233"/>
      <c r="P21" s="232"/>
      <c r="Q21" s="47"/>
      <c r="R21" s="47"/>
    </row>
    <row r="22" spans="1:18" ht="30" customHeight="1" x14ac:dyDescent="0.2">
      <c r="A22" s="236">
        <v>1642</v>
      </c>
      <c r="B22" s="240" t="s">
        <v>111</v>
      </c>
      <c r="C22" s="264" t="s">
        <v>112</v>
      </c>
      <c r="D22" s="265" t="s">
        <v>91</v>
      </c>
      <c r="E22" s="109">
        <f>'1642'!G16</f>
        <v>87563742.879999995</v>
      </c>
      <c r="F22" s="110">
        <f>'1642'!G17</f>
        <v>0</v>
      </c>
      <c r="G22" s="111">
        <f>'1642'!G18</f>
        <v>87726249.430000007</v>
      </c>
      <c r="H22" s="109">
        <f>'1642'!G21</f>
        <v>162506.55000001192</v>
      </c>
      <c r="I22" s="112">
        <f>'1642'!G26</f>
        <v>76713.48</v>
      </c>
      <c r="J22" s="113">
        <f t="shared" si="0"/>
        <v>85793.070000011925</v>
      </c>
      <c r="K22" s="110">
        <f t="shared" si="1"/>
        <v>0</v>
      </c>
      <c r="L22" s="109">
        <f>'1642'!G30</f>
        <v>0</v>
      </c>
      <c r="M22" s="111">
        <f>'1642'!G31</f>
        <v>85793.07</v>
      </c>
      <c r="N22" s="244"/>
      <c r="O22" s="233"/>
      <c r="P22" s="232"/>
      <c r="Q22" s="47"/>
      <c r="R22" s="47"/>
    </row>
    <row r="23" spans="1:18" ht="28.5" customHeight="1" x14ac:dyDescent="0.2">
      <c r="A23" s="238">
        <v>1644</v>
      </c>
      <c r="B23" s="239" t="s">
        <v>113</v>
      </c>
      <c r="C23" s="266" t="s">
        <v>114</v>
      </c>
      <c r="D23" s="267" t="s">
        <v>110</v>
      </c>
      <c r="E23" s="106">
        <f>'1644'!G16</f>
        <v>29911779.039999999</v>
      </c>
      <c r="F23" s="85">
        <f>'1644'!G17</f>
        <v>0</v>
      </c>
      <c r="G23" s="107">
        <f>'1644'!G18</f>
        <v>29911779.039999999</v>
      </c>
      <c r="H23" s="108">
        <f>'1644'!G21</f>
        <v>0</v>
      </c>
      <c r="I23" s="107">
        <f>'1644'!G26</f>
        <v>0</v>
      </c>
      <c r="J23" s="84">
        <f t="shared" si="0"/>
        <v>0</v>
      </c>
      <c r="K23" s="85">
        <f t="shared" si="1"/>
        <v>0</v>
      </c>
      <c r="L23" s="108">
        <f>'1644'!G30</f>
        <v>0</v>
      </c>
      <c r="M23" s="107">
        <f>'1644'!G31</f>
        <v>0</v>
      </c>
      <c r="N23" s="245"/>
      <c r="O23" s="233"/>
      <c r="P23" s="232"/>
      <c r="Q23" s="47"/>
      <c r="R23" s="47"/>
    </row>
    <row r="24" spans="1:18" ht="30" customHeight="1" x14ac:dyDescent="0.2">
      <c r="A24" s="236">
        <v>1645</v>
      </c>
      <c r="B24" s="240" t="s">
        <v>117</v>
      </c>
      <c r="C24" s="264" t="s">
        <v>115</v>
      </c>
      <c r="D24" s="265" t="s">
        <v>116</v>
      </c>
      <c r="E24" s="109">
        <f>'1645'!G16</f>
        <v>107810252.79999998</v>
      </c>
      <c r="F24" s="110">
        <f>'1645'!G17</f>
        <v>0</v>
      </c>
      <c r="G24" s="111">
        <f>'1645'!G18</f>
        <v>108216234.88</v>
      </c>
      <c r="H24" s="109">
        <f>'1645'!G21</f>
        <v>405982.08000001311</v>
      </c>
      <c r="I24" s="112">
        <f>'1645'!G26</f>
        <v>381256.07999999996</v>
      </c>
      <c r="J24" s="113">
        <f t="shared" si="0"/>
        <v>24726.000000013155</v>
      </c>
      <c r="K24" s="110">
        <f t="shared" si="1"/>
        <v>0</v>
      </c>
      <c r="L24" s="109">
        <f>'1645'!G30</f>
        <v>0</v>
      </c>
      <c r="M24" s="215">
        <f>'1645'!G31</f>
        <v>24726</v>
      </c>
      <c r="N24" s="244"/>
      <c r="O24" s="233"/>
      <c r="P24" s="232"/>
      <c r="Q24" s="47"/>
      <c r="R24" s="47"/>
    </row>
    <row r="25" spans="1:18" ht="28.5" customHeight="1" x14ac:dyDescent="0.2">
      <c r="A25" s="238">
        <v>1646</v>
      </c>
      <c r="B25" s="239" t="s">
        <v>118</v>
      </c>
      <c r="C25" s="266" t="s">
        <v>119</v>
      </c>
      <c r="D25" s="267" t="s">
        <v>120</v>
      </c>
      <c r="E25" s="106">
        <f>'1646'!G16</f>
        <v>30037020.43</v>
      </c>
      <c r="F25" s="85">
        <f>'1646'!G17</f>
        <v>0</v>
      </c>
      <c r="G25" s="107">
        <f>'1646'!G18</f>
        <v>30037020.43</v>
      </c>
      <c r="H25" s="108">
        <f>'1646'!G21</f>
        <v>0</v>
      </c>
      <c r="I25" s="107">
        <f>'1646'!G26</f>
        <v>0</v>
      </c>
      <c r="J25" s="84">
        <f t="shared" si="0"/>
        <v>0</v>
      </c>
      <c r="K25" s="85">
        <f t="shared" si="1"/>
        <v>0</v>
      </c>
      <c r="L25" s="108">
        <f>'1646'!G30</f>
        <v>0</v>
      </c>
      <c r="M25" s="107">
        <f>'1646'!G31</f>
        <v>0</v>
      </c>
      <c r="N25" s="245"/>
      <c r="O25" s="233"/>
      <c r="P25" s="232"/>
      <c r="Q25" s="47"/>
      <c r="R25" s="47"/>
    </row>
    <row r="26" spans="1:18" ht="30" customHeight="1" x14ac:dyDescent="0.2">
      <c r="A26" s="236">
        <v>1647</v>
      </c>
      <c r="B26" s="237" t="s">
        <v>121</v>
      </c>
      <c r="C26" s="264" t="s">
        <v>122</v>
      </c>
      <c r="D26" s="265" t="s">
        <v>123</v>
      </c>
      <c r="E26" s="109">
        <f>'1647'!G16</f>
        <v>54441720.510000005</v>
      </c>
      <c r="F26" s="110">
        <f>'1647'!G17</f>
        <v>0</v>
      </c>
      <c r="G26" s="111">
        <f>'1647'!G18</f>
        <v>54470051.799999997</v>
      </c>
      <c r="H26" s="109">
        <f>'1647'!G21</f>
        <v>28331.289999991655</v>
      </c>
      <c r="I26" s="112">
        <f>'1647'!G26</f>
        <v>2076</v>
      </c>
      <c r="J26" s="113">
        <f t="shared" si="0"/>
        <v>26255.289999991655</v>
      </c>
      <c r="K26" s="110">
        <f t="shared" si="1"/>
        <v>0</v>
      </c>
      <c r="L26" s="109">
        <f>'1647'!G30</f>
        <v>5000</v>
      </c>
      <c r="M26" s="111">
        <f>'1647'!G31</f>
        <v>21255.29</v>
      </c>
      <c r="N26" s="244"/>
      <c r="O26" s="233"/>
      <c r="P26" s="232"/>
      <c r="Q26" s="47"/>
      <c r="R26" s="47"/>
    </row>
    <row r="27" spans="1:18" ht="28.5" customHeight="1" x14ac:dyDescent="0.2">
      <c r="A27" s="238">
        <v>1649</v>
      </c>
      <c r="B27" s="239" t="s">
        <v>124</v>
      </c>
      <c r="C27" s="266" t="s">
        <v>125</v>
      </c>
      <c r="D27" s="267" t="s">
        <v>126</v>
      </c>
      <c r="E27" s="106">
        <f>'1649'!G16</f>
        <v>7570233.3500000006</v>
      </c>
      <c r="F27" s="85">
        <f>'1649'!G17</f>
        <v>0</v>
      </c>
      <c r="G27" s="107">
        <f>'1649'!G18</f>
        <v>7598634.2300000004</v>
      </c>
      <c r="H27" s="108">
        <f>'1649'!G21</f>
        <v>28400.879999999888</v>
      </c>
      <c r="I27" s="107">
        <f>'1649'!G26</f>
        <v>28400.87999999999</v>
      </c>
      <c r="J27" s="84">
        <f t="shared" si="0"/>
        <v>0</v>
      </c>
      <c r="K27" s="85">
        <f t="shared" si="1"/>
        <v>-1.0186340659856796E-10</v>
      </c>
      <c r="L27" s="108">
        <f>'1649'!G30</f>
        <v>0</v>
      </c>
      <c r="M27" s="107">
        <f>'1649'!G31</f>
        <v>0</v>
      </c>
      <c r="N27" s="245"/>
      <c r="O27" s="233"/>
      <c r="P27" s="232"/>
      <c r="Q27" s="47"/>
      <c r="R27" s="47"/>
    </row>
    <row r="28" spans="1:18" ht="30" customHeight="1" x14ac:dyDescent="0.2">
      <c r="A28" s="236">
        <v>1650</v>
      </c>
      <c r="B28" s="237" t="s">
        <v>127</v>
      </c>
      <c r="C28" s="264" t="s">
        <v>128</v>
      </c>
      <c r="D28" s="265" t="s">
        <v>129</v>
      </c>
      <c r="E28" s="109">
        <f>'1650'!G16</f>
        <v>31391360.680000003</v>
      </c>
      <c r="F28" s="110">
        <f>'1650'!G17</f>
        <v>0</v>
      </c>
      <c r="G28" s="111">
        <f>'1650'!G18</f>
        <v>31401584.68</v>
      </c>
      <c r="H28" s="109">
        <f>'1650'!G21</f>
        <v>10223.999999996275</v>
      </c>
      <c r="I28" s="112">
        <f>'1650'!G26</f>
        <v>10224</v>
      </c>
      <c r="J28" s="113">
        <f t="shared" si="0"/>
        <v>0</v>
      </c>
      <c r="K28" s="110">
        <f t="shared" si="1"/>
        <v>-3.7252902984619141E-9</v>
      </c>
      <c r="L28" s="109">
        <f>'1650'!G30</f>
        <v>0</v>
      </c>
      <c r="M28" s="111">
        <f>'1650'!G31</f>
        <v>0</v>
      </c>
      <c r="N28" s="244"/>
      <c r="O28" s="233"/>
      <c r="P28" s="232"/>
      <c r="Q28" s="47"/>
      <c r="R28" s="47"/>
    </row>
    <row r="29" spans="1:18" ht="28.5" customHeight="1" x14ac:dyDescent="0.2">
      <c r="A29" s="238">
        <v>1652</v>
      </c>
      <c r="B29" s="239" t="s">
        <v>130</v>
      </c>
      <c r="C29" s="266" t="s">
        <v>131</v>
      </c>
      <c r="D29" s="267" t="s">
        <v>132</v>
      </c>
      <c r="E29" s="106">
        <f>'1652'!G16</f>
        <v>86386942.810000002</v>
      </c>
      <c r="F29" s="85">
        <f>'1652'!G17</f>
        <v>0</v>
      </c>
      <c r="G29" s="107">
        <f>'1652'!G18</f>
        <v>86706224.460000008</v>
      </c>
      <c r="H29" s="108">
        <f>'1652'!G21</f>
        <v>319281.65000000596</v>
      </c>
      <c r="I29" s="107">
        <f>'1652'!G26</f>
        <v>253700.65000000002</v>
      </c>
      <c r="J29" s="84">
        <f t="shared" si="0"/>
        <v>65581.000000005937</v>
      </c>
      <c r="K29" s="85">
        <f t="shared" si="1"/>
        <v>0</v>
      </c>
      <c r="L29" s="108">
        <f>'1652'!G30</f>
        <v>0</v>
      </c>
      <c r="M29" s="107">
        <f>'1652'!G31</f>
        <v>41730.82</v>
      </c>
      <c r="N29" s="270">
        <v>23850.18</v>
      </c>
      <c r="O29" s="233"/>
      <c r="P29" s="232"/>
      <c r="Q29" s="47"/>
      <c r="R29" s="47"/>
    </row>
    <row r="30" spans="1:18" ht="30" customHeight="1" x14ac:dyDescent="0.2">
      <c r="A30" s="236">
        <v>1653</v>
      </c>
      <c r="B30" s="237" t="s">
        <v>133</v>
      </c>
      <c r="C30" s="264" t="s">
        <v>134</v>
      </c>
      <c r="D30" s="265" t="s">
        <v>135</v>
      </c>
      <c r="E30" s="109">
        <f>'1653'!G16</f>
        <v>29055858.239999998</v>
      </c>
      <c r="F30" s="110">
        <f>'1653'!G17</f>
        <v>0</v>
      </c>
      <c r="G30" s="111">
        <f>'1653'!G18</f>
        <v>29055858.240000002</v>
      </c>
      <c r="H30" s="109">
        <f>'1653'!G21</f>
        <v>3.7252902984619141E-9</v>
      </c>
      <c r="I30" s="112">
        <f>'1653'!G26</f>
        <v>0</v>
      </c>
      <c r="J30" s="113">
        <f t="shared" si="0"/>
        <v>3.7252902984619141E-9</v>
      </c>
      <c r="K30" s="110">
        <f t="shared" si="1"/>
        <v>0</v>
      </c>
      <c r="L30" s="109">
        <f>'1653'!G30</f>
        <v>0</v>
      </c>
      <c r="M30" s="111">
        <f>'1653'!G31</f>
        <v>0</v>
      </c>
      <c r="N30" s="244"/>
      <c r="O30" s="233"/>
      <c r="P30" s="232"/>
      <c r="Q30" s="47"/>
      <c r="R30" s="47"/>
    </row>
    <row r="31" spans="1:18" ht="28.5" customHeight="1" x14ac:dyDescent="0.2">
      <c r="A31" s="238">
        <v>1654</v>
      </c>
      <c r="B31" s="239" t="s">
        <v>136</v>
      </c>
      <c r="C31" s="266" t="s">
        <v>137</v>
      </c>
      <c r="D31" s="267" t="s">
        <v>138</v>
      </c>
      <c r="E31" s="106">
        <f>'1654'!G16</f>
        <v>53527365.700000003</v>
      </c>
      <c r="F31" s="85">
        <f>'1654'!G17</f>
        <v>0</v>
      </c>
      <c r="G31" s="107">
        <f>'1654'!G18</f>
        <v>53527365.700000003</v>
      </c>
      <c r="H31" s="108">
        <f>'1654'!G21</f>
        <v>0</v>
      </c>
      <c r="I31" s="107">
        <f>'1654'!G26</f>
        <v>0</v>
      </c>
      <c r="J31" s="84">
        <f t="shared" si="0"/>
        <v>0</v>
      </c>
      <c r="K31" s="85">
        <f t="shared" si="1"/>
        <v>0</v>
      </c>
      <c r="L31" s="108">
        <f>'1654'!G30</f>
        <v>0</v>
      </c>
      <c r="M31" s="107">
        <f>'1654'!G31</f>
        <v>0</v>
      </c>
      <c r="N31" s="245"/>
      <c r="O31" s="233"/>
      <c r="P31" s="232"/>
      <c r="Q31" s="47"/>
      <c r="R31" s="47"/>
    </row>
    <row r="32" spans="1:18" ht="30" customHeight="1" x14ac:dyDescent="0.2">
      <c r="A32" s="236">
        <v>1656</v>
      </c>
      <c r="B32" s="240" t="s">
        <v>139</v>
      </c>
      <c r="C32" s="264" t="s">
        <v>140</v>
      </c>
      <c r="D32" s="265" t="s">
        <v>132</v>
      </c>
      <c r="E32" s="109">
        <f>'1656'!G16</f>
        <v>146559668.29999998</v>
      </c>
      <c r="F32" s="110">
        <f>'1656'!G17</f>
        <v>0</v>
      </c>
      <c r="G32" s="111">
        <f>'1656'!G18</f>
        <v>147977888.58000001</v>
      </c>
      <c r="H32" s="109">
        <f>'1656'!G21</f>
        <v>1418220.280000031</v>
      </c>
      <c r="I32" s="112">
        <f>'1656'!G26</f>
        <v>1418220.28</v>
      </c>
      <c r="J32" s="113">
        <f t="shared" si="0"/>
        <v>3.0966475605964661E-8</v>
      </c>
      <c r="K32" s="110">
        <f t="shared" si="1"/>
        <v>0</v>
      </c>
      <c r="L32" s="109">
        <f>'1656'!G30</f>
        <v>0</v>
      </c>
      <c r="M32" s="111">
        <f>'1656'!G31</f>
        <v>0</v>
      </c>
      <c r="N32" s="244"/>
      <c r="O32" s="233"/>
      <c r="P32" s="232"/>
      <c r="Q32" s="47"/>
      <c r="R32" s="47"/>
    </row>
    <row r="33" spans="1:18" ht="28.5" customHeight="1" x14ac:dyDescent="0.2">
      <c r="A33" s="238">
        <v>1657</v>
      </c>
      <c r="B33" s="239" t="s">
        <v>141</v>
      </c>
      <c r="C33" s="266" t="s">
        <v>142</v>
      </c>
      <c r="D33" s="267" t="s">
        <v>143</v>
      </c>
      <c r="E33" s="106">
        <f>'1657'!G16</f>
        <v>107692495.33</v>
      </c>
      <c r="F33" s="85">
        <f>'1657'!G17</f>
        <v>0</v>
      </c>
      <c r="G33" s="107">
        <f>'1657'!G18</f>
        <v>107704804.83</v>
      </c>
      <c r="H33" s="108">
        <f>'1657'!G21</f>
        <v>12309.5</v>
      </c>
      <c r="I33" s="107">
        <f>'1657'!G26</f>
        <v>3336</v>
      </c>
      <c r="J33" s="84">
        <f t="shared" si="0"/>
        <v>8973.5</v>
      </c>
      <c r="K33" s="85">
        <f t="shared" si="1"/>
        <v>0</v>
      </c>
      <c r="L33" s="108">
        <f>'1657'!G30</f>
        <v>0</v>
      </c>
      <c r="M33" s="107">
        <f>'1657'!G31</f>
        <v>8973.5</v>
      </c>
      <c r="N33" s="245"/>
      <c r="O33" s="233"/>
      <c r="P33" s="232"/>
      <c r="Q33" s="47"/>
      <c r="R33" s="47"/>
    </row>
    <row r="34" spans="1:18" ht="30" customHeight="1" x14ac:dyDescent="0.2">
      <c r="A34" s="236">
        <v>1658</v>
      </c>
      <c r="B34" s="240" t="s">
        <v>158</v>
      </c>
      <c r="C34" s="264" t="s">
        <v>144</v>
      </c>
      <c r="D34" s="265" t="s">
        <v>145</v>
      </c>
      <c r="E34" s="109">
        <f>'1658'!G16</f>
        <v>50227896.269999996</v>
      </c>
      <c r="F34" s="110">
        <f>'1658'!G17</f>
        <v>0</v>
      </c>
      <c r="G34" s="111">
        <f>'1658'!G18</f>
        <v>50227956.270000003</v>
      </c>
      <c r="H34" s="109">
        <f>'1658'!G21</f>
        <v>60.000000007450581</v>
      </c>
      <c r="I34" s="112">
        <f>'1658'!G26</f>
        <v>0</v>
      </c>
      <c r="J34" s="113">
        <f t="shared" si="0"/>
        <v>60.000000007450581</v>
      </c>
      <c r="K34" s="110">
        <f t="shared" si="1"/>
        <v>0</v>
      </c>
      <c r="L34" s="109">
        <f>'1658'!G30</f>
        <v>0</v>
      </c>
      <c r="M34" s="111">
        <f>'1658'!G31</f>
        <v>60</v>
      </c>
      <c r="N34" s="244"/>
      <c r="O34" s="233"/>
      <c r="P34" s="232"/>
      <c r="Q34" s="47"/>
      <c r="R34" s="47"/>
    </row>
    <row r="35" spans="1:18" ht="28.5" customHeight="1" x14ac:dyDescent="0.2">
      <c r="A35" s="238">
        <v>1659</v>
      </c>
      <c r="B35" s="239" t="s">
        <v>146</v>
      </c>
      <c r="C35" s="266" t="s">
        <v>147</v>
      </c>
      <c r="D35" s="267" t="s">
        <v>148</v>
      </c>
      <c r="E35" s="106">
        <f>'1659'!G16</f>
        <v>73286564.839999989</v>
      </c>
      <c r="F35" s="85">
        <f>'1659'!G17</f>
        <v>0</v>
      </c>
      <c r="G35" s="107">
        <f>'1659'!G18</f>
        <v>73334774.870000005</v>
      </c>
      <c r="H35" s="108">
        <f>'1659'!G21</f>
        <v>48210.030000016093</v>
      </c>
      <c r="I35" s="107">
        <f>'1659'!G26</f>
        <v>0</v>
      </c>
      <c r="J35" s="84">
        <f t="shared" si="0"/>
        <v>48210.030000016093</v>
      </c>
      <c r="K35" s="85">
        <f t="shared" si="1"/>
        <v>0</v>
      </c>
      <c r="L35" s="108">
        <f>'1659'!G30</f>
        <v>5000</v>
      </c>
      <c r="M35" s="107">
        <f>'1659'!G31</f>
        <v>43210.03</v>
      </c>
      <c r="N35" s="245"/>
      <c r="O35" s="233"/>
      <c r="P35" s="232"/>
      <c r="Q35" s="47"/>
      <c r="R35" s="47"/>
    </row>
    <row r="36" spans="1:18" ht="30" customHeight="1" x14ac:dyDescent="0.2">
      <c r="A36" s="236">
        <v>1660</v>
      </c>
      <c r="B36" s="237" t="s">
        <v>159</v>
      </c>
      <c r="C36" s="264" t="s">
        <v>149</v>
      </c>
      <c r="D36" s="265" t="s">
        <v>150</v>
      </c>
      <c r="E36" s="109">
        <f>'1660'!G16</f>
        <v>37126072.119999997</v>
      </c>
      <c r="F36" s="110">
        <f>'1660'!G17</f>
        <v>0</v>
      </c>
      <c r="G36" s="111">
        <f>'1660'!G18</f>
        <v>37126072.120000005</v>
      </c>
      <c r="H36" s="109">
        <f>'1660'!G21</f>
        <v>7.4505805969238281E-9</v>
      </c>
      <c r="I36" s="112">
        <f>'1660'!G26</f>
        <v>0</v>
      </c>
      <c r="J36" s="113">
        <f t="shared" si="0"/>
        <v>7.4505805969238281E-9</v>
      </c>
      <c r="K36" s="110">
        <f t="shared" si="1"/>
        <v>0</v>
      </c>
      <c r="L36" s="109">
        <f>'1660'!G30</f>
        <v>0</v>
      </c>
      <c r="M36" s="111">
        <f>'1660'!G31</f>
        <v>0</v>
      </c>
      <c r="N36" s="244"/>
      <c r="O36" s="233"/>
      <c r="P36" s="232"/>
      <c r="Q36" s="47"/>
      <c r="R36" s="47"/>
    </row>
    <row r="37" spans="1:18" ht="28.5" customHeight="1" x14ac:dyDescent="0.2">
      <c r="A37" s="238">
        <v>1661</v>
      </c>
      <c r="B37" s="239" t="s">
        <v>151</v>
      </c>
      <c r="C37" s="266" t="s">
        <v>152</v>
      </c>
      <c r="D37" s="267" t="s">
        <v>153</v>
      </c>
      <c r="E37" s="106">
        <f>'1661'!G16</f>
        <v>81688713.079999998</v>
      </c>
      <c r="F37" s="85">
        <f>'1661'!G17</f>
        <v>0</v>
      </c>
      <c r="G37" s="107">
        <f>'1661'!G18</f>
        <v>81770541.099999994</v>
      </c>
      <c r="H37" s="108">
        <f>'1661'!G21</f>
        <v>81828.019999995828</v>
      </c>
      <c r="I37" s="107">
        <f>'1661'!G26</f>
        <v>81828.020000000019</v>
      </c>
      <c r="J37" s="84">
        <f>IF((H37&lt;0),0,(IF((H37-I37)&lt;0,0,(H37-I37))))</f>
        <v>0</v>
      </c>
      <c r="K37" s="85">
        <f t="shared" si="1"/>
        <v>-4.1909515857696533E-9</v>
      </c>
      <c r="L37" s="108">
        <f>'1661'!G30</f>
        <v>0</v>
      </c>
      <c r="M37" s="107">
        <f>'1661'!G31</f>
        <v>0</v>
      </c>
      <c r="N37" s="245"/>
      <c r="O37" s="233"/>
      <c r="P37" s="232"/>
      <c r="Q37" s="47"/>
      <c r="R37" s="47"/>
    </row>
    <row r="38" spans="1:18" ht="30" customHeight="1" thickBot="1" x14ac:dyDescent="0.25">
      <c r="A38" s="241">
        <v>1663</v>
      </c>
      <c r="B38" s="242" t="s">
        <v>154</v>
      </c>
      <c r="C38" s="268" t="s">
        <v>155</v>
      </c>
      <c r="D38" s="269" t="s">
        <v>156</v>
      </c>
      <c r="E38" s="40">
        <f>'1663'!G16</f>
        <v>66937204.20000001</v>
      </c>
      <c r="F38" s="79">
        <f>'1663'!G17</f>
        <v>0</v>
      </c>
      <c r="G38" s="66">
        <f>'1663'!G18</f>
        <v>66938792</v>
      </c>
      <c r="H38" s="45">
        <f>'1663'!G21</f>
        <v>1587.7999999895692</v>
      </c>
      <c r="I38" s="59">
        <f>'1663'!G26</f>
        <v>414.12</v>
      </c>
      <c r="J38" s="84">
        <f t="shared" si="0"/>
        <v>1173.6799999895693</v>
      </c>
      <c r="K38" s="85">
        <f t="shared" si="1"/>
        <v>0</v>
      </c>
      <c r="L38" s="40">
        <f>'1663'!G30</f>
        <v>0</v>
      </c>
      <c r="M38" s="76">
        <f>'1663'!G31</f>
        <v>1173.68</v>
      </c>
      <c r="N38" s="246"/>
      <c r="O38" s="233"/>
      <c r="P38" s="232"/>
      <c r="Q38" s="47"/>
      <c r="R38" s="47"/>
    </row>
    <row r="39" spans="1:18" ht="15.75" thickTop="1" x14ac:dyDescent="0.25">
      <c r="A39" s="77" t="s">
        <v>54</v>
      </c>
      <c r="B39" s="78"/>
      <c r="C39" s="41"/>
      <c r="D39" s="41"/>
      <c r="E39" s="54">
        <f t="shared" ref="E39:M39" si="2">SUM(E13:E38)</f>
        <v>1733427261.5499995</v>
      </c>
      <c r="F39" s="56">
        <f t="shared" si="2"/>
        <v>0</v>
      </c>
      <c r="G39" s="55">
        <f t="shared" si="2"/>
        <v>1739536380.1699996</v>
      </c>
      <c r="H39" s="42">
        <f t="shared" si="2"/>
        <v>6109118.6200001398</v>
      </c>
      <c r="I39" s="58">
        <f t="shared" si="2"/>
        <v>5658414.0799999991</v>
      </c>
      <c r="J39" s="70">
        <f t="shared" si="2"/>
        <v>450704.54000015184</v>
      </c>
      <c r="K39" s="56">
        <f t="shared" si="2"/>
        <v>-1.1743395589292049E-8</v>
      </c>
      <c r="L39" s="54">
        <f t="shared" si="2"/>
        <v>15000</v>
      </c>
      <c r="M39" s="73">
        <f t="shared" si="2"/>
        <v>411854.36000000004</v>
      </c>
      <c r="N39" s="74">
        <f>SUM(N13:N38)</f>
        <v>23850.18</v>
      </c>
      <c r="O39" s="47"/>
    </row>
    <row r="40" spans="1:18" ht="15.75" customHeight="1" thickBot="1" x14ac:dyDescent="0.25">
      <c r="A40" s="43"/>
      <c r="B40" s="44"/>
      <c r="C40" s="12"/>
      <c r="D40" s="12"/>
      <c r="E40" s="45"/>
      <c r="F40" s="19"/>
      <c r="G40" s="18"/>
      <c r="H40" s="17"/>
      <c r="I40" s="18"/>
      <c r="J40" s="71" t="s">
        <v>33</v>
      </c>
      <c r="K40" s="57">
        <f>J39+K39</f>
        <v>450704.54000014008</v>
      </c>
      <c r="L40" s="75" t="s">
        <v>55</v>
      </c>
      <c r="M40" s="72"/>
      <c r="N40" s="46">
        <f>L39+M39+N39</f>
        <v>450704.54000000004</v>
      </c>
    </row>
    <row r="41" spans="1:18" ht="15" thickTop="1" x14ac:dyDescent="0.2">
      <c r="A41" s="13"/>
      <c r="B41" s="48"/>
      <c r="C41" s="15"/>
      <c r="D41" s="15"/>
      <c r="E41" s="55"/>
      <c r="F41" s="55"/>
      <c r="G41" s="55"/>
      <c r="H41" s="55"/>
      <c r="I41" s="55"/>
      <c r="J41" s="55"/>
      <c r="K41" s="55"/>
      <c r="L41" s="55"/>
      <c r="M41" s="55"/>
      <c r="O41" s="47"/>
    </row>
    <row r="42" spans="1:18" s="247" customFormat="1" x14ac:dyDescent="0.2">
      <c r="E42" s="248"/>
      <c r="F42" s="248"/>
      <c r="G42" s="248"/>
      <c r="H42" s="248"/>
      <c r="I42" s="248"/>
      <c r="J42" s="248"/>
      <c r="K42" s="248"/>
      <c r="L42" s="248"/>
      <c r="M42" s="248"/>
      <c r="O42" s="3"/>
      <c r="P42" s="3"/>
      <c r="Q42" s="3"/>
      <c r="R42" s="3"/>
    </row>
    <row r="43" spans="1:18" ht="14.25" x14ac:dyDescent="0.2">
      <c r="A43" s="13"/>
      <c r="B43" s="48"/>
      <c r="C43" s="15"/>
      <c r="D43" s="15"/>
      <c r="E43" s="14"/>
      <c r="F43" s="14"/>
      <c r="G43" s="13"/>
      <c r="H43" s="49"/>
      <c r="I43" s="49"/>
      <c r="J43" s="49"/>
    </row>
    <row r="44" spans="1:18" ht="14.25" x14ac:dyDescent="0.2">
      <c r="A44" s="48" t="s">
        <v>222</v>
      </c>
      <c r="B44" s="48"/>
      <c r="C44" s="48"/>
      <c r="D44" s="48"/>
      <c r="E44" s="50"/>
      <c r="F44" s="50"/>
      <c r="G44" s="51"/>
      <c r="H44" s="51"/>
      <c r="I44" s="51"/>
      <c r="J44" s="51"/>
      <c r="K44" s="1"/>
      <c r="L44" s="13"/>
      <c r="N44" s="47"/>
    </row>
    <row r="45" spans="1:18" ht="14.25" customHeight="1" x14ac:dyDescent="0.2">
      <c r="A45" s="48"/>
      <c r="B45" s="60"/>
      <c r="C45" s="60" t="s">
        <v>223</v>
      </c>
      <c r="D45" s="60"/>
      <c r="E45" s="60"/>
      <c r="F45" s="60"/>
      <c r="G45" s="60"/>
      <c r="H45" s="95">
        <f>SUMIF(H13:H38,"&gt;0")</f>
        <v>6109118.6200001435</v>
      </c>
      <c r="I45" s="60" t="s">
        <v>65</v>
      </c>
      <c r="J45" s="5"/>
      <c r="K45" s="260"/>
      <c r="L45" s="13"/>
    </row>
    <row r="46" spans="1:18" ht="14.25" customHeight="1" x14ac:dyDescent="0.2">
      <c r="A46" s="48"/>
      <c r="B46" s="60"/>
      <c r="C46" s="5" t="s">
        <v>215</v>
      </c>
      <c r="D46" s="67"/>
      <c r="E46" s="68"/>
      <c r="F46" s="68"/>
      <c r="G46" s="68"/>
      <c r="H46" s="95">
        <f>SUMIF(H13:H38,"&lt;0")</f>
        <v>-3.7252902984619141E-9</v>
      </c>
      <c r="I46" s="60" t="s">
        <v>65</v>
      </c>
      <c r="J46" s="5"/>
      <c r="K46" s="261"/>
      <c r="L46" s="13"/>
    </row>
    <row r="47" spans="1:18" ht="14.25" customHeight="1" x14ac:dyDescent="0.2">
      <c r="A47" s="48"/>
      <c r="B47" s="60"/>
      <c r="C47" s="13" t="s">
        <v>224</v>
      </c>
      <c r="D47" s="67"/>
      <c r="E47" s="68"/>
      <c r="F47" s="68"/>
      <c r="G47" s="68"/>
      <c r="H47" s="60"/>
      <c r="I47" s="60"/>
      <c r="J47" s="5"/>
      <c r="K47" s="260"/>
      <c r="L47" s="13"/>
    </row>
    <row r="48" spans="1:18" ht="14.25" x14ac:dyDescent="0.2">
      <c r="A48" s="48"/>
      <c r="B48" s="60"/>
      <c r="C48" s="60"/>
      <c r="D48" s="60"/>
      <c r="E48" s="60"/>
      <c r="F48" s="60"/>
      <c r="G48" s="60"/>
      <c r="H48" s="60"/>
      <c r="I48" s="60"/>
      <c r="J48" s="5"/>
      <c r="K48" s="1"/>
      <c r="L48" s="13"/>
    </row>
    <row r="49" spans="1:15" ht="14.25" x14ac:dyDescent="0.2">
      <c r="A49" s="48"/>
      <c r="B49" s="60"/>
      <c r="C49" s="60"/>
      <c r="D49" s="60"/>
      <c r="E49" s="60"/>
      <c r="F49" s="60"/>
      <c r="G49" s="60"/>
      <c r="H49" s="60"/>
      <c r="I49" s="60"/>
      <c r="J49" s="5"/>
      <c r="K49" s="1"/>
      <c r="L49" s="13"/>
    </row>
    <row r="50" spans="1:15" ht="14.25" x14ac:dyDescent="0.2">
      <c r="A50" s="48" t="s">
        <v>57</v>
      </c>
      <c r="B50" s="60"/>
      <c r="C50" s="60"/>
      <c r="D50" s="60"/>
      <c r="E50" s="60"/>
      <c r="F50" s="60"/>
      <c r="G50" s="60"/>
      <c r="H50" s="60"/>
      <c r="I50" s="60"/>
      <c r="J50" s="5"/>
      <c r="K50" s="1"/>
      <c r="L50" s="13"/>
    </row>
    <row r="51" spans="1:15" ht="14.25" x14ac:dyDescent="0.2">
      <c r="A51" s="51"/>
      <c r="B51" s="51"/>
      <c r="C51" s="13" t="s">
        <v>225</v>
      </c>
      <c r="D51" s="52"/>
      <c r="E51" s="51"/>
      <c r="F51" s="51"/>
      <c r="G51" s="51"/>
      <c r="H51" s="95">
        <f>SUMIF(J13:J38,"&gt;0")</f>
        <v>450704.54000015184</v>
      </c>
      <c r="I51" s="279" t="s">
        <v>65</v>
      </c>
      <c r="J51" s="5"/>
      <c r="K51" s="260"/>
      <c r="O51" s="47"/>
    </row>
    <row r="52" spans="1:15" s="2" customFormat="1" ht="14.25" x14ac:dyDescent="0.2">
      <c r="A52" s="51"/>
      <c r="B52" s="51"/>
      <c r="C52" s="1" t="s">
        <v>209</v>
      </c>
      <c r="D52" s="1"/>
      <c r="E52" s="1"/>
      <c r="F52" s="1"/>
      <c r="G52" s="1"/>
      <c r="H52" s="95">
        <f>SUMIF(K13:K38,"&lt;0")</f>
        <v>-1.1743395589292049E-8</v>
      </c>
      <c r="I52" s="279" t="s">
        <v>65</v>
      </c>
      <c r="J52" s="5"/>
      <c r="K52" s="261"/>
      <c r="L52" s="3"/>
      <c r="M52" s="3"/>
      <c r="N52" s="3"/>
      <c r="O52" s="3"/>
    </row>
    <row r="53" spans="1:15" x14ac:dyDescent="0.2">
      <c r="C53" s="13" t="s">
        <v>226</v>
      </c>
      <c r="D53" s="69"/>
      <c r="E53" s="1"/>
      <c r="F53" s="1"/>
      <c r="G53" s="1"/>
      <c r="J53" s="5"/>
      <c r="K53" s="260"/>
    </row>
    <row r="54" spans="1:15" s="2" customFormat="1" ht="15" x14ac:dyDescent="0.2">
      <c r="A54" s="53"/>
      <c r="B54" s="53"/>
      <c r="C54" s="5"/>
      <c r="D54" s="5"/>
      <c r="L54" s="3"/>
      <c r="M54" s="3"/>
      <c r="N54" s="3"/>
      <c r="O54" s="3"/>
    </row>
    <row r="55" spans="1:15" s="2" customFormat="1" ht="15.75" x14ac:dyDescent="0.25">
      <c r="A55" s="281"/>
      <c r="B55" s="282"/>
      <c r="C55" s="5"/>
      <c r="D55" s="5"/>
      <c r="L55" s="3"/>
      <c r="M55" s="3"/>
      <c r="N55" s="3"/>
      <c r="O55" s="3"/>
    </row>
    <row r="56" spans="1:15" s="2" customFormat="1" ht="35.25" customHeight="1" x14ac:dyDescent="0.2">
      <c r="A56" s="283"/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3"/>
    </row>
    <row r="57" spans="1:15" s="2" customFormat="1" ht="27" customHeight="1" x14ac:dyDescent="0.2">
      <c r="A57" s="284"/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3"/>
    </row>
    <row r="58" spans="1:15" s="5" customFormat="1" ht="15" x14ac:dyDescent="0.2">
      <c r="A58" s="53"/>
      <c r="B58" s="53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</row>
    <row r="59" spans="1:15" s="5" customFormat="1" ht="15" x14ac:dyDescent="0.2">
      <c r="A59" s="53"/>
      <c r="B59" s="53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</row>
    <row r="60" spans="1:15" s="5" customFormat="1" ht="15" x14ac:dyDescent="0.2">
      <c r="A60" s="53"/>
      <c r="B60" s="53"/>
      <c r="E60" s="2"/>
      <c r="F60" s="2"/>
      <c r="G60" s="2"/>
      <c r="H60" s="2"/>
      <c r="I60" s="2"/>
      <c r="J60" s="2"/>
      <c r="K60" s="2"/>
      <c r="L60" s="3"/>
      <c r="M60" s="3"/>
      <c r="N60" s="3"/>
      <c r="O60" s="3"/>
    </row>
    <row r="61" spans="1:15" s="5" customFormat="1" ht="15" x14ac:dyDescent="0.2">
      <c r="A61" s="53"/>
      <c r="B61" s="53"/>
      <c r="E61" s="2"/>
      <c r="F61" s="2"/>
      <c r="G61" s="2"/>
      <c r="H61" s="2"/>
      <c r="I61" s="2"/>
      <c r="J61" s="2"/>
      <c r="K61" s="2"/>
      <c r="L61" s="3"/>
      <c r="M61" s="3"/>
      <c r="N61" s="3"/>
      <c r="O61" s="3"/>
    </row>
    <row r="62" spans="1:15" s="5" customFormat="1" ht="15" x14ac:dyDescent="0.2">
      <c r="A62" s="53"/>
      <c r="B62" s="53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</row>
    <row r="63" spans="1:15" s="5" customFormat="1" ht="15" x14ac:dyDescent="0.2">
      <c r="A63" s="53"/>
      <c r="B63" s="53"/>
      <c r="E63" s="2"/>
      <c r="F63" s="2"/>
      <c r="G63" s="2"/>
      <c r="H63" s="2"/>
      <c r="I63" s="2"/>
      <c r="J63" s="2"/>
      <c r="K63" s="2"/>
      <c r="L63" s="3"/>
      <c r="M63" s="3"/>
      <c r="N63" s="3"/>
      <c r="O63" s="3"/>
    </row>
    <row r="64" spans="1:15" s="5" customFormat="1" ht="15" x14ac:dyDescent="0.2">
      <c r="A64" s="53"/>
      <c r="B64" s="53"/>
      <c r="E64" s="2"/>
      <c r="F64" s="2"/>
      <c r="G64" s="2"/>
      <c r="H64" s="2"/>
      <c r="I64" s="2"/>
      <c r="J64" s="2"/>
      <c r="K64" s="2"/>
      <c r="L64" s="3"/>
      <c r="M64" s="3"/>
      <c r="N64" s="3"/>
      <c r="O64" s="3"/>
    </row>
    <row r="65" spans="1:15" s="5" customFormat="1" ht="15" x14ac:dyDescent="0.2">
      <c r="A65" s="53"/>
      <c r="B65" s="53"/>
      <c r="E65" s="2"/>
      <c r="F65" s="2"/>
      <c r="G65" s="2"/>
      <c r="H65" s="2"/>
      <c r="I65" s="2"/>
      <c r="J65" s="2"/>
      <c r="K65" s="2"/>
      <c r="L65" s="3"/>
      <c r="M65" s="3"/>
      <c r="N65" s="3"/>
      <c r="O65" s="3"/>
    </row>
    <row r="66" spans="1:15" s="5" customFormat="1" ht="15" x14ac:dyDescent="0.2">
      <c r="A66" s="53"/>
      <c r="B66" s="53"/>
      <c r="E66" s="2"/>
      <c r="F66" s="2"/>
      <c r="G66" s="2"/>
      <c r="H66" s="2"/>
      <c r="I66" s="2"/>
      <c r="J66" s="2"/>
      <c r="K66" s="2"/>
      <c r="L66" s="3"/>
      <c r="M66" s="3"/>
      <c r="N66" s="3"/>
      <c r="O66" s="3"/>
    </row>
    <row r="67" spans="1:15" s="5" customFormat="1" ht="15" x14ac:dyDescent="0.2">
      <c r="A67" s="53"/>
      <c r="B67" s="53"/>
      <c r="E67" s="2"/>
      <c r="F67" s="2"/>
      <c r="G67" s="2"/>
      <c r="H67" s="2"/>
      <c r="I67" s="2"/>
      <c r="J67" s="2"/>
      <c r="K67" s="2"/>
      <c r="L67" s="3"/>
      <c r="M67" s="3"/>
      <c r="N67" s="3"/>
      <c r="O67" s="3"/>
    </row>
    <row r="68" spans="1:15" s="5" customFormat="1" ht="15" x14ac:dyDescent="0.2">
      <c r="A68" s="53"/>
      <c r="B68" s="53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</row>
    <row r="69" spans="1:15" s="5" customFormat="1" ht="15" x14ac:dyDescent="0.2">
      <c r="A69" s="53"/>
      <c r="B69" s="53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</row>
    <row r="70" spans="1:15" s="5" customFormat="1" ht="15" x14ac:dyDescent="0.2">
      <c r="A70" s="53"/>
      <c r="B70" s="53"/>
      <c r="E70" s="2"/>
      <c r="F70" s="2"/>
      <c r="G70" s="2"/>
      <c r="H70" s="2"/>
      <c r="I70" s="2"/>
      <c r="J70" s="2"/>
      <c r="K70" s="2"/>
      <c r="L70" s="3"/>
      <c r="M70" s="3"/>
      <c r="N70" s="3"/>
      <c r="O70" s="3"/>
    </row>
    <row r="71" spans="1:15" s="5" customFormat="1" ht="15" x14ac:dyDescent="0.2">
      <c r="A71" s="53"/>
      <c r="B71" s="53"/>
      <c r="E71" s="2"/>
      <c r="F71" s="2"/>
      <c r="G71" s="2"/>
      <c r="H71" s="2"/>
      <c r="I71" s="2"/>
      <c r="J71" s="2"/>
      <c r="K71" s="2"/>
      <c r="L71" s="3"/>
      <c r="M71" s="3"/>
      <c r="N71" s="3"/>
      <c r="O71" s="3"/>
    </row>
    <row r="72" spans="1:15" s="5" customFormat="1" ht="15" x14ac:dyDescent="0.2">
      <c r="A72" s="53"/>
      <c r="B72" s="53"/>
      <c r="E72" s="2"/>
      <c r="F72" s="2"/>
      <c r="G72" s="2"/>
      <c r="H72" s="2"/>
      <c r="I72" s="2"/>
      <c r="J72" s="2"/>
      <c r="K72" s="2"/>
      <c r="L72" s="3"/>
      <c r="M72" s="3"/>
      <c r="N72" s="3"/>
      <c r="O72" s="3"/>
    </row>
    <row r="73" spans="1:15" s="5" customFormat="1" ht="15" x14ac:dyDescent="0.2">
      <c r="A73" s="53"/>
      <c r="B73" s="53"/>
      <c r="E73" s="2"/>
      <c r="F73" s="2"/>
      <c r="G73" s="2"/>
      <c r="H73" s="2"/>
      <c r="I73" s="2"/>
      <c r="J73" s="2"/>
      <c r="K73" s="2"/>
      <c r="L73" s="3"/>
      <c r="M73" s="3"/>
      <c r="N73" s="3"/>
      <c r="O73" s="3"/>
    </row>
    <row r="74" spans="1:15" s="5" customFormat="1" ht="15" x14ac:dyDescent="0.2">
      <c r="A74" s="53"/>
      <c r="B74" s="53"/>
      <c r="E74" s="2"/>
      <c r="F74" s="2"/>
      <c r="G74" s="2"/>
      <c r="H74" s="2"/>
      <c r="I74" s="2"/>
      <c r="J74" s="2"/>
      <c r="K74" s="2"/>
      <c r="L74" s="3"/>
      <c r="M74" s="3"/>
      <c r="N74" s="3"/>
      <c r="O74" s="3"/>
    </row>
    <row r="75" spans="1:15" s="5" customFormat="1" ht="15" x14ac:dyDescent="0.2">
      <c r="A75" s="53"/>
      <c r="B75" s="53"/>
      <c r="E75" s="2"/>
      <c r="F75" s="2"/>
      <c r="G75" s="2"/>
      <c r="H75" s="2"/>
      <c r="I75" s="2"/>
      <c r="J75" s="2"/>
      <c r="K75" s="2"/>
      <c r="L75" s="3"/>
      <c r="M75" s="3"/>
      <c r="N75" s="3"/>
      <c r="O75" s="3"/>
    </row>
    <row r="76" spans="1:15" s="5" customFormat="1" ht="15" x14ac:dyDescent="0.2">
      <c r="A76" s="53"/>
      <c r="B76" s="53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</row>
    <row r="77" spans="1:15" s="5" customFormat="1" ht="15" x14ac:dyDescent="0.2">
      <c r="A77" s="53"/>
      <c r="B77" s="53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</row>
    <row r="78" spans="1:15" s="5" customFormat="1" ht="15" x14ac:dyDescent="0.2">
      <c r="A78" s="53"/>
      <c r="B78" s="53"/>
      <c r="E78" s="2"/>
      <c r="F78" s="2"/>
      <c r="G78" s="2"/>
      <c r="H78" s="2"/>
      <c r="I78" s="2"/>
      <c r="J78" s="2"/>
      <c r="K78" s="2"/>
      <c r="L78" s="3"/>
      <c r="M78" s="3"/>
      <c r="N78" s="3"/>
      <c r="O78" s="3"/>
    </row>
    <row r="79" spans="1:15" s="5" customFormat="1" ht="15" x14ac:dyDescent="0.2">
      <c r="A79" s="53"/>
      <c r="B79" s="53"/>
      <c r="E79" s="2"/>
      <c r="F79" s="2"/>
      <c r="G79" s="2"/>
      <c r="H79" s="2"/>
      <c r="I79" s="2"/>
      <c r="J79" s="2"/>
      <c r="K79" s="2"/>
      <c r="L79" s="3"/>
      <c r="M79" s="3"/>
      <c r="N79" s="3"/>
      <c r="O79" s="3"/>
    </row>
    <row r="80" spans="1:15" s="5" customFormat="1" ht="15" x14ac:dyDescent="0.2">
      <c r="A80" s="53"/>
      <c r="B80" s="53"/>
      <c r="E80" s="2"/>
      <c r="F80" s="2"/>
      <c r="G80" s="2"/>
      <c r="H80" s="2"/>
      <c r="I80" s="2"/>
      <c r="J80" s="2"/>
      <c r="K80" s="2"/>
      <c r="L80" s="3"/>
      <c r="M80" s="3"/>
      <c r="N80" s="3"/>
      <c r="O80" s="3"/>
    </row>
    <row r="81" spans="1:15" s="5" customFormat="1" ht="15" x14ac:dyDescent="0.2">
      <c r="A81" s="53"/>
      <c r="B81" s="53"/>
      <c r="E81" s="2"/>
      <c r="F81" s="2"/>
      <c r="G81" s="2"/>
      <c r="H81" s="2"/>
      <c r="I81" s="2"/>
      <c r="J81" s="2"/>
      <c r="K81" s="2"/>
      <c r="L81" s="3"/>
      <c r="M81" s="3"/>
      <c r="N81" s="3"/>
      <c r="O81" s="3"/>
    </row>
    <row r="82" spans="1:15" s="5" customFormat="1" ht="15" x14ac:dyDescent="0.2">
      <c r="A82" s="53"/>
      <c r="B82" s="53"/>
      <c r="E82" s="2"/>
      <c r="F82" s="2"/>
      <c r="G82" s="2"/>
      <c r="H82" s="2"/>
      <c r="I82" s="2"/>
      <c r="J82" s="2"/>
      <c r="K82" s="2"/>
      <c r="L82" s="3"/>
      <c r="M82" s="3"/>
      <c r="N82" s="3"/>
      <c r="O82" s="3"/>
    </row>
    <row r="83" spans="1:15" s="5" customFormat="1" ht="15" x14ac:dyDescent="0.2">
      <c r="A83" s="53"/>
      <c r="B83" s="53"/>
      <c r="E83" s="2"/>
      <c r="F83" s="2"/>
      <c r="G83" s="2"/>
      <c r="H83" s="2"/>
      <c r="I83" s="2"/>
      <c r="J83" s="2"/>
      <c r="K83" s="2"/>
      <c r="L83" s="3"/>
      <c r="M83" s="3"/>
      <c r="N83" s="3"/>
      <c r="O83" s="3"/>
    </row>
    <row r="84" spans="1:15" s="5" customFormat="1" ht="15" x14ac:dyDescent="0.2">
      <c r="A84" s="53"/>
      <c r="B84" s="53"/>
      <c r="E84" s="2"/>
      <c r="F84" s="2"/>
      <c r="G84" s="2"/>
      <c r="H84" s="2"/>
      <c r="I84" s="2"/>
      <c r="J84" s="2"/>
      <c r="K84" s="2"/>
      <c r="L84" s="3"/>
      <c r="M84" s="3"/>
      <c r="N84" s="3"/>
      <c r="O84" s="3"/>
    </row>
    <row r="85" spans="1:15" s="5" customFormat="1" ht="15" x14ac:dyDescent="0.2">
      <c r="A85" s="53"/>
      <c r="B85" s="53"/>
      <c r="E85" s="2"/>
      <c r="F85" s="2"/>
      <c r="G85" s="2"/>
      <c r="H85" s="2"/>
      <c r="I85" s="2"/>
      <c r="J85" s="2"/>
      <c r="K85" s="2"/>
      <c r="L85" s="3"/>
      <c r="M85" s="3"/>
      <c r="N85" s="3"/>
      <c r="O85" s="3"/>
    </row>
    <row r="86" spans="1:15" s="5" customFormat="1" ht="15" x14ac:dyDescent="0.2">
      <c r="A86" s="53"/>
      <c r="B86" s="53"/>
      <c r="E86" s="2"/>
      <c r="F86" s="2"/>
      <c r="G86" s="2"/>
      <c r="H86" s="2"/>
      <c r="I86" s="2"/>
      <c r="J86" s="2"/>
      <c r="K86" s="2"/>
      <c r="L86" s="3"/>
      <c r="M86" s="3"/>
      <c r="N86" s="3"/>
      <c r="O86" s="3"/>
    </row>
    <row r="87" spans="1:15" s="5" customFormat="1" ht="15" x14ac:dyDescent="0.2">
      <c r="A87" s="53"/>
      <c r="B87" s="53"/>
      <c r="E87" s="2"/>
      <c r="F87" s="2"/>
      <c r="G87" s="2"/>
      <c r="H87" s="2"/>
      <c r="I87" s="2"/>
      <c r="J87" s="2"/>
      <c r="K87" s="2"/>
      <c r="L87" s="3"/>
      <c r="M87" s="3"/>
      <c r="N87" s="3"/>
      <c r="O87" s="3"/>
    </row>
    <row r="88" spans="1:15" s="5" customFormat="1" ht="15" x14ac:dyDescent="0.2">
      <c r="A88" s="53"/>
      <c r="B88" s="53"/>
      <c r="E88" s="2"/>
      <c r="F88" s="2"/>
      <c r="G88" s="2"/>
      <c r="H88" s="2"/>
      <c r="I88" s="2"/>
      <c r="J88" s="2"/>
      <c r="K88" s="2"/>
      <c r="L88" s="3"/>
      <c r="M88" s="3"/>
      <c r="N88" s="3"/>
      <c r="O88" s="3"/>
    </row>
    <row r="89" spans="1:15" s="5" customFormat="1" ht="15" x14ac:dyDescent="0.2">
      <c r="A89" s="53"/>
      <c r="B89" s="53"/>
      <c r="E89" s="2"/>
      <c r="F89" s="2"/>
      <c r="G89" s="2"/>
      <c r="H89" s="2"/>
      <c r="I89" s="2"/>
      <c r="J89" s="2"/>
      <c r="K89" s="2"/>
      <c r="L89" s="3"/>
      <c r="M89" s="3"/>
      <c r="N89" s="3"/>
      <c r="O89" s="3"/>
    </row>
    <row r="90" spans="1:15" s="5" customFormat="1" ht="15" x14ac:dyDescent="0.2">
      <c r="A90" s="53"/>
      <c r="B90" s="53"/>
      <c r="E90" s="2"/>
      <c r="F90" s="2"/>
      <c r="G90" s="2"/>
      <c r="H90" s="2"/>
      <c r="I90" s="2"/>
      <c r="J90" s="2"/>
      <c r="K90" s="2"/>
      <c r="L90" s="3"/>
      <c r="M90" s="3"/>
      <c r="N90" s="3"/>
      <c r="O90" s="3"/>
    </row>
    <row r="91" spans="1:15" s="5" customFormat="1" ht="15" x14ac:dyDescent="0.2">
      <c r="A91" s="53"/>
      <c r="B91" s="53"/>
      <c r="E91" s="2"/>
      <c r="F91" s="2"/>
      <c r="G91" s="2"/>
      <c r="H91" s="2"/>
      <c r="I91" s="2"/>
      <c r="J91" s="2"/>
      <c r="K91" s="2"/>
      <c r="L91" s="3"/>
      <c r="M91" s="3"/>
      <c r="N91" s="3"/>
      <c r="O91" s="3"/>
    </row>
    <row r="92" spans="1:15" s="5" customFormat="1" ht="15" x14ac:dyDescent="0.2">
      <c r="A92" s="53"/>
      <c r="B92" s="53"/>
      <c r="E92" s="2"/>
      <c r="F92" s="2"/>
      <c r="G92" s="2"/>
      <c r="H92" s="2"/>
      <c r="I92" s="2"/>
      <c r="J92" s="2"/>
      <c r="K92" s="2"/>
      <c r="L92" s="3"/>
      <c r="M92" s="3"/>
      <c r="N92" s="3"/>
      <c r="O92" s="3"/>
    </row>
    <row r="93" spans="1:15" s="5" customFormat="1" ht="15" x14ac:dyDescent="0.2">
      <c r="A93" s="53"/>
      <c r="B93" s="53"/>
      <c r="E93" s="2"/>
      <c r="F93" s="2"/>
      <c r="G93" s="2"/>
      <c r="H93" s="2"/>
      <c r="I93" s="2"/>
      <c r="J93" s="2"/>
      <c r="K93" s="2"/>
      <c r="L93" s="3"/>
      <c r="M93" s="3"/>
      <c r="N93" s="3"/>
      <c r="O93" s="3"/>
    </row>
    <row r="94" spans="1:15" s="5" customFormat="1" ht="15" x14ac:dyDescent="0.2">
      <c r="A94" s="53"/>
      <c r="B94" s="53"/>
      <c r="E94" s="2"/>
      <c r="F94" s="2"/>
      <c r="G94" s="2"/>
      <c r="H94" s="2"/>
      <c r="I94" s="2"/>
      <c r="J94" s="2"/>
      <c r="K94" s="2"/>
      <c r="L94" s="3"/>
      <c r="M94" s="3"/>
      <c r="N94" s="3"/>
      <c r="O94" s="3"/>
    </row>
    <row r="95" spans="1:15" s="5" customFormat="1" ht="15" x14ac:dyDescent="0.2">
      <c r="A95" s="53"/>
      <c r="B95" s="53"/>
      <c r="E95" s="2"/>
      <c r="F95" s="2"/>
      <c r="G95" s="2"/>
      <c r="H95" s="2"/>
      <c r="I95" s="2"/>
      <c r="J95" s="2"/>
      <c r="K95" s="2"/>
      <c r="L95" s="3"/>
      <c r="M95" s="3"/>
      <c r="N95" s="3"/>
      <c r="O95" s="3"/>
    </row>
    <row r="96" spans="1:15" s="5" customFormat="1" ht="15" x14ac:dyDescent="0.2">
      <c r="A96" s="53"/>
      <c r="B96" s="53"/>
      <c r="E96" s="2"/>
      <c r="F96" s="2"/>
      <c r="G96" s="2"/>
      <c r="H96" s="2"/>
      <c r="I96" s="2"/>
      <c r="J96" s="2"/>
      <c r="K96" s="2"/>
      <c r="L96" s="3"/>
      <c r="M96" s="3"/>
      <c r="N96" s="3"/>
      <c r="O96" s="3"/>
    </row>
    <row r="97" spans="1:15" s="5" customFormat="1" ht="15" x14ac:dyDescent="0.2">
      <c r="A97" s="53"/>
      <c r="B97" s="53"/>
      <c r="E97" s="2"/>
      <c r="F97" s="2"/>
      <c r="G97" s="2"/>
      <c r="H97" s="2"/>
      <c r="I97" s="2"/>
      <c r="J97" s="2"/>
      <c r="K97" s="2"/>
      <c r="L97" s="3"/>
      <c r="M97" s="3"/>
      <c r="N97" s="3"/>
      <c r="O97" s="3"/>
    </row>
    <row r="98" spans="1:15" s="5" customFormat="1" ht="15" x14ac:dyDescent="0.2">
      <c r="A98" s="53"/>
      <c r="B98" s="53"/>
      <c r="E98" s="2"/>
      <c r="F98" s="2"/>
      <c r="G98" s="2"/>
      <c r="H98" s="2"/>
      <c r="I98" s="2"/>
      <c r="J98" s="2"/>
      <c r="K98" s="2"/>
      <c r="L98" s="3"/>
      <c r="M98" s="3"/>
      <c r="N98" s="3"/>
      <c r="O98" s="3"/>
    </row>
    <row r="99" spans="1:15" s="5" customFormat="1" ht="15" x14ac:dyDescent="0.2">
      <c r="A99" s="53"/>
      <c r="B99" s="53"/>
      <c r="E99" s="2"/>
      <c r="F99" s="2"/>
      <c r="G99" s="2"/>
      <c r="H99" s="2"/>
      <c r="I99" s="2"/>
      <c r="J99" s="2"/>
      <c r="K99" s="2"/>
      <c r="L99" s="3"/>
      <c r="M99" s="3"/>
      <c r="N99" s="3"/>
      <c r="O99" s="3"/>
    </row>
    <row r="100" spans="1:15" s="5" customFormat="1" ht="15" x14ac:dyDescent="0.2">
      <c r="A100" s="53"/>
      <c r="B100" s="53"/>
      <c r="E100" s="2"/>
      <c r="F100" s="2"/>
      <c r="G100" s="2"/>
      <c r="H100" s="2"/>
      <c r="I100" s="2"/>
      <c r="J100" s="2"/>
      <c r="K100" s="2"/>
      <c r="L100" s="3"/>
      <c r="M100" s="3"/>
      <c r="N100" s="3"/>
      <c r="O100" s="3"/>
    </row>
    <row r="101" spans="1:15" s="5" customFormat="1" ht="15" x14ac:dyDescent="0.2">
      <c r="A101" s="53"/>
      <c r="B101" s="53"/>
      <c r="E101" s="2"/>
      <c r="F101" s="2"/>
      <c r="G101" s="2"/>
      <c r="H101" s="2"/>
      <c r="I101" s="2"/>
      <c r="J101" s="2"/>
      <c r="K101" s="2"/>
      <c r="L101" s="3"/>
      <c r="M101" s="3"/>
      <c r="N101" s="3"/>
      <c r="O101" s="3"/>
    </row>
    <row r="102" spans="1:15" s="5" customFormat="1" ht="15" x14ac:dyDescent="0.2">
      <c r="A102" s="53"/>
      <c r="B102" s="53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3"/>
    </row>
    <row r="103" spans="1:15" s="5" customFormat="1" ht="15" x14ac:dyDescent="0.2">
      <c r="A103" s="53"/>
      <c r="B103" s="53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</row>
    <row r="104" spans="1:15" s="5" customFormat="1" ht="15" x14ac:dyDescent="0.2">
      <c r="A104" s="53"/>
      <c r="B104" s="53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</row>
    <row r="105" spans="1:15" s="5" customFormat="1" ht="15" x14ac:dyDescent="0.2">
      <c r="A105" s="53"/>
      <c r="B105" s="53"/>
      <c r="E105" s="2"/>
      <c r="F105" s="2"/>
      <c r="G105" s="2"/>
      <c r="H105" s="2"/>
      <c r="I105" s="2"/>
      <c r="J105" s="2"/>
      <c r="K105" s="2"/>
      <c r="L105" s="3"/>
      <c r="M105" s="3"/>
      <c r="N105" s="3"/>
      <c r="O105" s="3"/>
    </row>
    <row r="106" spans="1:15" s="5" customFormat="1" ht="15" x14ac:dyDescent="0.2">
      <c r="A106" s="53"/>
      <c r="B106" s="53"/>
      <c r="E106" s="2"/>
      <c r="F106" s="2"/>
      <c r="G106" s="2"/>
      <c r="H106" s="2"/>
      <c r="I106" s="2"/>
      <c r="J106" s="2"/>
      <c r="K106" s="2"/>
      <c r="L106" s="3"/>
      <c r="M106" s="3"/>
      <c r="N106" s="3"/>
      <c r="O106" s="3"/>
    </row>
    <row r="107" spans="1:15" s="5" customFormat="1" ht="15" x14ac:dyDescent="0.2">
      <c r="A107" s="53"/>
      <c r="B107" s="53"/>
      <c r="E107" s="2"/>
      <c r="F107" s="2"/>
      <c r="G107" s="2"/>
      <c r="H107" s="2"/>
      <c r="I107" s="2"/>
      <c r="J107" s="2"/>
      <c r="K107" s="2"/>
      <c r="L107" s="3"/>
      <c r="M107" s="3"/>
      <c r="N107" s="3"/>
      <c r="O107" s="3"/>
    </row>
    <row r="108" spans="1:15" s="5" customFormat="1" ht="15" x14ac:dyDescent="0.2">
      <c r="A108" s="53"/>
      <c r="B108" s="53"/>
      <c r="E108" s="2"/>
      <c r="F108" s="2"/>
      <c r="G108" s="2"/>
      <c r="H108" s="2"/>
      <c r="I108" s="2"/>
      <c r="J108" s="2"/>
      <c r="K108" s="2"/>
      <c r="L108" s="3"/>
      <c r="M108" s="3"/>
      <c r="N108" s="3"/>
      <c r="O108" s="3"/>
    </row>
    <row r="109" spans="1:15" s="5" customFormat="1" ht="15" x14ac:dyDescent="0.2">
      <c r="A109" s="53"/>
      <c r="B109" s="53"/>
      <c r="E109" s="2"/>
      <c r="F109" s="2"/>
      <c r="G109" s="2"/>
      <c r="H109" s="2"/>
      <c r="I109" s="2"/>
      <c r="J109" s="2"/>
      <c r="K109" s="2"/>
      <c r="L109" s="3"/>
      <c r="M109" s="3"/>
      <c r="N109" s="3"/>
      <c r="O109" s="3"/>
    </row>
    <row r="110" spans="1:15" s="5" customFormat="1" ht="15" x14ac:dyDescent="0.2">
      <c r="A110" s="53"/>
      <c r="B110" s="53"/>
      <c r="E110" s="2"/>
      <c r="F110" s="2"/>
      <c r="G110" s="2"/>
      <c r="H110" s="2"/>
      <c r="I110" s="2"/>
      <c r="J110" s="2"/>
      <c r="K110" s="2"/>
      <c r="L110" s="3"/>
      <c r="M110" s="3"/>
      <c r="N110" s="3"/>
      <c r="O110" s="3"/>
    </row>
    <row r="111" spans="1:15" s="5" customFormat="1" ht="15" x14ac:dyDescent="0.2">
      <c r="A111" s="53"/>
      <c r="B111" s="53"/>
      <c r="E111" s="2"/>
      <c r="F111" s="2"/>
      <c r="G111" s="2"/>
      <c r="H111" s="2"/>
      <c r="I111" s="2"/>
      <c r="J111" s="2"/>
      <c r="K111" s="2"/>
      <c r="L111" s="3"/>
      <c r="M111" s="3"/>
      <c r="N111" s="3"/>
      <c r="O111" s="3"/>
    </row>
    <row r="112" spans="1:15" s="5" customFormat="1" ht="15" x14ac:dyDescent="0.2">
      <c r="A112" s="53"/>
      <c r="B112" s="53"/>
      <c r="E112" s="2"/>
      <c r="F112" s="2"/>
      <c r="G112" s="2"/>
      <c r="H112" s="2"/>
      <c r="I112" s="2"/>
      <c r="J112" s="2"/>
      <c r="K112" s="2"/>
      <c r="L112" s="3"/>
      <c r="M112" s="3"/>
      <c r="N112" s="3"/>
      <c r="O112" s="3"/>
    </row>
    <row r="113" spans="1:15" s="5" customFormat="1" ht="15" x14ac:dyDescent="0.2">
      <c r="A113" s="53"/>
      <c r="B113" s="53"/>
      <c r="E113" s="2"/>
      <c r="F113" s="2"/>
      <c r="G113" s="2"/>
      <c r="H113" s="2"/>
      <c r="I113" s="2"/>
      <c r="J113" s="2"/>
      <c r="K113" s="2"/>
      <c r="L113" s="3"/>
      <c r="M113" s="3"/>
      <c r="N113" s="3"/>
      <c r="O113" s="3"/>
    </row>
    <row r="114" spans="1:15" s="5" customFormat="1" ht="15" x14ac:dyDescent="0.2">
      <c r="A114" s="53"/>
      <c r="B114" s="53"/>
      <c r="E114" s="2"/>
      <c r="F114" s="2"/>
      <c r="G114" s="2"/>
      <c r="H114" s="2"/>
      <c r="I114" s="2"/>
      <c r="J114" s="2"/>
      <c r="K114" s="2"/>
      <c r="L114" s="3"/>
      <c r="M114" s="3"/>
      <c r="N114" s="3"/>
      <c r="O114" s="3"/>
    </row>
    <row r="115" spans="1:15" s="5" customFormat="1" ht="15" x14ac:dyDescent="0.2">
      <c r="A115" s="53"/>
      <c r="B115" s="53"/>
      <c r="E115" s="2"/>
      <c r="F115" s="2"/>
      <c r="G115" s="2"/>
      <c r="H115" s="2"/>
      <c r="I115" s="2"/>
      <c r="J115" s="2"/>
      <c r="K115" s="2"/>
      <c r="L115" s="3"/>
      <c r="M115" s="3"/>
      <c r="N115" s="3"/>
      <c r="O115" s="3"/>
    </row>
    <row r="116" spans="1:15" s="5" customFormat="1" ht="15" x14ac:dyDescent="0.2">
      <c r="A116" s="53"/>
      <c r="B116" s="53"/>
      <c r="E116" s="2"/>
      <c r="F116" s="2"/>
      <c r="G116" s="2"/>
      <c r="H116" s="2"/>
      <c r="I116" s="2"/>
      <c r="J116" s="2"/>
      <c r="K116" s="2"/>
      <c r="L116" s="3"/>
      <c r="M116" s="3"/>
      <c r="N116" s="3"/>
      <c r="O116" s="3"/>
    </row>
    <row r="117" spans="1:15" s="5" customFormat="1" ht="15" x14ac:dyDescent="0.2">
      <c r="A117" s="53"/>
      <c r="B117" s="53"/>
      <c r="E117" s="2"/>
      <c r="F117" s="2"/>
      <c r="G117" s="2"/>
      <c r="H117" s="2"/>
      <c r="I117" s="2"/>
      <c r="J117" s="2"/>
      <c r="K117" s="2"/>
      <c r="L117" s="3"/>
      <c r="M117" s="3"/>
      <c r="N117" s="3"/>
      <c r="O117" s="3"/>
    </row>
    <row r="118" spans="1:15" s="5" customFormat="1" ht="15" x14ac:dyDescent="0.2">
      <c r="A118" s="53"/>
      <c r="B118" s="53"/>
      <c r="E118" s="2"/>
      <c r="F118" s="2"/>
      <c r="G118" s="2"/>
      <c r="H118" s="2"/>
      <c r="I118" s="2"/>
      <c r="J118" s="2"/>
      <c r="K118" s="2"/>
      <c r="L118" s="3"/>
      <c r="M118" s="3"/>
      <c r="N118" s="3"/>
      <c r="O118" s="3"/>
    </row>
    <row r="119" spans="1:15" s="5" customFormat="1" ht="15" x14ac:dyDescent="0.2">
      <c r="A119" s="53"/>
      <c r="B119" s="53"/>
      <c r="E119" s="2"/>
      <c r="F119" s="2"/>
      <c r="G119" s="2"/>
      <c r="H119" s="2"/>
      <c r="I119" s="2"/>
      <c r="J119" s="2"/>
      <c r="K119" s="2"/>
      <c r="L119" s="3"/>
      <c r="M119" s="3"/>
      <c r="N119" s="3"/>
      <c r="O119" s="3"/>
    </row>
    <row r="120" spans="1:15" s="5" customFormat="1" ht="15" x14ac:dyDescent="0.2">
      <c r="A120" s="53"/>
      <c r="B120" s="53"/>
      <c r="E120" s="2"/>
      <c r="F120" s="2"/>
      <c r="G120" s="2"/>
      <c r="H120" s="2"/>
      <c r="I120" s="2"/>
      <c r="J120" s="2"/>
      <c r="K120" s="2"/>
      <c r="L120" s="3"/>
      <c r="M120" s="3"/>
      <c r="N120" s="3"/>
      <c r="O120" s="3"/>
    </row>
    <row r="121" spans="1:15" s="5" customFormat="1" ht="15" x14ac:dyDescent="0.2">
      <c r="A121" s="53"/>
      <c r="B121" s="53"/>
      <c r="E121" s="2"/>
      <c r="F121" s="2"/>
      <c r="G121" s="2"/>
      <c r="H121" s="2"/>
      <c r="I121" s="2"/>
      <c r="J121" s="2"/>
      <c r="K121" s="2"/>
      <c r="L121" s="3"/>
      <c r="M121" s="3"/>
      <c r="N121" s="3"/>
      <c r="O121" s="3"/>
    </row>
    <row r="122" spans="1:15" s="5" customFormat="1" ht="15" x14ac:dyDescent="0.2">
      <c r="A122" s="53"/>
      <c r="B122" s="53"/>
      <c r="E122" s="2"/>
      <c r="F122" s="2"/>
      <c r="G122" s="2"/>
      <c r="H122" s="2"/>
      <c r="I122" s="2"/>
      <c r="J122" s="2"/>
      <c r="K122" s="2"/>
      <c r="L122" s="3"/>
      <c r="M122" s="3"/>
      <c r="N122" s="3"/>
      <c r="O122" s="3"/>
    </row>
    <row r="123" spans="1:15" s="5" customFormat="1" ht="15" x14ac:dyDescent="0.2">
      <c r="A123" s="53"/>
      <c r="B123" s="53"/>
      <c r="E123" s="2"/>
      <c r="F123" s="2"/>
      <c r="G123" s="2"/>
      <c r="H123" s="2"/>
      <c r="I123" s="2"/>
      <c r="J123" s="2"/>
      <c r="K123" s="2"/>
      <c r="L123" s="3"/>
      <c r="M123" s="3"/>
      <c r="N123" s="3"/>
      <c r="O123" s="3"/>
    </row>
    <row r="124" spans="1:15" s="5" customFormat="1" ht="15" x14ac:dyDescent="0.2">
      <c r="A124" s="53"/>
      <c r="B124" s="53"/>
      <c r="E124" s="2"/>
      <c r="F124" s="2"/>
      <c r="G124" s="2"/>
      <c r="H124" s="2"/>
      <c r="I124" s="2"/>
      <c r="J124" s="2"/>
      <c r="K124" s="2"/>
      <c r="L124" s="3"/>
      <c r="M124" s="3"/>
      <c r="N124" s="3"/>
      <c r="O124" s="3"/>
    </row>
    <row r="125" spans="1:15" s="5" customFormat="1" ht="15" x14ac:dyDescent="0.2">
      <c r="A125" s="53"/>
      <c r="B125" s="53"/>
      <c r="E125" s="2"/>
      <c r="F125" s="2"/>
      <c r="G125" s="2"/>
      <c r="H125" s="2"/>
      <c r="I125" s="2"/>
      <c r="J125" s="2"/>
      <c r="K125" s="2"/>
      <c r="L125" s="3"/>
      <c r="M125" s="3"/>
      <c r="N125" s="3"/>
      <c r="O125" s="3"/>
    </row>
    <row r="126" spans="1:15" s="5" customFormat="1" ht="15" x14ac:dyDescent="0.2">
      <c r="A126" s="53"/>
      <c r="B126" s="53"/>
      <c r="E126" s="2"/>
      <c r="F126" s="2"/>
      <c r="G126" s="2"/>
      <c r="H126" s="2"/>
      <c r="I126" s="2"/>
      <c r="J126" s="2"/>
      <c r="K126" s="2"/>
      <c r="L126" s="3"/>
      <c r="M126" s="3"/>
      <c r="N126" s="3"/>
      <c r="O126" s="3"/>
    </row>
    <row r="127" spans="1:15" s="5" customFormat="1" ht="15" x14ac:dyDescent="0.2">
      <c r="A127" s="53"/>
      <c r="B127" s="53"/>
      <c r="E127" s="2"/>
      <c r="F127" s="2"/>
      <c r="G127" s="2"/>
      <c r="H127" s="2"/>
      <c r="I127" s="2"/>
      <c r="J127" s="2"/>
      <c r="K127" s="2"/>
      <c r="L127" s="3"/>
      <c r="M127" s="3"/>
      <c r="N127" s="3"/>
      <c r="O127" s="3"/>
    </row>
    <row r="128" spans="1:15" s="5" customFormat="1" ht="15" x14ac:dyDescent="0.2">
      <c r="A128" s="53"/>
      <c r="B128" s="53"/>
      <c r="E128" s="2"/>
      <c r="F128" s="2"/>
      <c r="G128" s="2"/>
      <c r="H128" s="2"/>
      <c r="I128" s="2"/>
      <c r="J128" s="2"/>
      <c r="K128" s="2"/>
      <c r="L128" s="3"/>
      <c r="M128" s="3"/>
      <c r="N128" s="3"/>
      <c r="O128" s="3"/>
    </row>
    <row r="129" spans="1:15" s="5" customFormat="1" ht="15" x14ac:dyDescent="0.2">
      <c r="A129" s="53"/>
      <c r="B129" s="53"/>
      <c r="E129" s="2"/>
      <c r="F129" s="2"/>
      <c r="G129" s="2"/>
      <c r="H129" s="2"/>
      <c r="I129" s="2"/>
      <c r="J129" s="2"/>
      <c r="K129" s="2"/>
      <c r="L129" s="3"/>
      <c r="M129" s="3"/>
      <c r="N129" s="3"/>
      <c r="O129" s="3"/>
    </row>
    <row r="130" spans="1:15" s="5" customFormat="1" ht="15" x14ac:dyDescent="0.2">
      <c r="A130" s="53"/>
      <c r="B130" s="53"/>
      <c r="E130" s="2"/>
      <c r="F130" s="2"/>
      <c r="G130" s="2"/>
      <c r="H130" s="2"/>
      <c r="I130" s="2"/>
      <c r="J130" s="2"/>
      <c r="K130" s="2"/>
      <c r="L130" s="3"/>
      <c r="M130" s="3"/>
      <c r="N130" s="3"/>
      <c r="O130" s="3"/>
    </row>
    <row r="131" spans="1:15" s="5" customFormat="1" ht="15" x14ac:dyDescent="0.2">
      <c r="A131" s="53"/>
      <c r="B131" s="53"/>
      <c r="E131" s="2"/>
      <c r="F131" s="2"/>
      <c r="G131" s="2"/>
      <c r="H131" s="2"/>
      <c r="I131" s="2"/>
      <c r="J131" s="2"/>
      <c r="K131" s="2"/>
      <c r="L131" s="3"/>
      <c r="M131" s="3"/>
      <c r="N131" s="3"/>
      <c r="O131" s="3"/>
    </row>
    <row r="132" spans="1:15" s="5" customFormat="1" ht="15" x14ac:dyDescent="0.2">
      <c r="A132" s="53"/>
      <c r="B132" s="53"/>
      <c r="E132" s="2"/>
      <c r="F132" s="2"/>
      <c r="G132" s="2"/>
      <c r="H132" s="2"/>
      <c r="I132" s="2"/>
      <c r="J132" s="2"/>
      <c r="K132" s="2"/>
      <c r="L132" s="3"/>
      <c r="M132" s="3"/>
      <c r="N132" s="3"/>
      <c r="O132" s="3"/>
    </row>
    <row r="133" spans="1:15" s="5" customFormat="1" ht="15" x14ac:dyDescent="0.2">
      <c r="A133" s="53"/>
      <c r="B133" s="53"/>
      <c r="E133" s="2"/>
      <c r="F133" s="2"/>
      <c r="G133" s="2"/>
      <c r="H133" s="2"/>
      <c r="I133" s="2"/>
      <c r="J133" s="2"/>
      <c r="K133" s="2"/>
      <c r="L133" s="3"/>
      <c r="M133" s="3"/>
      <c r="N133" s="3"/>
      <c r="O133" s="3"/>
    </row>
    <row r="134" spans="1:15" s="5" customFormat="1" ht="15" x14ac:dyDescent="0.2">
      <c r="A134" s="53"/>
      <c r="B134" s="53"/>
      <c r="E134" s="2"/>
      <c r="F134" s="2"/>
      <c r="G134" s="2"/>
      <c r="H134" s="2"/>
      <c r="I134" s="2"/>
      <c r="J134" s="2"/>
      <c r="K134" s="2"/>
      <c r="L134" s="3"/>
      <c r="M134" s="3"/>
      <c r="N134" s="3"/>
      <c r="O134" s="3"/>
    </row>
    <row r="135" spans="1:15" s="5" customFormat="1" ht="15" x14ac:dyDescent="0.2">
      <c r="A135" s="53"/>
      <c r="B135" s="53"/>
      <c r="E135" s="2"/>
      <c r="F135" s="2"/>
      <c r="G135" s="2"/>
      <c r="H135" s="2"/>
      <c r="I135" s="2"/>
      <c r="J135" s="2"/>
      <c r="K135" s="2"/>
      <c r="L135" s="3"/>
      <c r="M135" s="3"/>
      <c r="N135" s="3"/>
      <c r="O135" s="3"/>
    </row>
    <row r="136" spans="1:15" s="5" customFormat="1" ht="15" x14ac:dyDescent="0.2">
      <c r="A136" s="53"/>
      <c r="B136" s="53"/>
      <c r="E136" s="2"/>
      <c r="F136" s="2"/>
      <c r="G136" s="2"/>
      <c r="H136" s="2"/>
      <c r="I136" s="2"/>
      <c r="J136" s="2"/>
      <c r="K136" s="2"/>
      <c r="L136" s="3"/>
      <c r="M136" s="3"/>
      <c r="N136" s="3"/>
      <c r="O136" s="3"/>
    </row>
    <row r="137" spans="1:15" s="5" customFormat="1" ht="15" x14ac:dyDescent="0.2">
      <c r="A137" s="53"/>
      <c r="B137" s="53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</row>
    <row r="138" spans="1:15" s="5" customFormat="1" ht="15" x14ac:dyDescent="0.2">
      <c r="A138" s="53"/>
      <c r="B138" s="53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</row>
    <row r="139" spans="1:15" s="5" customFormat="1" ht="15" x14ac:dyDescent="0.2">
      <c r="A139" s="53"/>
      <c r="B139" s="53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3"/>
    </row>
    <row r="140" spans="1:15" s="5" customFormat="1" ht="15" x14ac:dyDescent="0.2">
      <c r="A140" s="53"/>
      <c r="B140" s="53"/>
      <c r="E140" s="2"/>
      <c r="F140" s="2"/>
      <c r="G140" s="2"/>
      <c r="H140" s="2"/>
      <c r="I140" s="2"/>
      <c r="J140" s="2"/>
      <c r="K140" s="2"/>
      <c r="L140" s="3"/>
      <c r="M140" s="3"/>
      <c r="N140" s="3"/>
      <c r="O140" s="3"/>
    </row>
    <row r="141" spans="1:15" s="5" customFormat="1" ht="15" x14ac:dyDescent="0.2">
      <c r="A141" s="53"/>
      <c r="B141" s="53"/>
      <c r="E141" s="2"/>
      <c r="F141" s="2"/>
      <c r="G141" s="2"/>
      <c r="H141" s="2"/>
      <c r="I141" s="2"/>
      <c r="J141" s="2"/>
      <c r="K141" s="2"/>
      <c r="L141" s="3"/>
      <c r="M141" s="3"/>
      <c r="N141" s="3"/>
      <c r="O141" s="3"/>
    </row>
    <row r="142" spans="1:15" s="5" customFormat="1" ht="15" x14ac:dyDescent="0.2">
      <c r="A142" s="53"/>
      <c r="B142" s="53"/>
      <c r="E142" s="2"/>
      <c r="F142" s="2"/>
      <c r="G142" s="2"/>
      <c r="H142" s="2"/>
      <c r="I142" s="2"/>
      <c r="J142" s="2"/>
      <c r="K142" s="2"/>
      <c r="L142" s="3"/>
      <c r="M142" s="3"/>
      <c r="N142" s="3"/>
      <c r="O142" s="3"/>
    </row>
    <row r="143" spans="1:15" s="5" customFormat="1" ht="15" x14ac:dyDescent="0.2">
      <c r="A143" s="53"/>
      <c r="B143" s="53"/>
      <c r="E143" s="2"/>
      <c r="F143" s="2"/>
      <c r="G143" s="2"/>
      <c r="H143" s="2"/>
      <c r="I143" s="2"/>
      <c r="J143" s="2"/>
      <c r="K143" s="2"/>
      <c r="L143" s="3"/>
      <c r="M143" s="3"/>
      <c r="N143" s="3"/>
      <c r="O143" s="3"/>
    </row>
    <row r="144" spans="1:15" s="5" customFormat="1" ht="15" x14ac:dyDescent="0.2">
      <c r="A144" s="53"/>
      <c r="B144" s="53"/>
      <c r="E144" s="2"/>
      <c r="F144" s="2"/>
      <c r="G144" s="2"/>
      <c r="H144" s="2"/>
      <c r="I144" s="2"/>
      <c r="J144" s="2"/>
      <c r="K144" s="2"/>
      <c r="L144" s="3"/>
      <c r="M144" s="3"/>
      <c r="N144" s="3"/>
      <c r="O144" s="3"/>
    </row>
    <row r="145" spans="1:15" s="5" customFormat="1" ht="15" x14ac:dyDescent="0.2">
      <c r="A145" s="53"/>
      <c r="B145" s="53"/>
      <c r="E145" s="2"/>
      <c r="F145" s="2"/>
      <c r="G145" s="2"/>
      <c r="H145" s="2"/>
      <c r="I145" s="2"/>
      <c r="J145" s="2"/>
      <c r="K145" s="2"/>
      <c r="L145" s="3"/>
      <c r="M145" s="3"/>
      <c r="N145" s="3"/>
      <c r="O145" s="3"/>
    </row>
    <row r="146" spans="1:15" s="5" customFormat="1" ht="15" x14ac:dyDescent="0.2">
      <c r="A146" s="53"/>
      <c r="B146" s="53"/>
      <c r="E146" s="2"/>
      <c r="F146" s="2"/>
      <c r="G146" s="2"/>
      <c r="H146" s="2"/>
      <c r="I146" s="2"/>
      <c r="J146" s="2"/>
      <c r="K146" s="2"/>
      <c r="L146" s="3"/>
      <c r="M146" s="3"/>
      <c r="N146" s="3"/>
      <c r="O146" s="3"/>
    </row>
    <row r="147" spans="1:15" s="5" customFormat="1" ht="15" x14ac:dyDescent="0.2">
      <c r="A147" s="53"/>
      <c r="B147" s="53"/>
      <c r="E147" s="2"/>
      <c r="F147" s="2"/>
      <c r="G147" s="2"/>
      <c r="H147" s="2"/>
      <c r="I147" s="2"/>
      <c r="J147" s="2"/>
      <c r="K147" s="2"/>
      <c r="L147" s="3"/>
      <c r="M147" s="3"/>
      <c r="N147" s="3"/>
      <c r="O147" s="3"/>
    </row>
    <row r="148" spans="1:15" s="5" customFormat="1" ht="15" x14ac:dyDescent="0.2">
      <c r="A148" s="53"/>
      <c r="B148" s="53"/>
      <c r="E148" s="2"/>
      <c r="F148" s="2"/>
      <c r="G148" s="2"/>
      <c r="H148" s="2"/>
      <c r="I148" s="2"/>
      <c r="J148" s="2"/>
      <c r="K148" s="2"/>
      <c r="L148" s="3"/>
      <c r="M148" s="3"/>
      <c r="N148" s="3"/>
      <c r="O148" s="3"/>
    </row>
    <row r="149" spans="1:15" s="5" customFormat="1" ht="15" x14ac:dyDescent="0.2">
      <c r="A149" s="53"/>
      <c r="B149" s="53"/>
      <c r="E149" s="2"/>
      <c r="F149" s="2"/>
      <c r="G149" s="2"/>
      <c r="H149" s="2"/>
      <c r="I149" s="2"/>
      <c r="J149" s="2"/>
      <c r="K149" s="2"/>
      <c r="L149" s="3"/>
      <c r="M149" s="3"/>
      <c r="N149" s="3"/>
      <c r="O149" s="3"/>
    </row>
    <row r="150" spans="1:15" s="5" customFormat="1" ht="15" x14ac:dyDescent="0.2">
      <c r="A150" s="53"/>
      <c r="B150" s="53"/>
      <c r="E150" s="2"/>
      <c r="F150" s="2"/>
      <c r="G150" s="2"/>
      <c r="H150" s="2"/>
      <c r="I150" s="2"/>
      <c r="J150" s="2"/>
      <c r="K150" s="2"/>
      <c r="L150" s="3"/>
      <c r="M150" s="3"/>
      <c r="N150" s="3"/>
      <c r="O150" s="3"/>
    </row>
    <row r="151" spans="1:15" s="5" customFormat="1" ht="15" x14ac:dyDescent="0.2">
      <c r="A151" s="53"/>
      <c r="B151" s="53"/>
      <c r="E151" s="2"/>
      <c r="F151" s="2"/>
      <c r="G151" s="2"/>
      <c r="H151" s="2"/>
      <c r="I151" s="2"/>
      <c r="J151" s="2"/>
      <c r="K151" s="2"/>
      <c r="L151" s="3"/>
      <c r="M151" s="3"/>
      <c r="N151" s="3"/>
      <c r="O151" s="3"/>
    </row>
    <row r="152" spans="1:15" s="5" customFormat="1" ht="15" x14ac:dyDescent="0.2">
      <c r="A152" s="53"/>
      <c r="B152" s="53"/>
      <c r="E152" s="2"/>
      <c r="F152" s="2"/>
      <c r="G152" s="2"/>
      <c r="H152" s="2"/>
      <c r="I152" s="2"/>
      <c r="J152" s="2"/>
      <c r="K152" s="2"/>
      <c r="L152" s="3"/>
      <c r="M152" s="3"/>
      <c r="N152" s="3"/>
      <c r="O152" s="3"/>
    </row>
    <row r="153" spans="1:15" s="5" customFormat="1" ht="15" x14ac:dyDescent="0.2">
      <c r="A153" s="53"/>
      <c r="B153" s="53"/>
      <c r="E153" s="2"/>
      <c r="F153" s="2"/>
      <c r="G153" s="2"/>
      <c r="H153" s="2"/>
      <c r="I153" s="2"/>
      <c r="J153" s="2"/>
      <c r="K153" s="2"/>
      <c r="L153" s="3"/>
      <c r="M153" s="3"/>
      <c r="N153" s="3"/>
      <c r="O153" s="3"/>
    </row>
    <row r="154" spans="1:15" s="5" customFormat="1" ht="15" x14ac:dyDescent="0.2">
      <c r="A154" s="53"/>
      <c r="B154" s="53"/>
      <c r="E154" s="2"/>
      <c r="F154" s="2"/>
      <c r="G154" s="2"/>
      <c r="H154" s="2"/>
      <c r="I154" s="2"/>
      <c r="J154" s="2"/>
      <c r="K154" s="2"/>
      <c r="L154" s="3"/>
      <c r="M154" s="3"/>
      <c r="N154" s="3"/>
      <c r="O154" s="3"/>
    </row>
    <row r="155" spans="1:15" s="5" customFormat="1" ht="15" x14ac:dyDescent="0.2">
      <c r="A155" s="53"/>
      <c r="B155" s="53"/>
      <c r="E155" s="2"/>
      <c r="F155" s="2"/>
      <c r="G155" s="2"/>
      <c r="H155" s="2"/>
      <c r="I155" s="2"/>
      <c r="J155" s="2"/>
      <c r="K155" s="2"/>
      <c r="L155" s="3"/>
      <c r="M155" s="3"/>
      <c r="N155" s="3"/>
      <c r="O155" s="3"/>
    </row>
    <row r="156" spans="1:15" s="5" customFormat="1" ht="15" x14ac:dyDescent="0.2">
      <c r="A156" s="53"/>
      <c r="B156" s="53"/>
      <c r="E156" s="2"/>
      <c r="F156" s="2"/>
      <c r="G156" s="2"/>
      <c r="H156" s="2"/>
      <c r="I156" s="2"/>
      <c r="J156" s="2"/>
      <c r="K156" s="2"/>
      <c r="L156" s="3"/>
      <c r="M156" s="3"/>
      <c r="N156" s="3"/>
      <c r="O156" s="3"/>
    </row>
    <row r="157" spans="1:15" s="5" customFormat="1" ht="15" x14ac:dyDescent="0.2">
      <c r="A157" s="53"/>
      <c r="B157" s="53"/>
      <c r="E157" s="2"/>
      <c r="F157" s="2"/>
      <c r="G157" s="2"/>
      <c r="H157" s="2"/>
      <c r="I157" s="2"/>
      <c r="J157" s="2"/>
      <c r="K157" s="2"/>
      <c r="L157" s="3"/>
      <c r="M157" s="3"/>
      <c r="N157" s="3"/>
      <c r="O157" s="3"/>
    </row>
    <row r="158" spans="1:15" s="5" customFormat="1" ht="15" x14ac:dyDescent="0.2">
      <c r="A158" s="53"/>
      <c r="B158" s="53"/>
      <c r="E158" s="2"/>
      <c r="F158" s="2"/>
      <c r="G158" s="2"/>
      <c r="H158" s="2"/>
      <c r="I158" s="2"/>
      <c r="J158" s="2"/>
      <c r="K158" s="2"/>
      <c r="L158" s="3"/>
      <c r="M158" s="3"/>
      <c r="N158" s="3"/>
      <c r="O158" s="3"/>
    </row>
    <row r="159" spans="1:15" s="5" customFormat="1" ht="15" x14ac:dyDescent="0.2">
      <c r="A159" s="53"/>
      <c r="B159" s="53"/>
      <c r="E159" s="2"/>
      <c r="F159" s="2"/>
      <c r="G159" s="2"/>
      <c r="H159" s="2"/>
      <c r="I159" s="2"/>
      <c r="J159" s="2"/>
      <c r="K159" s="2"/>
      <c r="L159" s="3"/>
      <c r="M159" s="3"/>
      <c r="N159" s="3"/>
      <c r="O159" s="3"/>
    </row>
    <row r="160" spans="1:15" s="5" customFormat="1" ht="15" x14ac:dyDescent="0.2">
      <c r="A160" s="53"/>
      <c r="B160" s="53"/>
      <c r="E160" s="2"/>
      <c r="F160" s="2"/>
      <c r="G160" s="2"/>
      <c r="H160" s="2"/>
      <c r="I160" s="2"/>
      <c r="J160" s="2"/>
      <c r="K160" s="2"/>
      <c r="L160" s="3"/>
      <c r="M160" s="3"/>
      <c r="N160" s="3"/>
      <c r="O160" s="3"/>
    </row>
    <row r="161" spans="1:15" s="5" customFormat="1" ht="15" x14ac:dyDescent="0.2">
      <c r="A161" s="53"/>
      <c r="B161" s="53"/>
      <c r="E161" s="2"/>
      <c r="F161" s="2"/>
      <c r="G161" s="2"/>
      <c r="H161" s="2"/>
      <c r="I161" s="2"/>
      <c r="J161" s="2"/>
      <c r="K161" s="2"/>
      <c r="L161" s="3"/>
      <c r="M161" s="3"/>
      <c r="N161" s="3"/>
      <c r="O161" s="3"/>
    </row>
    <row r="162" spans="1:15" s="5" customFormat="1" ht="15" x14ac:dyDescent="0.2">
      <c r="A162" s="53"/>
      <c r="B162" s="53"/>
      <c r="E162" s="2"/>
      <c r="F162" s="2"/>
      <c r="G162" s="2"/>
      <c r="H162" s="2"/>
      <c r="I162" s="2"/>
      <c r="J162" s="2"/>
      <c r="K162" s="2"/>
      <c r="L162" s="3"/>
      <c r="M162" s="3"/>
      <c r="N162" s="3"/>
      <c r="O162" s="3"/>
    </row>
    <row r="163" spans="1:15" s="5" customFormat="1" ht="15" x14ac:dyDescent="0.2">
      <c r="A163" s="53"/>
      <c r="B163" s="53"/>
      <c r="E163" s="2"/>
      <c r="F163" s="2"/>
      <c r="G163" s="2"/>
      <c r="H163" s="2"/>
      <c r="I163" s="2"/>
      <c r="J163" s="2"/>
      <c r="K163" s="2"/>
      <c r="L163" s="3"/>
      <c r="M163" s="3"/>
      <c r="N163" s="3"/>
      <c r="O163" s="3"/>
    </row>
    <row r="164" spans="1:15" s="5" customFormat="1" ht="15" x14ac:dyDescent="0.2">
      <c r="A164" s="53"/>
      <c r="B164" s="53"/>
      <c r="E164" s="2"/>
      <c r="F164" s="2"/>
      <c r="G164" s="2"/>
      <c r="H164" s="2"/>
      <c r="I164" s="2"/>
      <c r="J164" s="2"/>
      <c r="K164" s="2"/>
      <c r="L164" s="3"/>
      <c r="M164" s="3"/>
      <c r="N164" s="3"/>
      <c r="O164" s="3"/>
    </row>
    <row r="165" spans="1:15" s="5" customFormat="1" ht="15" x14ac:dyDescent="0.2">
      <c r="A165" s="53"/>
      <c r="B165" s="53"/>
      <c r="E165" s="2"/>
      <c r="F165" s="2"/>
      <c r="G165" s="2"/>
      <c r="H165" s="2"/>
      <c r="I165" s="2"/>
      <c r="J165" s="2"/>
      <c r="K165" s="2"/>
      <c r="L165" s="3"/>
      <c r="M165" s="3"/>
      <c r="N165" s="3"/>
      <c r="O165" s="3"/>
    </row>
    <row r="166" spans="1:15" s="5" customFormat="1" ht="15" x14ac:dyDescent="0.2">
      <c r="A166" s="53"/>
      <c r="B166" s="53"/>
      <c r="E166" s="2"/>
      <c r="F166" s="2"/>
      <c r="G166" s="2"/>
      <c r="H166" s="2"/>
      <c r="I166" s="2"/>
      <c r="J166" s="2"/>
      <c r="K166" s="2"/>
      <c r="L166" s="3"/>
      <c r="M166" s="3"/>
      <c r="N166" s="3"/>
      <c r="O166" s="3"/>
    </row>
    <row r="167" spans="1:15" s="5" customFormat="1" ht="15" x14ac:dyDescent="0.2">
      <c r="A167" s="53"/>
      <c r="B167" s="53"/>
      <c r="E167" s="2"/>
      <c r="F167" s="2"/>
      <c r="G167" s="2"/>
      <c r="H167" s="2"/>
      <c r="I167" s="2"/>
      <c r="J167" s="2"/>
      <c r="K167" s="2"/>
      <c r="L167" s="3"/>
      <c r="M167" s="3"/>
      <c r="N167" s="3"/>
      <c r="O167" s="3"/>
    </row>
    <row r="168" spans="1:15" s="5" customFormat="1" ht="15" x14ac:dyDescent="0.2">
      <c r="A168" s="53"/>
      <c r="B168" s="53"/>
      <c r="E168" s="2"/>
      <c r="F168" s="2"/>
      <c r="G168" s="2"/>
      <c r="H168" s="2"/>
      <c r="I168" s="2"/>
      <c r="J168" s="2"/>
      <c r="K168" s="2"/>
      <c r="L168" s="3"/>
      <c r="M168" s="3"/>
      <c r="N168" s="3"/>
      <c r="O168" s="3"/>
    </row>
    <row r="169" spans="1:15" s="5" customFormat="1" ht="15" x14ac:dyDescent="0.2">
      <c r="A169" s="53"/>
      <c r="B169" s="53"/>
      <c r="E169" s="2"/>
      <c r="F169" s="2"/>
      <c r="G169" s="2"/>
      <c r="H169" s="2"/>
      <c r="I169" s="2"/>
      <c r="J169" s="2"/>
      <c r="K169" s="2"/>
      <c r="L169" s="3"/>
      <c r="M169" s="3"/>
      <c r="N169" s="3"/>
      <c r="O169" s="3"/>
    </row>
    <row r="170" spans="1:15" s="5" customFormat="1" ht="15" x14ac:dyDescent="0.2">
      <c r="A170" s="53"/>
      <c r="B170" s="53"/>
      <c r="E170" s="2"/>
      <c r="F170" s="2"/>
      <c r="G170" s="2"/>
      <c r="H170" s="2"/>
      <c r="I170" s="2"/>
      <c r="J170" s="2"/>
      <c r="K170" s="2"/>
      <c r="L170" s="3"/>
      <c r="M170" s="3"/>
      <c r="N170" s="3"/>
      <c r="O170" s="3"/>
    </row>
    <row r="171" spans="1:15" s="5" customFormat="1" ht="15" x14ac:dyDescent="0.2">
      <c r="A171" s="53"/>
      <c r="B171" s="53"/>
      <c r="E171" s="2"/>
      <c r="F171" s="2"/>
      <c r="G171" s="2"/>
      <c r="H171" s="2"/>
      <c r="I171" s="2"/>
      <c r="J171" s="2"/>
      <c r="K171" s="2"/>
      <c r="L171" s="3"/>
      <c r="M171" s="3"/>
      <c r="N171" s="3"/>
      <c r="O171" s="3"/>
    </row>
    <row r="172" spans="1:15" s="5" customFormat="1" ht="15" x14ac:dyDescent="0.2">
      <c r="A172" s="53"/>
      <c r="B172" s="53"/>
      <c r="E172" s="2"/>
      <c r="F172" s="2"/>
      <c r="G172" s="2"/>
      <c r="H172" s="2"/>
      <c r="I172" s="2"/>
      <c r="J172" s="2"/>
      <c r="K172" s="2"/>
      <c r="L172" s="3"/>
      <c r="M172" s="3"/>
      <c r="N172" s="3"/>
      <c r="O172" s="3"/>
    </row>
    <row r="173" spans="1:15" s="5" customFormat="1" ht="15" x14ac:dyDescent="0.2">
      <c r="A173" s="53"/>
      <c r="B173" s="53"/>
      <c r="E173" s="2"/>
      <c r="F173" s="2"/>
      <c r="G173" s="2"/>
      <c r="H173" s="2"/>
      <c r="I173" s="2"/>
      <c r="J173" s="2"/>
      <c r="K173" s="2"/>
      <c r="L173" s="3"/>
      <c r="M173" s="3"/>
      <c r="N173" s="3"/>
      <c r="O173" s="3"/>
    </row>
    <row r="174" spans="1:15" s="5" customFormat="1" ht="15" x14ac:dyDescent="0.2">
      <c r="A174" s="53"/>
      <c r="B174" s="53"/>
      <c r="E174" s="2"/>
      <c r="F174" s="2"/>
      <c r="G174" s="2"/>
      <c r="H174" s="2"/>
      <c r="I174" s="2"/>
      <c r="J174" s="2"/>
      <c r="K174" s="2"/>
      <c r="L174" s="3"/>
      <c r="M174" s="3"/>
      <c r="N174" s="3"/>
      <c r="O174" s="3"/>
    </row>
    <row r="175" spans="1:15" s="5" customFormat="1" ht="15" x14ac:dyDescent="0.2">
      <c r="A175" s="53"/>
      <c r="B175" s="53"/>
      <c r="E175" s="2"/>
      <c r="F175" s="2"/>
      <c r="G175" s="2"/>
      <c r="H175" s="2"/>
      <c r="I175" s="2"/>
      <c r="J175" s="2"/>
      <c r="K175" s="2"/>
      <c r="L175" s="3"/>
      <c r="M175" s="3"/>
      <c r="N175" s="3"/>
      <c r="O175" s="3"/>
    </row>
    <row r="176" spans="1:15" s="5" customFormat="1" ht="15" x14ac:dyDescent="0.2">
      <c r="A176" s="53"/>
      <c r="B176" s="53"/>
      <c r="E176" s="2"/>
      <c r="F176" s="2"/>
      <c r="G176" s="2"/>
      <c r="H176" s="2"/>
      <c r="I176" s="2"/>
      <c r="J176" s="2"/>
      <c r="K176" s="2"/>
      <c r="L176" s="3"/>
      <c r="M176" s="3"/>
      <c r="N176" s="3"/>
      <c r="O176" s="3"/>
    </row>
    <row r="177" spans="1:15" s="5" customFormat="1" ht="15" x14ac:dyDescent="0.2">
      <c r="A177" s="53"/>
      <c r="B177" s="53"/>
      <c r="E177" s="2"/>
      <c r="F177" s="2"/>
      <c r="G177" s="2"/>
      <c r="H177" s="2"/>
      <c r="I177" s="2"/>
      <c r="J177" s="2"/>
      <c r="K177" s="2"/>
      <c r="L177" s="3"/>
      <c r="M177" s="3"/>
      <c r="N177" s="3"/>
      <c r="O177" s="3"/>
    </row>
    <row r="178" spans="1:15" s="5" customFormat="1" ht="15" x14ac:dyDescent="0.2">
      <c r="A178" s="53"/>
      <c r="B178" s="53"/>
      <c r="E178" s="2"/>
      <c r="F178" s="2"/>
      <c r="G178" s="2"/>
      <c r="H178" s="2"/>
      <c r="I178" s="2"/>
      <c r="J178" s="2"/>
      <c r="K178" s="2"/>
      <c r="L178" s="3"/>
      <c r="M178" s="3"/>
      <c r="N178" s="3"/>
      <c r="O178" s="3"/>
    </row>
    <row r="179" spans="1:15" s="5" customFormat="1" ht="15" x14ac:dyDescent="0.2">
      <c r="A179" s="53"/>
      <c r="B179" s="53"/>
      <c r="E179" s="2"/>
      <c r="F179" s="2"/>
      <c r="G179" s="2"/>
      <c r="H179" s="2"/>
      <c r="I179" s="2"/>
      <c r="J179" s="2"/>
      <c r="K179" s="2"/>
      <c r="L179" s="3"/>
      <c r="M179" s="3"/>
      <c r="N179" s="3"/>
      <c r="O179" s="3"/>
    </row>
    <row r="180" spans="1:15" s="5" customFormat="1" ht="15" x14ac:dyDescent="0.2">
      <c r="A180" s="53"/>
      <c r="B180" s="53"/>
      <c r="E180" s="2"/>
      <c r="F180" s="2"/>
      <c r="G180" s="2"/>
      <c r="H180" s="2"/>
      <c r="I180" s="2"/>
      <c r="J180" s="2"/>
      <c r="K180" s="2"/>
      <c r="L180" s="3"/>
      <c r="M180" s="3"/>
      <c r="N180" s="3"/>
      <c r="O180" s="3"/>
    </row>
    <row r="181" spans="1:15" s="5" customFormat="1" ht="15" x14ac:dyDescent="0.2">
      <c r="A181" s="53"/>
      <c r="B181" s="53"/>
      <c r="E181" s="2"/>
      <c r="F181" s="2"/>
      <c r="G181" s="2"/>
      <c r="H181" s="2"/>
      <c r="I181" s="2"/>
      <c r="J181" s="2"/>
      <c r="K181" s="2"/>
      <c r="L181" s="3"/>
      <c r="M181" s="3"/>
      <c r="N181" s="3"/>
      <c r="O181" s="3"/>
    </row>
    <row r="182" spans="1:15" s="5" customFormat="1" ht="15" x14ac:dyDescent="0.2">
      <c r="A182" s="53"/>
      <c r="B182" s="53"/>
      <c r="E182" s="2"/>
      <c r="F182" s="2"/>
      <c r="G182" s="2"/>
      <c r="H182" s="2"/>
      <c r="I182" s="2"/>
      <c r="J182" s="2"/>
      <c r="K182" s="2"/>
      <c r="L182" s="3"/>
      <c r="M182" s="3"/>
      <c r="N182" s="3"/>
      <c r="O182" s="3"/>
    </row>
    <row r="183" spans="1:15" s="5" customFormat="1" ht="15" x14ac:dyDescent="0.2">
      <c r="A183" s="53"/>
      <c r="B183" s="53"/>
      <c r="E183" s="2"/>
      <c r="F183" s="2"/>
      <c r="G183" s="2"/>
      <c r="H183" s="2"/>
      <c r="I183" s="2"/>
      <c r="J183" s="2"/>
      <c r="K183" s="2"/>
      <c r="L183" s="3"/>
      <c r="M183" s="3"/>
      <c r="N183" s="3"/>
      <c r="O183" s="3"/>
    </row>
    <row r="184" spans="1:15" s="5" customFormat="1" ht="15" x14ac:dyDescent="0.2">
      <c r="A184" s="53"/>
      <c r="B184" s="53"/>
      <c r="E184" s="2"/>
      <c r="F184" s="2"/>
      <c r="G184" s="2"/>
      <c r="H184" s="2"/>
      <c r="I184" s="2"/>
      <c r="J184" s="2"/>
      <c r="K184" s="2"/>
      <c r="L184" s="3"/>
      <c r="M184" s="3"/>
      <c r="N184" s="3"/>
      <c r="O184" s="3"/>
    </row>
    <row r="185" spans="1:15" s="5" customFormat="1" ht="15" x14ac:dyDescent="0.2">
      <c r="A185" s="53"/>
      <c r="B185" s="53"/>
      <c r="E185" s="2"/>
      <c r="F185" s="2"/>
      <c r="G185" s="2"/>
      <c r="H185" s="2"/>
      <c r="I185" s="2"/>
      <c r="J185" s="2"/>
      <c r="K185" s="2"/>
      <c r="L185" s="3"/>
      <c r="M185" s="3"/>
      <c r="N185" s="3"/>
      <c r="O185" s="3"/>
    </row>
    <row r="186" spans="1:15" s="5" customFormat="1" ht="15" x14ac:dyDescent="0.2">
      <c r="A186" s="53"/>
      <c r="B186" s="53"/>
      <c r="E186" s="2"/>
      <c r="F186" s="2"/>
      <c r="G186" s="2"/>
      <c r="H186" s="2"/>
      <c r="I186" s="2"/>
      <c r="J186" s="2"/>
      <c r="K186" s="2"/>
      <c r="L186" s="3"/>
      <c r="M186" s="3"/>
      <c r="N186" s="3"/>
      <c r="O186" s="3"/>
    </row>
    <row r="187" spans="1:15" s="5" customFormat="1" ht="15" x14ac:dyDescent="0.2">
      <c r="A187" s="53"/>
      <c r="B187" s="53"/>
      <c r="E187" s="2"/>
      <c r="F187" s="2"/>
      <c r="G187" s="2"/>
      <c r="H187" s="2"/>
      <c r="I187" s="2"/>
      <c r="J187" s="2"/>
      <c r="K187" s="2"/>
      <c r="L187" s="3"/>
      <c r="M187" s="3"/>
      <c r="N187" s="3"/>
      <c r="O187" s="3"/>
    </row>
    <row r="188" spans="1:15" s="5" customFormat="1" ht="15" x14ac:dyDescent="0.2">
      <c r="A188" s="53"/>
      <c r="B188" s="53"/>
      <c r="E188" s="2"/>
      <c r="F188" s="2"/>
      <c r="G188" s="2"/>
      <c r="H188" s="2"/>
      <c r="I188" s="2"/>
      <c r="J188" s="2"/>
      <c r="K188" s="2"/>
      <c r="L188" s="3"/>
      <c r="M188" s="3"/>
      <c r="N188" s="3"/>
      <c r="O188" s="3"/>
    </row>
    <row r="189" spans="1:15" s="5" customFormat="1" ht="15" x14ac:dyDescent="0.2">
      <c r="A189" s="53"/>
      <c r="B189" s="53"/>
      <c r="E189" s="2"/>
      <c r="F189" s="2"/>
      <c r="G189" s="2"/>
      <c r="H189" s="2"/>
      <c r="I189" s="2"/>
      <c r="J189" s="2"/>
      <c r="K189" s="2"/>
      <c r="L189" s="3"/>
      <c r="M189" s="3"/>
      <c r="N189" s="3"/>
      <c r="O189" s="3"/>
    </row>
    <row r="190" spans="1:15" s="5" customFormat="1" ht="15" x14ac:dyDescent="0.2">
      <c r="A190" s="53"/>
      <c r="B190" s="53"/>
      <c r="E190" s="2"/>
      <c r="F190" s="2"/>
      <c r="G190" s="2"/>
      <c r="H190" s="2"/>
      <c r="I190" s="2"/>
      <c r="J190" s="2"/>
      <c r="K190" s="2"/>
      <c r="L190" s="3"/>
      <c r="M190" s="3"/>
      <c r="N190" s="3"/>
      <c r="O190" s="3"/>
    </row>
    <row r="191" spans="1:15" s="5" customFormat="1" ht="15" x14ac:dyDescent="0.2">
      <c r="A191" s="53"/>
      <c r="B191" s="53"/>
      <c r="E191" s="2"/>
      <c r="F191" s="2"/>
      <c r="G191" s="2"/>
      <c r="H191" s="2"/>
      <c r="I191" s="2"/>
      <c r="J191" s="2"/>
      <c r="K191" s="2"/>
      <c r="L191" s="3"/>
      <c r="M191" s="3"/>
      <c r="N191" s="3"/>
      <c r="O191" s="3"/>
    </row>
    <row r="192" spans="1:15" s="5" customFormat="1" ht="15" x14ac:dyDescent="0.2">
      <c r="A192" s="53"/>
      <c r="B192" s="53"/>
      <c r="E192" s="2"/>
      <c r="F192" s="2"/>
      <c r="G192" s="2"/>
      <c r="H192" s="2"/>
      <c r="I192" s="2"/>
      <c r="J192" s="2"/>
      <c r="K192" s="2"/>
      <c r="L192" s="3"/>
      <c r="M192" s="3"/>
      <c r="N192" s="3"/>
      <c r="O192" s="3"/>
    </row>
    <row r="193" spans="1:15" s="5" customFormat="1" ht="15" x14ac:dyDescent="0.2">
      <c r="A193" s="53"/>
      <c r="B193" s="53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3"/>
    </row>
    <row r="194" spans="1:15" s="5" customFormat="1" ht="15" x14ac:dyDescent="0.2">
      <c r="A194" s="53"/>
      <c r="B194" s="53"/>
      <c r="E194" s="2"/>
      <c r="F194" s="2"/>
      <c r="G194" s="2"/>
      <c r="H194" s="2"/>
      <c r="I194" s="2"/>
      <c r="J194" s="2"/>
      <c r="K194" s="2"/>
      <c r="L194" s="3"/>
      <c r="M194" s="3"/>
      <c r="N194" s="3"/>
      <c r="O194" s="3"/>
    </row>
    <row r="195" spans="1:15" s="5" customFormat="1" ht="15" x14ac:dyDescent="0.2">
      <c r="A195" s="53"/>
      <c r="B195" s="53"/>
      <c r="E195" s="2"/>
      <c r="F195" s="2"/>
      <c r="G195" s="2"/>
      <c r="H195" s="2"/>
      <c r="I195" s="2"/>
      <c r="J195" s="2"/>
      <c r="K195" s="2"/>
      <c r="L195" s="3"/>
      <c r="M195" s="3"/>
      <c r="N195" s="3"/>
      <c r="O195" s="3"/>
    </row>
    <row r="196" spans="1:15" s="5" customFormat="1" ht="15" x14ac:dyDescent="0.2">
      <c r="A196" s="53"/>
      <c r="B196" s="53"/>
      <c r="E196" s="2"/>
      <c r="F196" s="2"/>
      <c r="G196" s="2"/>
      <c r="H196" s="2"/>
      <c r="I196" s="2"/>
      <c r="J196" s="2"/>
      <c r="K196" s="2"/>
      <c r="L196" s="3"/>
      <c r="M196" s="3"/>
      <c r="N196" s="3"/>
      <c r="O196" s="3"/>
    </row>
    <row r="197" spans="1:15" s="5" customFormat="1" ht="15" x14ac:dyDescent="0.2">
      <c r="A197" s="53"/>
      <c r="B197" s="53"/>
      <c r="E197" s="2"/>
      <c r="F197" s="2"/>
      <c r="G197" s="2"/>
      <c r="H197" s="2"/>
      <c r="I197" s="2"/>
      <c r="J197" s="2"/>
      <c r="K197" s="2"/>
      <c r="L197" s="3"/>
      <c r="M197" s="3"/>
      <c r="N197" s="3"/>
      <c r="O197" s="3"/>
    </row>
    <row r="198" spans="1:15" s="5" customFormat="1" ht="15" x14ac:dyDescent="0.2">
      <c r="A198" s="53"/>
      <c r="B198" s="53"/>
      <c r="E198" s="2"/>
      <c r="F198" s="2"/>
      <c r="G198" s="2"/>
      <c r="H198" s="2"/>
      <c r="I198" s="2"/>
      <c r="J198" s="2"/>
      <c r="K198" s="2"/>
      <c r="L198" s="3"/>
      <c r="M198" s="3"/>
      <c r="N198" s="3"/>
      <c r="O198" s="3"/>
    </row>
    <row r="199" spans="1:15" s="5" customFormat="1" ht="15" x14ac:dyDescent="0.2">
      <c r="A199" s="53"/>
      <c r="B199" s="53"/>
      <c r="E199" s="2"/>
      <c r="F199" s="2"/>
      <c r="G199" s="2"/>
      <c r="H199" s="2"/>
      <c r="I199" s="2"/>
      <c r="J199" s="2"/>
      <c r="K199" s="2"/>
      <c r="L199" s="3"/>
      <c r="M199" s="3"/>
      <c r="N199" s="3"/>
      <c r="O199" s="3"/>
    </row>
    <row r="200" spans="1:15" s="5" customFormat="1" ht="15" x14ac:dyDescent="0.2">
      <c r="A200" s="53"/>
      <c r="B200" s="53"/>
      <c r="E200" s="2"/>
      <c r="F200" s="2"/>
      <c r="G200" s="2"/>
      <c r="H200" s="2"/>
      <c r="I200" s="2"/>
      <c r="J200" s="2"/>
      <c r="K200" s="2"/>
      <c r="L200" s="3"/>
      <c r="M200" s="3"/>
      <c r="N200" s="3"/>
      <c r="O200" s="3"/>
    </row>
    <row r="201" spans="1:15" s="5" customFormat="1" ht="15" x14ac:dyDescent="0.2">
      <c r="A201" s="53"/>
      <c r="B201" s="53"/>
      <c r="E201" s="2"/>
      <c r="F201" s="2"/>
      <c r="G201" s="2"/>
      <c r="H201" s="2"/>
      <c r="I201" s="2"/>
      <c r="J201" s="2"/>
      <c r="K201" s="2"/>
      <c r="L201" s="3"/>
      <c r="M201" s="3"/>
      <c r="N201" s="3"/>
      <c r="O201" s="3"/>
    </row>
    <row r="202" spans="1:15" s="5" customFormat="1" ht="15" x14ac:dyDescent="0.2">
      <c r="A202" s="53"/>
      <c r="B202" s="53"/>
      <c r="E202" s="2"/>
      <c r="F202" s="2"/>
      <c r="G202" s="2"/>
      <c r="H202" s="2"/>
      <c r="I202" s="2"/>
      <c r="J202" s="2"/>
      <c r="K202" s="2"/>
      <c r="L202" s="3"/>
      <c r="M202" s="3"/>
      <c r="N202" s="3"/>
      <c r="O202" s="3"/>
    </row>
    <row r="203" spans="1:15" s="5" customFormat="1" ht="15" x14ac:dyDescent="0.2">
      <c r="A203" s="53"/>
      <c r="B203" s="53"/>
      <c r="E203" s="2"/>
      <c r="F203" s="2"/>
      <c r="G203" s="2"/>
      <c r="H203" s="2"/>
      <c r="I203" s="2"/>
      <c r="J203" s="2"/>
      <c r="K203" s="2"/>
      <c r="L203" s="3"/>
      <c r="M203" s="3"/>
      <c r="N203" s="3"/>
      <c r="O203" s="3"/>
    </row>
    <row r="204" spans="1:15" s="5" customFormat="1" ht="15" x14ac:dyDescent="0.2">
      <c r="A204" s="53"/>
      <c r="B204" s="53"/>
      <c r="E204" s="2"/>
      <c r="F204" s="2"/>
      <c r="G204" s="2"/>
      <c r="H204" s="2"/>
      <c r="I204" s="2"/>
      <c r="J204" s="2"/>
      <c r="K204" s="2"/>
      <c r="L204" s="3"/>
      <c r="M204" s="3"/>
      <c r="N204" s="3"/>
      <c r="O204" s="3"/>
    </row>
    <row r="205" spans="1:15" s="5" customFormat="1" ht="15" x14ac:dyDescent="0.2">
      <c r="A205" s="53"/>
      <c r="B205" s="53"/>
      <c r="E205" s="2"/>
      <c r="F205" s="2"/>
      <c r="G205" s="2"/>
      <c r="H205" s="2"/>
      <c r="I205" s="2"/>
      <c r="J205" s="2"/>
      <c r="K205" s="2"/>
      <c r="L205" s="3"/>
      <c r="M205" s="3"/>
      <c r="N205" s="3"/>
      <c r="O205" s="3"/>
    </row>
    <row r="206" spans="1:15" s="5" customFormat="1" ht="15" x14ac:dyDescent="0.2">
      <c r="A206" s="53"/>
      <c r="B206" s="53"/>
      <c r="E206" s="2"/>
      <c r="F206" s="2"/>
      <c r="G206" s="2"/>
      <c r="H206" s="2"/>
      <c r="I206" s="2"/>
      <c r="J206" s="2"/>
      <c r="K206" s="2"/>
      <c r="L206" s="3"/>
      <c r="M206" s="3"/>
      <c r="N206" s="3"/>
      <c r="O206" s="3"/>
    </row>
    <row r="207" spans="1:15" s="5" customFormat="1" ht="15" x14ac:dyDescent="0.2">
      <c r="A207" s="53"/>
      <c r="B207" s="53"/>
      <c r="E207" s="2"/>
      <c r="F207" s="2"/>
      <c r="G207" s="2"/>
      <c r="H207" s="2"/>
      <c r="I207" s="2"/>
      <c r="J207" s="2"/>
      <c r="K207" s="2"/>
      <c r="L207" s="3"/>
      <c r="M207" s="3"/>
      <c r="N207" s="3"/>
      <c r="O207" s="3"/>
    </row>
    <row r="208" spans="1:15" s="5" customFormat="1" ht="15" x14ac:dyDescent="0.2">
      <c r="A208" s="53"/>
      <c r="B208" s="53"/>
      <c r="E208" s="2"/>
      <c r="F208" s="2"/>
      <c r="G208" s="2"/>
      <c r="H208" s="2"/>
      <c r="I208" s="2"/>
      <c r="J208" s="2"/>
      <c r="K208" s="2"/>
      <c r="L208" s="3"/>
      <c r="M208" s="3"/>
      <c r="N208" s="3"/>
      <c r="O208" s="3"/>
    </row>
    <row r="209" spans="1:15" s="5" customFormat="1" ht="15" x14ac:dyDescent="0.2">
      <c r="A209" s="53"/>
      <c r="B209" s="53"/>
      <c r="E209" s="2"/>
      <c r="F209" s="2"/>
      <c r="G209" s="2"/>
      <c r="H209" s="2"/>
      <c r="I209" s="2"/>
      <c r="J209" s="2"/>
      <c r="K209" s="2"/>
      <c r="L209" s="3"/>
      <c r="M209" s="3"/>
      <c r="N209" s="3"/>
      <c r="O209" s="3"/>
    </row>
    <row r="210" spans="1:15" s="5" customFormat="1" ht="15" x14ac:dyDescent="0.2">
      <c r="A210" s="53"/>
      <c r="B210" s="53"/>
      <c r="E210" s="2"/>
      <c r="F210" s="2"/>
      <c r="G210" s="2"/>
      <c r="H210" s="2"/>
      <c r="I210" s="2"/>
      <c r="J210" s="2"/>
      <c r="K210" s="2"/>
      <c r="L210" s="3"/>
      <c r="M210" s="3"/>
      <c r="N210" s="3"/>
      <c r="O210" s="3"/>
    </row>
    <row r="211" spans="1:15" s="5" customFormat="1" ht="15" x14ac:dyDescent="0.2">
      <c r="A211" s="53"/>
      <c r="B211" s="53"/>
      <c r="E211" s="2"/>
      <c r="F211" s="2"/>
      <c r="G211" s="2"/>
      <c r="H211" s="2"/>
      <c r="I211" s="2"/>
      <c r="J211" s="2"/>
      <c r="K211" s="2"/>
      <c r="L211" s="3"/>
      <c r="M211" s="3"/>
      <c r="N211" s="3"/>
      <c r="O211" s="3"/>
    </row>
    <row r="212" spans="1:15" s="5" customFormat="1" ht="15" x14ac:dyDescent="0.2">
      <c r="A212" s="53"/>
      <c r="B212" s="53"/>
      <c r="E212" s="2"/>
      <c r="F212" s="2"/>
      <c r="G212" s="2"/>
      <c r="H212" s="2"/>
      <c r="I212" s="2"/>
      <c r="J212" s="2"/>
      <c r="K212" s="2"/>
      <c r="L212" s="3"/>
      <c r="M212" s="3"/>
      <c r="N212" s="3"/>
      <c r="O212" s="3"/>
    </row>
    <row r="213" spans="1:15" s="5" customFormat="1" ht="15" x14ac:dyDescent="0.2">
      <c r="A213" s="53"/>
      <c r="B213" s="53"/>
      <c r="E213" s="2"/>
      <c r="F213" s="2"/>
      <c r="G213" s="2"/>
      <c r="H213" s="2"/>
      <c r="I213" s="2"/>
      <c r="J213" s="2"/>
      <c r="K213" s="2"/>
      <c r="L213" s="3"/>
      <c r="M213" s="3"/>
      <c r="N213" s="3"/>
      <c r="O213" s="3"/>
    </row>
    <row r="214" spans="1:15" s="5" customFormat="1" ht="15" x14ac:dyDescent="0.2">
      <c r="A214" s="53"/>
      <c r="B214" s="53"/>
      <c r="E214" s="2"/>
      <c r="F214" s="2"/>
      <c r="G214" s="2"/>
      <c r="H214" s="2"/>
      <c r="I214" s="2"/>
      <c r="J214" s="2"/>
      <c r="K214" s="2"/>
      <c r="L214" s="3"/>
      <c r="M214" s="3"/>
      <c r="N214" s="3"/>
      <c r="O214" s="3"/>
    </row>
    <row r="215" spans="1:15" s="5" customFormat="1" ht="15" x14ac:dyDescent="0.2">
      <c r="A215" s="53"/>
      <c r="B215" s="53"/>
      <c r="E215" s="2"/>
      <c r="F215" s="2"/>
      <c r="G215" s="2"/>
      <c r="H215" s="2"/>
      <c r="I215" s="2"/>
      <c r="J215" s="2"/>
      <c r="K215" s="2"/>
      <c r="L215" s="3"/>
      <c r="M215" s="3"/>
      <c r="N215" s="3"/>
      <c r="O215" s="3"/>
    </row>
    <row r="216" spans="1:15" s="5" customFormat="1" ht="15" x14ac:dyDescent="0.2">
      <c r="A216" s="53"/>
      <c r="B216" s="53"/>
      <c r="E216" s="2"/>
      <c r="F216" s="2"/>
      <c r="G216" s="2"/>
      <c r="H216" s="2"/>
      <c r="I216" s="2"/>
      <c r="J216" s="2"/>
      <c r="K216" s="2"/>
      <c r="L216" s="3"/>
      <c r="M216" s="3"/>
      <c r="N216" s="3"/>
      <c r="O216" s="3"/>
    </row>
    <row r="217" spans="1:15" s="5" customFormat="1" ht="15" x14ac:dyDescent="0.2">
      <c r="A217" s="53"/>
      <c r="B217" s="53"/>
      <c r="E217" s="2"/>
      <c r="F217" s="2"/>
      <c r="G217" s="2"/>
      <c r="H217" s="2"/>
      <c r="I217" s="2"/>
      <c r="J217" s="2"/>
      <c r="K217" s="2"/>
      <c r="L217" s="3"/>
      <c r="M217" s="3"/>
      <c r="N217" s="3"/>
      <c r="O217" s="3"/>
    </row>
    <row r="218" spans="1:15" s="5" customFormat="1" ht="15" x14ac:dyDescent="0.2">
      <c r="A218" s="53"/>
      <c r="B218" s="53"/>
      <c r="E218" s="2"/>
      <c r="F218" s="2"/>
      <c r="G218" s="2"/>
      <c r="H218" s="2"/>
      <c r="I218" s="2"/>
      <c r="J218" s="2"/>
      <c r="K218" s="2"/>
      <c r="L218" s="3"/>
      <c r="M218" s="3"/>
      <c r="N218" s="3"/>
      <c r="O218" s="3"/>
    </row>
    <row r="219" spans="1:15" s="5" customFormat="1" ht="15" x14ac:dyDescent="0.2">
      <c r="A219" s="53"/>
      <c r="B219" s="53"/>
      <c r="E219" s="2"/>
      <c r="F219" s="2"/>
      <c r="G219" s="2"/>
      <c r="H219" s="2"/>
      <c r="I219" s="2"/>
      <c r="J219" s="2"/>
      <c r="K219" s="2"/>
      <c r="L219" s="3"/>
      <c r="M219" s="3"/>
      <c r="N219" s="3"/>
      <c r="O219" s="3"/>
    </row>
    <row r="220" spans="1:15" s="5" customFormat="1" ht="15" x14ac:dyDescent="0.2">
      <c r="A220" s="53"/>
      <c r="B220" s="53"/>
      <c r="E220" s="2"/>
      <c r="F220" s="2"/>
      <c r="G220" s="2"/>
      <c r="H220" s="2"/>
      <c r="I220" s="2"/>
      <c r="J220" s="2"/>
      <c r="K220" s="2"/>
      <c r="L220" s="3"/>
      <c r="M220" s="3"/>
      <c r="N220" s="3"/>
      <c r="O220" s="3"/>
    </row>
    <row r="221" spans="1:15" s="5" customFormat="1" ht="15" x14ac:dyDescent="0.2">
      <c r="A221" s="53"/>
      <c r="B221" s="53"/>
      <c r="E221" s="2"/>
      <c r="F221" s="2"/>
      <c r="G221" s="2"/>
      <c r="H221" s="2"/>
      <c r="I221" s="2"/>
      <c r="J221" s="2"/>
      <c r="K221" s="2"/>
      <c r="L221" s="3"/>
      <c r="M221" s="3"/>
      <c r="N221" s="3"/>
      <c r="O221" s="3"/>
    </row>
    <row r="222" spans="1:15" s="5" customFormat="1" ht="15" x14ac:dyDescent="0.2">
      <c r="A222" s="53"/>
      <c r="B222" s="53"/>
      <c r="E222" s="2"/>
      <c r="F222" s="2"/>
      <c r="G222" s="2"/>
      <c r="H222" s="2"/>
      <c r="I222" s="2"/>
      <c r="J222" s="2"/>
      <c r="K222" s="2"/>
      <c r="L222" s="3"/>
      <c r="M222" s="3"/>
      <c r="N222" s="3"/>
      <c r="O222" s="3"/>
    </row>
    <row r="223" spans="1:15" s="5" customFormat="1" ht="15" x14ac:dyDescent="0.2">
      <c r="A223" s="53"/>
      <c r="B223" s="53"/>
      <c r="E223" s="2"/>
      <c r="F223" s="2"/>
      <c r="G223" s="2"/>
      <c r="H223" s="2"/>
      <c r="I223" s="2"/>
      <c r="J223" s="2"/>
      <c r="K223" s="2"/>
      <c r="L223" s="3"/>
      <c r="M223" s="3"/>
      <c r="N223" s="3"/>
      <c r="O223" s="3"/>
    </row>
    <row r="224" spans="1:15" s="5" customFormat="1" ht="15" x14ac:dyDescent="0.2">
      <c r="A224" s="53"/>
      <c r="B224" s="53"/>
      <c r="E224" s="2"/>
      <c r="F224" s="2"/>
      <c r="G224" s="2"/>
      <c r="H224" s="2"/>
      <c r="I224" s="2"/>
      <c r="J224" s="2"/>
      <c r="K224" s="2"/>
      <c r="L224" s="3"/>
      <c r="M224" s="3"/>
      <c r="N224" s="3"/>
      <c r="O224" s="3"/>
    </row>
    <row r="225" spans="1:15" s="5" customFormat="1" ht="15" x14ac:dyDescent="0.2">
      <c r="A225" s="53"/>
      <c r="B225" s="53"/>
      <c r="E225" s="2"/>
      <c r="F225" s="2"/>
      <c r="G225" s="2"/>
      <c r="H225" s="2"/>
      <c r="I225" s="2"/>
      <c r="J225" s="2"/>
      <c r="K225" s="2"/>
      <c r="L225" s="3"/>
      <c r="M225" s="3"/>
      <c r="N225" s="3"/>
      <c r="O225" s="3"/>
    </row>
    <row r="226" spans="1:15" s="5" customFormat="1" ht="15" x14ac:dyDescent="0.2">
      <c r="A226" s="53"/>
      <c r="B226" s="53"/>
      <c r="E226" s="2"/>
      <c r="F226" s="2"/>
      <c r="G226" s="2"/>
      <c r="H226" s="2"/>
      <c r="I226" s="2"/>
      <c r="J226" s="2"/>
      <c r="K226" s="2"/>
      <c r="L226" s="3"/>
      <c r="M226" s="3"/>
      <c r="N226" s="3"/>
      <c r="O226" s="3"/>
    </row>
    <row r="227" spans="1:15" s="5" customFormat="1" ht="15" x14ac:dyDescent="0.2">
      <c r="A227" s="53"/>
      <c r="B227" s="53"/>
      <c r="E227" s="2"/>
      <c r="F227" s="2"/>
      <c r="G227" s="2"/>
      <c r="H227" s="2"/>
      <c r="I227" s="2"/>
      <c r="J227" s="2"/>
      <c r="K227" s="2"/>
      <c r="L227" s="3"/>
      <c r="M227" s="3"/>
      <c r="N227" s="3"/>
      <c r="O227" s="3"/>
    </row>
    <row r="228" spans="1:15" s="5" customFormat="1" ht="15" x14ac:dyDescent="0.2">
      <c r="A228" s="53"/>
      <c r="B228" s="53"/>
      <c r="E228" s="2"/>
      <c r="F228" s="2"/>
      <c r="G228" s="2"/>
      <c r="H228" s="2"/>
      <c r="I228" s="2"/>
      <c r="J228" s="2"/>
      <c r="K228" s="2"/>
      <c r="L228" s="3"/>
      <c r="M228" s="3"/>
      <c r="N228" s="3"/>
      <c r="O228" s="3"/>
    </row>
    <row r="229" spans="1:15" s="5" customFormat="1" ht="15" x14ac:dyDescent="0.2">
      <c r="A229" s="53"/>
      <c r="B229" s="53"/>
      <c r="E229" s="2"/>
      <c r="F229" s="2"/>
      <c r="G229" s="2"/>
      <c r="H229" s="2"/>
      <c r="I229" s="2"/>
      <c r="J229" s="2"/>
      <c r="K229" s="2"/>
      <c r="L229" s="3"/>
      <c r="M229" s="3"/>
      <c r="N229" s="3"/>
      <c r="O229" s="3"/>
    </row>
    <row r="230" spans="1:15" s="5" customFormat="1" ht="15" x14ac:dyDescent="0.2">
      <c r="A230" s="53"/>
      <c r="B230" s="53"/>
      <c r="E230" s="2"/>
      <c r="F230" s="2"/>
      <c r="G230" s="2"/>
      <c r="H230" s="2"/>
      <c r="I230" s="2"/>
      <c r="J230" s="2"/>
      <c r="K230" s="2"/>
      <c r="L230" s="3"/>
      <c r="M230" s="3"/>
      <c r="N230" s="3"/>
      <c r="O230" s="3"/>
    </row>
    <row r="231" spans="1:15" s="5" customFormat="1" ht="15" x14ac:dyDescent="0.2">
      <c r="A231" s="53"/>
      <c r="B231" s="53"/>
      <c r="E231" s="2"/>
      <c r="F231" s="2"/>
      <c r="G231" s="2"/>
      <c r="H231" s="2"/>
      <c r="I231" s="2"/>
      <c r="J231" s="2"/>
      <c r="K231" s="2"/>
      <c r="L231" s="3"/>
      <c r="M231" s="3"/>
      <c r="N231" s="3"/>
      <c r="O231" s="3"/>
    </row>
    <row r="232" spans="1:15" s="5" customFormat="1" ht="15" x14ac:dyDescent="0.2">
      <c r="A232" s="53"/>
      <c r="B232" s="53"/>
      <c r="E232" s="2"/>
      <c r="F232" s="2"/>
      <c r="G232" s="2"/>
      <c r="H232" s="2"/>
      <c r="I232" s="2"/>
      <c r="J232" s="2"/>
      <c r="K232" s="2"/>
      <c r="L232" s="3"/>
      <c r="M232" s="3"/>
      <c r="N232" s="3"/>
      <c r="O232" s="3"/>
    </row>
    <row r="233" spans="1:15" s="5" customFormat="1" ht="15" x14ac:dyDescent="0.2">
      <c r="A233" s="53"/>
      <c r="B233" s="53"/>
      <c r="E233" s="2"/>
      <c r="F233" s="2"/>
      <c r="G233" s="2"/>
      <c r="H233" s="2"/>
      <c r="I233" s="2"/>
      <c r="J233" s="2"/>
      <c r="K233" s="2"/>
      <c r="L233" s="3"/>
      <c r="M233" s="3"/>
      <c r="N233" s="3"/>
      <c r="O233" s="3"/>
    </row>
    <row r="234" spans="1:15" s="5" customFormat="1" ht="15" x14ac:dyDescent="0.2">
      <c r="A234" s="53"/>
      <c r="B234" s="53"/>
      <c r="E234" s="2"/>
      <c r="F234" s="2"/>
      <c r="G234" s="2"/>
      <c r="H234" s="2"/>
      <c r="I234" s="2"/>
      <c r="J234" s="2"/>
      <c r="K234" s="2"/>
      <c r="L234" s="3"/>
      <c r="M234" s="3"/>
      <c r="N234" s="3"/>
      <c r="O234" s="3"/>
    </row>
    <row r="235" spans="1:15" s="5" customFormat="1" ht="15" x14ac:dyDescent="0.2">
      <c r="A235" s="53"/>
      <c r="B235" s="53"/>
      <c r="E235" s="2"/>
      <c r="F235" s="2"/>
      <c r="G235" s="2"/>
      <c r="H235" s="2"/>
      <c r="I235" s="2"/>
      <c r="J235" s="2"/>
      <c r="K235" s="2"/>
      <c r="L235" s="3"/>
      <c r="M235" s="3"/>
      <c r="N235" s="3"/>
      <c r="O235" s="3"/>
    </row>
    <row r="236" spans="1:15" s="5" customFormat="1" ht="15" x14ac:dyDescent="0.2">
      <c r="A236" s="53"/>
      <c r="B236" s="53"/>
      <c r="E236" s="2"/>
      <c r="F236" s="2"/>
      <c r="G236" s="2"/>
      <c r="H236" s="2"/>
      <c r="I236" s="2"/>
      <c r="J236" s="2"/>
      <c r="K236" s="2"/>
      <c r="L236" s="3"/>
      <c r="M236" s="3"/>
      <c r="N236" s="3"/>
      <c r="O236" s="3"/>
    </row>
    <row r="237" spans="1:15" s="5" customFormat="1" ht="15" x14ac:dyDescent="0.2">
      <c r="A237" s="53"/>
      <c r="B237" s="53"/>
      <c r="E237" s="2"/>
      <c r="F237" s="2"/>
      <c r="G237" s="2"/>
      <c r="H237" s="2"/>
      <c r="I237" s="2"/>
      <c r="J237" s="2"/>
      <c r="K237" s="2"/>
      <c r="L237" s="3"/>
      <c r="M237" s="3"/>
      <c r="N237" s="3"/>
      <c r="O237" s="3"/>
    </row>
    <row r="238" spans="1:15" s="5" customFormat="1" ht="15" x14ac:dyDescent="0.2">
      <c r="A238" s="53"/>
      <c r="B238" s="53"/>
      <c r="E238" s="2"/>
      <c r="F238" s="2"/>
      <c r="G238" s="2"/>
      <c r="H238" s="2"/>
      <c r="I238" s="2"/>
      <c r="J238" s="2"/>
      <c r="K238" s="2"/>
      <c r="L238" s="3"/>
      <c r="M238" s="3"/>
      <c r="N238" s="3"/>
      <c r="O238" s="3"/>
    </row>
    <row r="239" spans="1:15" s="5" customFormat="1" ht="15" x14ac:dyDescent="0.2">
      <c r="A239" s="53"/>
      <c r="B239" s="53"/>
      <c r="E239" s="2"/>
      <c r="F239" s="2"/>
      <c r="G239" s="2"/>
      <c r="H239" s="2"/>
      <c r="I239" s="2"/>
      <c r="J239" s="2"/>
      <c r="K239" s="2"/>
      <c r="L239" s="3"/>
      <c r="M239" s="3"/>
      <c r="N239" s="3"/>
      <c r="O239" s="3"/>
    </row>
    <row r="240" spans="1:15" s="5" customFormat="1" ht="15" x14ac:dyDescent="0.2">
      <c r="A240" s="53"/>
      <c r="B240" s="53"/>
      <c r="E240" s="2"/>
      <c r="F240" s="2"/>
      <c r="G240" s="2"/>
      <c r="H240" s="2"/>
      <c r="I240" s="2"/>
      <c r="J240" s="2"/>
      <c r="K240" s="2"/>
      <c r="L240" s="3"/>
      <c r="M240" s="3"/>
      <c r="N240" s="3"/>
      <c r="O240" s="3"/>
    </row>
    <row r="241" spans="1:15" s="5" customFormat="1" ht="15" x14ac:dyDescent="0.2">
      <c r="A241" s="53"/>
      <c r="B241" s="53"/>
      <c r="E241" s="2"/>
      <c r="F241" s="2"/>
      <c r="G241" s="2"/>
      <c r="H241" s="2"/>
      <c r="I241" s="2"/>
      <c r="J241" s="2"/>
      <c r="K241" s="2"/>
      <c r="L241" s="3"/>
      <c r="M241" s="3"/>
      <c r="N241" s="3"/>
      <c r="O241" s="3"/>
    </row>
    <row r="242" spans="1:15" s="5" customFormat="1" ht="15" x14ac:dyDescent="0.2">
      <c r="A242" s="53"/>
      <c r="B242" s="53"/>
      <c r="E242" s="2"/>
      <c r="F242" s="2"/>
      <c r="G242" s="2"/>
      <c r="H242" s="2"/>
      <c r="I242" s="2"/>
      <c r="J242" s="2"/>
      <c r="K242" s="2"/>
      <c r="L242" s="3"/>
      <c r="M242" s="3"/>
      <c r="N242" s="3"/>
      <c r="O242" s="3"/>
    </row>
    <row r="243" spans="1:15" s="5" customFormat="1" ht="15" x14ac:dyDescent="0.2">
      <c r="A243" s="53"/>
      <c r="B243" s="53"/>
      <c r="E243" s="2"/>
      <c r="F243" s="2"/>
      <c r="G243" s="2"/>
      <c r="H243" s="2"/>
      <c r="I243" s="2"/>
      <c r="J243" s="2"/>
      <c r="K243" s="2"/>
      <c r="L243" s="3"/>
      <c r="M243" s="3"/>
      <c r="N243" s="3"/>
      <c r="O243" s="3"/>
    </row>
    <row r="244" spans="1:15" s="5" customFormat="1" ht="15" x14ac:dyDescent="0.2">
      <c r="A244" s="53"/>
      <c r="B244" s="53"/>
      <c r="E244" s="2"/>
      <c r="F244" s="2"/>
      <c r="G244" s="2"/>
      <c r="H244" s="2"/>
      <c r="I244" s="2"/>
      <c r="J244" s="2"/>
      <c r="K244" s="2"/>
      <c r="L244" s="3"/>
      <c r="M244" s="3"/>
      <c r="N244" s="3"/>
      <c r="O244" s="3"/>
    </row>
    <row r="245" spans="1:15" s="5" customFormat="1" ht="15" x14ac:dyDescent="0.2">
      <c r="A245" s="53"/>
      <c r="B245" s="53"/>
      <c r="E245" s="2"/>
      <c r="F245" s="2"/>
      <c r="G245" s="2"/>
      <c r="H245" s="2"/>
      <c r="I245" s="2"/>
      <c r="J245" s="2"/>
      <c r="K245" s="2"/>
      <c r="L245" s="3"/>
      <c r="M245" s="3"/>
      <c r="N245" s="3"/>
      <c r="O245" s="3"/>
    </row>
    <row r="246" spans="1:15" s="5" customFormat="1" ht="15" x14ac:dyDescent="0.2">
      <c r="A246" s="53"/>
      <c r="B246" s="53"/>
      <c r="E246" s="2"/>
      <c r="F246" s="2"/>
      <c r="G246" s="2"/>
      <c r="H246" s="2"/>
      <c r="I246" s="2"/>
      <c r="J246" s="2"/>
      <c r="K246" s="2"/>
      <c r="L246" s="3"/>
      <c r="M246" s="3"/>
      <c r="N246" s="3"/>
      <c r="O246" s="3"/>
    </row>
    <row r="247" spans="1:15" s="5" customFormat="1" ht="15" x14ac:dyDescent="0.2">
      <c r="A247" s="53"/>
      <c r="B247" s="53"/>
      <c r="E247" s="2"/>
      <c r="F247" s="2"/>
      <c r="G247" s="2"/>
      <c r="H247" s="2"/>
      <c r="I247" s="2"/>
      <c r="J247" s="2"/>
      <c r="K247" s="2"/>
      <c r="L247" s="3"/>
      <c r="M247" s="3"/>
      <c r="N247" s="3"/>
      <c r="O247" s="3"/>
    </row>
    <row r="248" spans="1:15" s="5" customFormat="1" ht="15" x14ac:dyDescent="0.2">
      <c r="A248" s="53"/>
      <c r="B248" s="53"/>
      <c r="E248" s="2"/>
      <c r="F248" s="2"/>
      <c r="G248" s="2"/>
      <c r="H248" s="2"/>
      <c r="I248" s="2"/>
      <c r="J248" s="2"/>
      <c r="K248" s="2"/>
      <c r="L248" s="3"/>
      <c r="M248" s="3"/>
      <c r="N248" s="3"/>
      <c r="O248" s="3"/>
    </row>
    <row r="249" spans="1:15" s="5" customFormat="1" ht="15" x14ac:dyDescent="0.2">
      <c r="A249" s="53"/>
      <c r="B249" s="53"/>
      <c r="E249" s="2"/>
      <c r="F249" s="2"/>
      <c r="G249" s="2"/>
      <c r="H249" s="2"/>
      <c r="I249" s="2"/>
      <c r="J249" s="2"/>
      <c r="K249" s="2"/>
      <c r="L249" s="3"/>
      <c r="M249" s="3"/>
      <c r="N249" s="3"/>
      <c r="O249" s="3"/>
    </row>
    <row r="250" spans="1:15" s="5" customFormat="1" ht="15" x14ac:dyDescent="0.2">
      <c r="A250" s="53"/>
      <c r="B250" s="53"/>
      <c r="E250" s="2"/>
      <c r="F250" s="2"/>
      <c r="G250" s="2"/>
      <c r="H250" s="2"/>
      <c r="I250" s="2"/>
      <c r="J250" s="2"/>
      <c r="K250" s="2"/>
      <c r="L250" s="3"/>
      <c r="M250" s="3"/>
      <c r="N250" s="3"/>
      <c r="O250" s="3"/>
    </row>
    <row r="251" spans="1:15" s="5" customFormat="1" ht="15" x14ac:dyDescent="0.2">
      <c r="A251" s="53"/>
      <c r="B251" s="53"/>
      <c r="E251" s="2"/>
      <c r="F251" s="2"/>
      <c r="G251" s="2"/>
      <c r="H251" s="2"/>
      <c r="I251" s="2"/>
      <c r="J251" s="2"/>
      <c r="K251" s="2"/>
      <c r="L251" s="3"/>
      <c r="M251" s="3"/>
      <c r="N251" s="3"/>
      <c r="O251" s="3"/>
    </row>
    <row r="252" spans="1:15" s="5" customFormat="1" ht="15" x14ac:dyDescent="0.2">
      <c r="A252" s="53"/>
      <c r="B252" s="53"/>
      <c r="E252" s="2"/>
      <c r="F252" s="2"/>
      <c r="G252" s="2"/>
      <c r="H252" s="2"/>
      <c r="I252" s="2"/>
      <c r="J252" s="2"/>
      <c r="K252" s="2"/>
      <c r="L252" s="3"/>
      <c r="M252" s="3"/>
      <c r="N252" s="3"/>
      <c r="O252" s="3"/>
    </row>
    <row r="253" spans="1:15" s="5" customFormat="1" ht="15" x14ac:dyDescent="0.2">
      <c r="A253" s="53"/>
      <c r="B253" s="53"/>
      <c r="E253" s="2"/>
      <c r="F253" s="2"/>
      <c r="G253" s="2"/>
      <c r="H253" s="2"/>
      <c r="I253" s="2"/>
      <c r="J253" s="2"/>
      <c r="K253" s="2"/>
      <c r="L253" s="3"/>
      <c r="M253" s="3"/>
      <c r="N253" s="3"/>
      <c r="O253" s="3"/>
    </row>
    <row r="254" spans="1:15" s="5" customFormat="1" ht="15" x14ac:dyDescent="0.2">
      <c r="A254" s="53"/>
      <c r="B254" s="53"/>
      <c r="E254" s="2"/>
      <c r="F254" s="2"/>
      <c r="G254" s="2"/>
      <c r="H254" s="2"/>
      <c r="I254" s="2"/>
      <c r="J254" s="2"/>
      <c r="K254" s="2"/>
      <c r="L254" s="3"/>
      <c r="M254" s="3"/>
      <c r="N254" s="3"/>
      <c r="O254" s="3"/>
    </row>
    <row r="255" spans="1:15" s="5" customFormat="1" ht="15" x14ac:dyDescent="0.2">
      <c r="A255" s="53"/>
      <c r="B255" s="53"/>
      <c r="E255" s="2"/>
      <c r="F255" s="2"/>
      <c r="G255" s="2"/>
      <c r="H255" s="2"/>
      <c r="I255" s="2"/>
      <c r="J255" s="2"/>
      <c r="K255" s="2"/>
      <c r="L255" s="3"/>
      <c r="M255" s="3"/>
      <c r="N255" s="3"/>
      <c r="O255" s="3"/>
    </row>
    <row r="256" spans="1:15" s="5" customFormat="1" ht="15" x14ac:dyDescent="0.2">
      <c r="A256" s="53"/>
      <c r="B256" s="53"/>
      <c r="E256" s="2"/>
      <c r="F256" s="2"/>
      <c r="G256" s="2"/>
      <c r="H256" s="2"/>
      <c r="I256" s="2"/>
      <c r="J256" s="2"/>
      <c r="K256" s="2"/>
      <c r="L256" s="3"/>
      <c r="M256" s="3"/>
      <c r="N256" s="3"/>
      <c r="O256" s="3"/>
    </row>
    <row r="257" spans="1:15" s="5" customFormat="1" ht="15" x14ac:dyDescent="0.2">
      <c r="A257" s="53"/>
      <c r="B257" s="53"/>
      <c r="E257" s="2"/>
      <c r="F257" s="2"/>
      <c r="G257" s="2"/>
      <c r="H257" s="2"/>
      <c r="I257" s="2"/>
      <c r="J257" s="2"/>
      <c r="K257" s="2"/>
      <c r="L257" s="3"/>
      <c r="M257" s="3"/>
      <c r="N257" s="3"/>
      <c r="O257" s="3"/>
    </row>
    <row r="258" spans="1:15" s="5" customFormat="1" ht="15" x14ac:dyDescent="0.2">
      <c r="A258" s="53"/>
      <c r="B258" s="53"/>
      <c r="E258" s="2"/>
      <c r="F258" s="2"/>
      <c r="G258" s="2"/>
      <c r="H258" s="2"/>
      <c r="I258" s="2"/>
      <c r="J258" s="2"/>
      <c r="K258" s="2"/>
      <c r="L258" s="3"/>
      <c r="M258" s="3"/>
      <c r="N258" s="3"/>
      <c r="O258" s="3"/>
    </row>
    <row r="259" spans="1:15" s="5" customFormat="1" ht="15" x14ac:dyDescent="0.2">
      <c r="A259" s="53"/>
      <c r="B259" s="53"/>
      <c r="E259" s="2"/>
      <c r="F259" s="2"/>
      <c r="G259" s="2"/>
      <c r="H259" s="2"/>
      <c r="I259" s="2"/>
      <c r="J259" s="2"/>
      <c r="K259" s="2"/>
      <c r="L259" s="3"/>
      <c r="M259" s="3"/>
      <c r="N259" s="3"/>
      <c r="O259" s="3"/>
    </row>
    <row r="260" spans="1:15" s="5" customFormat="1" ht="15" x14ac:dyDescent="0.2">
      <c r="A260" s="53"/>
      <c r="B260" s="53"/>
      <c r="E260" s="2"/>
      <c r="F260" s="2"/>
      <c r="G260" s="2"/>
      <c r="H260" s="2"/>
      <c r="I260" s="2"/>
      <c r="J260" s="2"/>
      <c r="K260" s="2"/>
      <c r="L260" s="3"/>
      <c r="M260" s="3"/>
      <c r="N260" s="3"/>
      <c r="O260" s="3"/>
    </row>
    <row r="261" spans="1:15" s="5" customFormat="1" ht="15" x14ac:dyDescent="0.2">
      <c r="A261" s="53"/>
      <c r="B261" s="53"/>
      <c r="E261" s="2"/>
      <c r="F261" s="2"/>
      <c r="G261" s="2"/>
      <c r="H261" s="2"/>
      <c r="I261" s="2"/>
      <c r="J261" s="2"/>
      <c r="K261" s="2"/>
      <c r="L261" s="3"/>
      <c r="M261" s="3"/>
      <c r="N261" s="3"/>
      <c r="O261" s="3"/>
    </row>
    <row r="262" spans="1:15" s="5" customFormat="1" ht="15" x14ac:dyDescent="0.2">
      <c r="A262" s="53"/>
      <c r="B262" s="53"/>
      <c r="E262" s="2"/>
      <c r="F262" s="2"/>
      <c r="G262" s="2"/>
      <c r="H262" s="2"/>
      <c r="I262" s="2"/>
      <c r="J262" s="2"/>
      <c r="K262" s="2"/>
      <c r="L262" s="3"/>
      <c r="M262" s="3"/>
      <c r="N262" s="3"/>
      <c r="O262" s="3"/>
    </row>
    <row r="263" spans="1:15" s="5" customFormat="1" ht="15" x14ac:dyDescent="0.2">
      <c r="A263" s="53"/>
      <c r="B263" s="53"/>
      <c r="E263" s="2"/>
      <c r="F263" s="2"/>
      <c r="G263" s="2"/>
      <c r="H263" s="2"/>
      <c r="I263" s="2"/>
      <c r="J263" s="2"/>
      <c r="K263" s="2"/>
      <c r="L263" s="3"/>
      <c r="M263" s="3"/>
      <c r="N263" s="3"/>
      <c r="O263" s="3"/>
    </row>
    <row r="264" spans="1:15" s="5" customFormat="1" ht="15" x14ac:dyDescent="0.2">
      <c r="A264" s="53"/>
      <c r="B264" s="53"/>
      <c r="E264" s="2"/>
      <c r="F264" s="2"/>
      <c r="G264" s="2"/>
      <c r="H264" s="2"/>
      <c r="I264" s="2"/>
      <c r="J264" s="2"/>
      <c r="K264" s="2"/>
      <c r="L264" s="3"/>
      <c r="M264" s="3"/>
      <c r="N264" s="3"/>
      <c r="O264" s="3"/>
    </row>
    <row r="265" spans="1:15" s="5" customFormat="1" ht="15" x14ac:dyDescent="0.2">
      <c r="A265" s="53"/>
      <c r="B265" s="53"/>
      <c r="E265" s="2"/>
      <c r="F265" s="2"/>
      <c r="G265" s="2"/>
      <c r="H265" s="2"/>
      <c r="I265" s="2"/>
      <c r="J265" s="2"/>
      <c r="K265" s="2"/>
      <c r="L265" s="3"/>
      <c r="M265" s="3"/>
      <c r="N265" s="3"/>
      <c r="O265" s="3"/>
    </row>
    <row r="266" spans="1:15" s="5" customFormat="1" ht="15" x14ac:dyDescent="0.2">
      <c r="A266" s="53"/>
      <c r="B266" s="53"/>
      <c r="E266" s="2"/>
      <c r="F266" s="2"/>
      <c r="G266" s="2"/>
      <c r="H266" s="2"/>
      <c r="I266" s="2"/>
      <c r="J266" s="2"/>
      <c r="K266" s="2"/>
      <c r="L266" s="3"/>
      <c r="M266" s="3"/>
      <c r="N266" s="3"/>
      <c r="O266" s="3"/>
    </row>
    <row r="267" spans="1:15" s="5" customFormat="1" ht="15" x14ac:dyDescent="0.2">
      <c r="A267" s="53"/>
      <c r="B267" s="53"/>
      <c r="E267" s="2"/>
      <c r="F267" s="2"/>
      <c r="G267" s="2"/>
      <c r="H267" s="2"/>
      <c r="I267" s="2"/>
      <c r="J267" s="2"/>
      <c r="K267" s="2"/>
      <c r="L267" s="3"/>
      <c r="M267" s="3"/>
      <c r="N267" s="3"/>
      <c r="O267" s="3"/>
    </row>
    <row r="268" spans="1:15" s="5" customFormat="1" ht="15" x14ac:dyDescent="0.2">
      <c r="A268" s="53"/>
      <c r="B268" s="53"/>
      <c r="E268" s="2"/>
      <c r="F268" s="2"/>
      <c r="G268" s="2"/>
      <c r="H268" s="2"/>
      <c r="I268" s="2"/>
      <c r="J268" s="2"/>
      <c r="K268" s="2"/>
      <c r="L268" s="3"/>
      <c r="M268" s="3"/>
      <c r="N268" s="3"/>
      <c r="O268" s="3"/>
    </row>
    <row r="269" spans="1:15" s="5" customFormat="1" ht="15" x14ac:dyDescent="0.2">
      <c r="A269" s="53"/>
      <c r="B269" s="53"/>
      <c r="E269" s="2"/>
      <c r="F269" s="2"/>
      <c r="G269" s="2"/>
      <c r="H269" s="2"/>
      <c r="I269" s="2"/>
      <c r="J269" s="2"/>
      <c r="K269" s="2"/>
      <c r="L269" s="3"/>
      <c r="M269" s="3"/>
      <c r="N269" s="3"/>
      <c r="O269" s="3"/>
    </row>
    <row r="270" spans="1:15" s="5" customFormat="1" ht="15" x14ac:dyDescent="0.2">
      <c r="A270" s="53"/>
      <c r="B270" s="53"/>
      <c r="E270" s="2"/>
      <c r="F270" s="2"/>
      <c r="G270" s="2"/>
      <c r="H270" s="2"/>
      <c r="I270" s="2"/>
      <c r="J270" s="2"/>
      <c r="K270" s="2"/>
      <c r="L270" s="3"/>
      <c r="M270" s="3"/>
      <c r="N270" s="3"/>
      <c r="O270" s="3"/>
    </row>
    <row r="271" spans="1:15" s="5" customFormat="1" ht="15" x14ac:dyDescent="0.2">
      <c r="A271" s="53"/>
      <c r="B271" s="53"/>
      <c r="E271" s="2"/>
      <c r="F271" s="2"/>
      <c r="G271" s="2"/>
      <c r="H271" s="2"/>
      <c r="I271" s="2"/>
      <c r="J271" s="2"/>
      <c r="K271" s="2"/>
      <c r="L271" s="3"/>
      <c r="M271" s="3"/>
      <c r="N271" s="3"/>
      <c r="O271" s="3"/>
    </row>
    <row r="272" spans="1:15" s="5" customFormat="1" ht="15" x14ac:dyDescent="0.2">
      <c r="A272" s="53"/>
      <c r="B272" s="53"/>
      <c r="E272" s="2"/>
      <c r="F272" s="2"/>
      <c r="G272" s="2"/>
      <c r="H272" s="2"/>
      <c r="I272" s="2"/>
      <c r="J272" s="2"/>
      <c r="K272" s="2"/>
      <c r="L272" s="3"/>
      <c r="M272" s="3"/>
      <c r="N272" s="3"/>
      <c r="O272" s="3"/>
    </row>
    <row r="273" spans="1:15" s="5" customFormat="1" ht="15" x14ac:dyDescent="0.2">
      <c r="A273" s="53"/>
      <c r="B273" s="53"/>
      <c r="E273" s="2"/>
      <c r="F273" s="2"/>
      <c r="G273" s="2"/>
      <c r="H273" s="2"/>
      <c r="I273" s="2"/>
      <c r="J273" s="2"/>
      <c r="K273" s="2"/>
      <c r="L273" s="3"/>
      <c r="M273" s="3"/>
      <c r="N273" s="3"/>
      <c r="O273" s="3"/>
    </row>
    <row r="274" spans="1:15" s="5" customFormat="1" ht="15" x14ac:dyDescent="0.2">
      <c r="A274" s="53"/>
      <c r="B274" s="53"/>
      <c r="E274" s="2"/>
      <c r="F274" s="2"/>
      <c r="G274" s="2"/>
      <c r="H274" s="2"/>
      <c r="I274" s="2"/>
      <c r="J274" s="2"/>
      <c r="K274" s="2"/>
      <c r="L274" s="3"/>
      <c r="M274" s="3"/>
      <c r="N274" s="3"/>
      <c r="O274" s="3"/>
    </row>
    <row r="275" spans="1:15" s="5" customFormat="1" ht="15" x14ac:dyDescent="0.2">
      <c r="A275" s="53"/>
      <c r="B275" s="53"/>
      <c r="E275" s="2"/>
      <c r="F275" s="2"/>
      <c r="G275" s="2"/>
      <c r="H275" s="2"/>
      <c r="I275" s="2"/>
      <c r="J275" s="2"/>
      <c r="K275" s="2"/>
      <c r="L275" s="3"/>
      <c r="M275" s="3"/>
      <c r="N275" s="3"/>
      <c r="O275" s="3"/>
    </row>
    <row r="276" spans="1:15" s="5" customFormat="1" ht="15" x14ac:dyDescent="0.2">
      <c r="A276" s="53"/>
      <c r="B276" s="53"/>
      <c r="E276" s="2"/>
      <c r="F276" s="2"/>
      <c r="G276" s="2"/>
      <c r="H276" s="2"/>
      <c r="I276" s="2"/>
      <c r="J276" s="2"/>
      <c r="K276" s="2"/>
      <c r="L276" s="3"/>
      <c r="M276" s="3"/>
      <c r="N276" s="3"/>
      <c r="O276" s="3"/>
    </row>
    <row r="277" spans="1:15" s="5" customFormat="1" ht="15" x14ac:dyDescent="0.2">
      <c r="A277" s="53"/>
      <c r="B277" s="53"/>
      <c r="E277" s="2"/>
      <c r="F277" s="2"/>
      <c r="G277" s="2"/>
      <c r="H277" s="2"/>
      <c r="I277" s="2"/>
      <c r="J277" s="2"/>
      <c r="K277" s="2"/>
      <c r="L277" s="3"/>
      <c r="M277" s="3"/>
      <c r="N277" s="3"/>
      <c r="O277" s="3"/>
    </row>
    <row r="278" spans="1:15" s="5" customFormat="1" ht="15" x14ac:dyDescent="0.2">
      <c r="A278" s="53"/>
      <c r="B278" s="53"/>
      <c r="E278" s="2"/>
      <c r="F278" s="2"/>
      <c r="G278" s="2"/>
      <c r="H278" s="2"/>
      <c r="I278" s="2"/>
      <c r="J278" s="2"/>
      <c r="K278" s="2"/>
      <c r="L278" s="3"/>
      <c r="M278" s="3"/>
      <c r="N278" s="3"/>
      <c r="O278" s="3"/>
    </row>
    <row r="279" spans="1:15" s="5" customFormat="1" ht="15" x14ac:dyDescent="0.2">
      <c r="A279" s="53"/>
      <c r="B279" s="53"/>
      <c r="E279" s="2"/>
      <c r="F279" s="2"/>
      <c r="G279" s="2"/>
      <c r="H279" s="2"/>
      <c r="I279" s="2"/>
      <c r="J279" s="2"/>
      <c r="K279" s="2"/>
      <c r="L279" s="3"/>
      <c r="M279" s="3"/>
      <c r="N279" s="3"/>
      <c r="O279" s="3"/>
    </row>
    <row r="280" spans="1:15" s="5" customFormat="1" ht="15" x14ac:dyDescent="0.2">
      <c r="A280" s="53"/>
      <c r="B280" s="53"/>
      <c r="E280" s="2"/>
      <c r="F280" s="2"/>
      <c r="G280" s="2"/>
      <c r="H280" s="2"/>
      <c r="I280" s="2"/>
      <c r="J280" s="2"/>
      <c r="K280" s="2"/>
      <c r="L280" s="3"/>
      <c r="M280" s="3"/>
      <c r="N280" s="3"/>
      <c r="O280" s="3"/>
    </row>
    <row r="281" spans="1:15" s="5" customFormat="1" ht="15" x14ac:dyDescent="0.2">
      <c r="A281" s="53"/>
      <c r="B281" s="53"/>
      <c r="E281" s="2"/>
      <c r="F281" s="2"/>
      <c r="G281" s="2"/>
      <c r="H281" s="2"/>
      <c r="I281" s="2"/>
      <c r="J281" s="2"/>
      <c r="K281" s="2"/>
      <c r="L281" s="3"/>
      <c r="M281" s="3"/>
      <c r="N281" s="3"/>
      <c r="O281" s="3"/>
    </row>
    <row r="282" spans="1:15" s="5" customFormat="1" ht="15" x14ac:dyDescent="0.2">
      <c r="A282" s="53"/>
      <c r="B282" s="53"/>
      <c r="E282" s="2"/>
      <c r="F282" s="2"/>
      <c r="G282" s="2"/>
      <c r="H282" s="2"/>
      <c r="I282" s="2"/>
      <c r="J282" s="2"/>
      <c r="K282" s="2"/>
      <c r="L282" s="3"/>
      <c r="M282" s="3"/>
      <c r="N282" s="3"/>
      <c r="O282" s="3"/>
    </row>
    <row r="283" spans="1:15" s="5" customFormat="1" ht="15" x14ac:dyDescent="0.2">
      <c r="A283" s="53"/>
      <c r="B283" s="53"/>
      <c r="E283" s="2"/>
      <c r="F283" s="2"/>
      <c r="G283" s="2"/>
      <c r="H283" s="2"/>
      <c r="I283" s="2"/>
      <c r="J283" s="2"/>
      <c r="K283" s="2"/>
      <c r="L283" s="3"/>
      <c r="M283" s="3"/>
      <c r="N283" s="3"/>
      <c r="O283" s="3"/>
    </row>
    <row r="284" spans="1:15" s="5" customFormat="1" ht="15" x14ac:dyDescent="0.2">
      <c r="A284" s="53"/>
      <c r="B284" s="53"/>
      <c r="E284" s="2"/>
      <c r="F284" s="2"/>
      <c r="G284" s="2"/>
      <c r="H284" s="2"/>
      <c r="I284" s="2"/>
      <c r="J284" s="2"/>
      <c r="K284" s="2"/>
      <c r="L284" s="3"/>
      <c r="M284" s="3"/>
      <c r="N284" s="3"/>
      <c r="O284" s="3"/>
    </row>
    <row r="285" spans="1:15" s="5" customFormat="1" ht="15" x14ac:dyDescent="0.2">
      <c r="A285" s="53"/>
      <c r="B285" s="53"/>
      <c r="E285" s="2"/>
      <c r="F285" s="2"/>
      <c r="G285" s="2"/>
      <c r="H285" s="2"/>
      <c r="I285" s="2"/>
      <c r="J285" s="2"/>
      <c r="K285" s="2"/>
      <c r="L285" s="3"/>
      <c r="M285" s="3"/>
      <c r="N285" s="3"/>
      <c r="O285" s="3"/>
    </row>
    <row r="286" spans="1:15" s="5" customFormat="1" ht="15" x14ac:dyDescent="0.2">
      <c r="A286" s="53"/>
      <c r="B286" s="53"/>
      <c r="E286" s="2"/>
      <c r="F286" s="2"/>
      <c r="G286" s="2"/>
      <c r="H286" s="2"/>
      <c r="I286" s="2"/>
      <c r="J286" s="2"/>
      <c r="K286" s="2"/>
      <c r="L286" s="3"/>
      <c r="M286" s="3"/>
      <c r="N286" s="3"/>
      <c r="O286" s="3"/>
    </row>
    <row r="287" spans="1:15" s="5" customFormat="1" ht="15" x14ac:dyDescent="0.2">
      <c r="A287" s="53"/>
      <c r="B287" s="53"/>
      <c r="E287" s="2"/>
      <c r="F287" s="2"/>
      <c r="G287" s="2"/>
      <c r="H287" s="2"/>
      <c r="I287" s="2"/>
      <c r="J287" s="2"/>
      <c r="K287" s="2"/>
      <c r="L287" s="3"/>
      <c r="M287" s="3"/>
      <c r="N287" s="3"/>
      <c r="O287" s="3"/>
    </row>
    <row r="288" spans="1:15" s="5" customFormat="1" ht="15" x14ac:dyDescent="0.2">
      <c r="A288" s="53"/>
      <c r="B288" s="53"/>
      <c r="E288" s="2"/>
      <c r="F288" s="2"/>
      <c r="G288" s="2"/>
      <c r="H288" s="2"/>
      <c r="I288" s="2"/>
      <c r="J288" s="2"/>
      <c r="K288" s="2"/>
      <c r="L288" s="3"/>
      <c r="M288" s="3"/>
      <c r="N288" s="3"/>
      <c r="O288" s="3"/>
    </row>
    <row r="289" spans="1:15" s="5" customFormat="1" ht="15" x14ac:dyDescent="0.2">
      <c r="A289" s="53"/>
      <c r="B289" s="53"/>
      <c r="E289" s="2"/>
      <c r="F289" s="2"/>
      <c r="G289" s="2"/>
      <c r="H289" s="2"/>
      <c r="I289" s="2"/>
      <c r="J289" s="2"/>
      <c r="K289" s="2"/>
      <c r="L289" s="3"/>
      <c r="M289" s="3"/>
      <c r="N289" s="3"/>
      <c r="O289" s="3"/>
    </row>
    <row r="290" spans="1:15" s="5" customFormat="1" ht="15" x14ac:dyDescent="0.2">
      <c r="A290" s="53"/>
      <c r="B290" s="53"/>
      <c r="E290" s="2"/>
      <c r="F290" s="2"/>
      <c r="G290" s="2"/>
      <c r="H290" s="2"/>
      <c r="I290" s="2"/>
      <c r="J290" s="2"/>
      <c r="K290" s="2"/>
      <c r="L290" s="3"/>
      <c r="M290" s="3"/>
      <c r="N290" s="3"/>
      <c r="O290" s="3"/>
    </row>
    <row r="291" spans="1:15" s="5" customFormat="1" ht="15" x14ac:dyDescent="0.2">
      <c r="A291" s="53"/>
      <c r="B291" s="53"/>
      <c r="E291" s="2"/>
      <c r="F291" s="2"/>
      <c r="G291" s="2"/>
      <c r="H291" s="2"/>
      <c r="I291" s="2"/>
      <c r="J291" s="2"/>
      <c r="K291" s="2"/>
      <c r="L291" s="3"/>
      <c r="M291" s="3"/>
      <c r="N291" s="3"/>
      <c r="O291" s="3"/>
    </row>
    <row r="292" spans="1:15" s="5" customFormat="1" ht="15" x14ac:dyDescent="0.2">
      <c r="A292" s="53"/>
      <c r="B292" s="53"/>
      <c r="E292" s="2"/>
      <c r="F292" s="2"/>
      <c r="G292" s="2"/>
      <c r="H292" s="2"/>
      <c r="I292" s="2"/>
      <c r="J292" s="2"/>
      <c r="K292" s="2"/>
      <c r="L292" s="3"/>
      <c r="M292" s="3"/>
      <c r="N292" s="3"/>
      <c r="O292" s="3"/>
    </row>
    <row r="293" spans="1:15" s="5" customFormat="1" ht="15" x14ac:dyDescent="0.2">
      <c r="A293" s="53"/>
      <c r="B293" s="53"/>
      <c r="E293" s="2"/>
      <c r="F293" s="2"/>
      <c r="G293" s="2"/>
      <c r="H293" s="2"/>
      <c r="I293" s="2"/>
      <c r="J293" s="2"/>
      <c r="K293" s="2"/>
      <c r="L293" s="3"/>
      <c r="M293" s="3"/>
      <c r="N293" s="3"/>
      <c r="O293" s="3"/>
    </row>
    <row r="294" spans="1:15" s="5" customFormat="1" ht="15" x14ac:dyDescent="0.2">
      <c r="A294" s="53"/>
      <c r="B294" s="53"/>
      <c r="E294" s="2"/>
      <c r="F294" s="2"/>
      <c r="G294" s="2"/>
      <c r="H294" s="2"/>
      <c r="I294" s="2"/>
      <c r="J294" s="2"/>
      <c r="K294" s="2"/>
      <c r="L294" s="3"/>
      <c r="M294" s="3"/>
      <c r="N294" s="3"/>
      <c r="O294" s="3"/>
    </row>
    <row r="295" spans="1:15" s="5" customFormat="1" ht="15" x14ac:dyDescent="0.2">
      <c r="A295" s="53"/>
      <c r="B295" s="53"/>
      <c r="E295" s="2"/>
      <c r="F295" s="2"/>
      <c r="G295" s="2"/>
      <c r="H295" s="2"/>
      <c r="I295" s="2"/>
      <c r="J295" s="2"/>
      <c r="K295" s="2"/>
      <c r="L295" s="3"/>
      <c r="M295" s="3"/>
      <c r="N295" s="3"/>
      <c r="O295" s="3"/>
    </row>
    <row r="296" spans="1:15" s="5" customFormat="1" ht="15" x14ac:dyDescent="0.2">
      <c r="A296" s="53"/>
      <c r="B296" s="53"/>
      <c r="E296" s="2"/>
      <c r="F296" s="2"/>
      <c r="G296" s="2"/>
      <c r="H296" s="2"/>
      <c r="I296" s="2"/>
      <c r="J296" s="2"/>
      <c r="K296" s="2"/>
      <c r="L296" s="3"/>
      <c r="M296" s="3"/>
      <c r="N296" s="3"/>
      <c r="O296" s="3"/>
    </row>
    <row r="297" spans="1:15" s="5" customFormat="1" ht="15" x14ac:dyDescent="0.2">
      <c r="A297" s="53"/>
      <c r="B297" s="53"/>
      <c r="E297" s="2"/>
      <c r="F297" s="2"/>
      <c r="G297" s="2"/>
      <c r="H297" s="2"/>
      <c r="I297" s="2"/>
      <c r="J297" s="2"/>
      <c r="K297" s="2"/>
      <c r="L297" s="3"/>
      <c r="M297" s="3"/>
      <c r="N297" s="3"/>
      <c r="O297" s="3"/>
    </row>
    <row r="298" spans="1:15" s="5" customFormat="1" ht="15" x14ac:dyDescent="0.2">
      <c r="A298" s="53"/>
      <c r="B298" s="53"/>
      <c r="E298" s="2"/>
      <c r="F298" s="2"/>
      <c r="G298" s="2"/>
      <c r="H298" s="2"/>
      <c r="I298" s="2"/>
      <c r="J298" s="2"/>
      <c r="K298" s="2"/>
      <c r="L298" s="3"/>
      <c r="M298" s="3"/>
      <c r="N298" s="3"/>
      <c r="O298" s="3"/>
    </row>
    <row r="299" spans="1:15" s="5" customFormat="1" ht="15" x14ac:dyDescent="0.2">
      <c r="A299" s="53"/>
      <c r="B299" s="53"/>
      <c r="E299" s="2"/>
      <c r="F299" s="2"/>
      <c r="G299" s="2"/>
      <c r="H299" s="2"/>
      <c r="I299" s="2"/>
      <c r="J299" s="2"/>
      <c r="K299" s="2"/>
      <c r="L299" s="3"/>
      <c r="M299" s="3"/>
      <c r="N299" s="3"/>
      <c r="O299" s="3"/>
    </row>
    <row r="300" spans="1:15" s="5" customFormat="1" ht="15" x14ac:dyDescent="0.2">
      <c r="A300" s="53"/>
      <c r="B300" s="53"/>
      <c r="E300" s="2"/>
      <c r="F300" s="2"/>
      <c r="G300" s="2"/>
      <c r="H300" s="2"/>
      <c r="I300" s="2"/>
      <c r="J300" s="2"/>
      <c r="K300" s="2"/>
      <c r="L300" s="3"/>
      <c r="M300" s="3"/>
      <c r="N300" s="3"/>
      <c r="O300" s="3"/>
    </row>
    <row r="301" spans="1:15" s="5" customFormat="1" ht="15" x14ac:dyDescent="0.2">
      <c r="A301" s="53"/>
      <c r="B301" s="53"/>
      <c r="E301" s="2"/>
      <c r="F301" s="2"/>
      <c r="G301" s="2"/>
      <c r="H301" s="2"/>
      <c r="I301" s="2"/>
      <c r="J301" s="2"/>
      <c r="K301" s="2"/>
      <c r="L301" s="3"/>
      <c r="M301" s="3"/>
      <c r="N301" s="3"/>
      <c r="O301" s="3"/>
    </row>
    <row r="302" spans="1:15" s="5" customFormat="1" ht="15" x14ac:dyDescent="0.2">
      <c r="A302" s="53"/>
      <c r="B302" s="53"/>
      <c r="E302" s="2"/>
      <c r="F302" s="2"/>
      <c r="G302" s="2"/>
      <c r="H302" s="2"/>
      <c r="I302" s="2"/>
      <c r="J302" s="2"/>
      <c r="K302" s="2"/>
      <c r="L302" s="3"/>
      <c r="M302" s="3"/>
      <c r="N302" s="3"/>
      <c r="O302" s="3"/>
    </row>
    <row r="303" spans="1:15" s="5" customFormat="1" ht="15" x14ac:dyDescent="0.2">
      <c r="A303" s="53"/>
      <c r="B303" s="53"/>
      <c r="E303" s="2"/>
      <c r="F303" s="2"/>
      <c r="G303" s="2"/>
      <c r="H303" s="2"/>
      <c r="I303" s="2"/>
      <c r="J303" s="2"/>
      <c r="K303" s="2"/>
      <c r="L303" s="3"/>
      <c r="M303" s="3"/>
      <c r="N303" s="3"/>
      <c r="O303" s="3"/>
    </row>
    <row r="304" spans="1:15" s="5" customFormat="1" ht="15" x14ac:dyDescent="0.2">
      <c r="A304" s="53"/>
      <c r="B304" s="53"/>
      <c r="E304" s="2"/>
      <c r="F304" s="2"/>
      <c r="G304" s="2"/>
      <c r="H304" s="2"/>
      <c r="I304" s="2"/>
      <c r="J304" s="2"/>
      <c r="K304" s="2"/>
      <c r="L304" s="3"/>
      <c r="M304" s="3"/>
      <c r="N304" s="3"/>
      <c r="O304" s="3"/>
    </row>
    <row r="305" spans="1:15" s="5" customFormat="1" ht="15" x14ac:dyDescent="0.2">
      <c r="A305" s="53"/>
      <c r="B305" s="53"/>
      <c r="E305" s="2"/>
      <c r="F305" s="2"/>
      <c r="G305" s="2"/>
      <c r="H305" s="2"/>
      <c r="I305" s="2"/>
      <c r="J305" s="2"/>
      <c r="K305" s="2"/>
      <c r="L305" s="3"/>
      <c r="M305" s="3"/>
      <c r="N305" s="3"/>
      <c r="O305" s="3"/>
    </row>
    <row r="306" spans="1:15" s="5" customFormat="1" ht="15" x14ac:dyDescent="0.2">
      <c r="A306" s="53"/>
      <c r="B306" s="53"/>
      <c r="E306" s="2"/>
      <c r="F306" s="2"/>
      <c r="G306" s="2"/>
      <c r="H306" s="2"/>
      <c r="I306" s="2"/>
      <c r="J306" s="2"/>
      <c r="K306" s="2"/>
      <c r="L306" s="3"/>
      <c r="M306" s="3"/>
      <c r="N306" s="3"/>
      <c r="O306" s="3"/>
    </row>
    <row r="307" spans="1:15" s="5" customFormat="1" ht="15" x14ac:dyDescent="0.2">
      <c r="A307" s="53"/>
      <c r="B307" s="53"/>
      <c r="E307" s="2"/>
      <c r="F307" s="2"/>
      <c r="G307" s="2"/>
      <c r="H307" s="2"/>
      <c r="I307" s="2"/>
      <c r="J307" s="2"/>
      <c r="K307" s="2"/>
      <c r="L307" s="3"/>
      <c r="M307" s="3"/>
      <c r="N307" s="3"/>
      <c r="O307" s="3"/>
    </row>
    <row r="308" spans="1:15" s="5" customFormat="1" ht="15" x14ac:dyDescent="0.2">
      <c r="A308" s="53"/>
      <c r="B308" s="53"/>
      <c r="E308" s="2"/>
      <c r="F308" s="2"/>
      <c r="G308" s="2"/>
      <c r="H308" s="2"/>
      <c r="I308" s="2"/>
      <c r="J308" s="2"/>
      <c r="K308" s="2"/>
      <c r="L308" s="3"/>
      <c r="M308" s="3"/>
      <c r="N308" s="3"/>
      <c r="O308" s="3"/>
    </row>
    <row r="309" spans="1:15" s="5" customFormat="1" ht="15" x14ac:dyDescent="0.2">
      <c r="A309" s="53"/>
      <c r="B309" s="53"/>
      <c r="E309" s="2"/>
      <c r="F309" s="2"/>
      <c r="G309" s="2"/>
      <c r="H309" s="2"/>
      <c r="I309" s="2"/>
      <c r="J309" s="2"/>
      <c r="K309" s="2"/>
      <c r="L309" s="3"/>
      <c r="M309" s="3"/>
      <c r="N309" s="3"/>
      <c r="O309" s="3"/>
    </row>
    <row r="310" spans="1:15" s="5" customFormat="1" ht="15" x14ac:dyDescent="0.2">
      <c r="A310" s="53"/>
      <c r="B310" s="53"/>
      <c r="E310" s="2"/>
      <c r="F310" s="2"/>
      <c r="G310" s="2"/>
      <c r="H310" s="2"/>
      <c r="I310" s="2"/>
      <c r="J310" s="2"/>
      <c r="K310" s="2"/>
      <c r="L310" s="3"/>
      <c r="M310" s="3"/>
      <c r="N310" s="3"/>
      <c r="O310" s="3"/>
    </row>
    <row r="311" spans="1:15" s="5" customFormat="1" ht="15" x14ac:dyDescent="0.2">
      <c r="A311" s="53"/>
      <c r="B311" s="53"/>
      <c r="E311" s="2"/>
      <c r="F311" s="2"/>
      <c r="G311" s="2"/>
      <c r="H311" s="2"/>
      <c r="I311" s="2"/>
      <c r="J311" s="2"/>
      <c r="K311" s="2"/>
      <c r="L311" s="3"/>
      <c r="M311" s="3"/>
      <c r="N311" s="3"/>
      <c r="O311" s="3"/>
    </row>
    <row r="312" spans="1:15" s="5" customFormat="1" ht="15" x14ac:dyDescent="0.2">
      <c r="A312" s="53"/>
      <c r="B312" s="53"/>
      <c r="E312" s="2"/>
      <c r="F312" s="2"/>
      <c r="G312" s="2"/>
      <c r="H312" s="2"/>
      <c r="I312" s="2"/>
      <c r="J312" s="2"/>
      <c r="K312" s="2"/>
      <c r="L312" s="3"/>
      <c r="M312" s="3"/>
      <c r="N312" s="3"/>
      <c r="O312" s="3"/>
    </row>
    <row r="313" spans="1:15" s="5" customFormat="1" ht="15" x14ac:dyDescent="0.2">
      <c r="A313" s="53"/>
      <c r="B313" s="53"/>
      <c r="E313" s="2"/>
      <c r="F313" s="2"/>
      <c r="G313" s="2"/>
      <c r="H313" s="2"/>
      <c r="I313" s="2"/>
      <c r="J313" s="2"/>
      <c r="K313" s="2"/>
      <c r="L313" s="3"/>
      <c r="M313" s="3"/>
      <c r="N313" s="3"/>
      <c r="O313" s="3"/>
    </row>
    <row r="314" spans="1:15" s="5" customFormat="1" ht="15" x14ac:dyDescent="0.2">
      <c r="A314" s="53"/>
      <c r="B314" s="53"/>
      <c r="E314" s="2"/>
      <c r="F314" s="2"/>
      <c r="G314" s="2"/>
      <c r="H314" s="2"/>
      <c r="I314" s="2"/>
      <c r="J314" s="2"/>
      <c r="K314" s="2"/>
      <c r="L314" s="3"/>
      <c r="M314" s="3"/>
      <c r="N314" s="3"/>
      <c r="O314" s="3"/>
    </row>
    <row r="315" spans="1:15" s="5" customFormat="1" ht="15" x14ac:dyDescent="0.2">
      <c r="A315" s="53"/>
      <c r="B315" s="53"/>
      <c r="E315" s="2"/>
      <c r="F315" s="2"/>
      <c r="G315" s="2"/>
      <c r="H315" s="2"/>
      <c r="I315" s="2"/>
      <c r="J315" s="2"/>
      <c r="K315" s="2"/>
      <c r="L315" s="3"/>
      <c r="M315" s="3"/>
      <c r="N315" s="3"/>
      <c r="O315" s="3"/>
    </row>
    <row r="316" spans="1:15" s="5" customFormat="1" ht="15" x14ac:dyDescent="0.2">
      <c r="A316" s="53"/>
      <c r="B316" s="53"/>
      <c r="E316" s="2"/>
      <c r="F316" s="2"/>
      <c r="G316" s="2"/>
      <c r="H316" s="2"/>
      <c r="I316" s="2"/>
      <c r="J316" s="2"/>
      <c r="K316" s="2"/>
      <c r="L316" s="3"/>
      <c r="M316" s="3"/>
      <c r="N316" s="3"/>
      <c r="O316" s="3"/>
    </row>
    <row r="317" spans="1:15" s="5" customFormat="1" ht="15" x14ac:dyDescent="0.2">
      <c r="A317" s="53"/>
      <c r="B317" s="53"/>
      <c r="E317" s="2"/>
      <c r="F317" s="2"/>
      <c r="G317" s="2"/>
      <c r="H317" s="2"/>
      <c r="I317" s="2"/>
      <c r="J317" s="2"/>
      <c r="K317" s="2"/>
      <c r="L317" s="3"/>
      <c r="M317" s="3"/>
      <c r="N317" s="3"/>
      <c r="O317" s="3"/>
    </row>
    <row r="318" spans="1:15" s="5" customFormat="1" ht="15" x14ac:dyDescent="0.2">
      <c r="A318" s="53"/>
      <c r="B318" s="53"/>
      <c r="E318" s="2"/>
      <c r="F318" s="2"/>
      <c r="G318" s="2"/>
      <c r="H318" s="2"/>
      <c r="I318" s="2"/>
      <c r="J318" s="2"/>
      <c r="K318" s="2"/>
      <c r="L318" s="3"/>
      <c r="M318" s="3"/>
      <c r="N318" s="3"/>
      <c r="O318" s="3"/>
    </row>
    <row r="319" spans="1:15" s="5" customFormat="1" ht="15" x14ac:dyDescent="0.2">
      <c r="A319" s="53"/>
      <c r="B319" s="53"/>
      <c r="E319" s="2"/>
      <c r="F319" s="2"/>
      <c r="G319" s="2"/>
      <c r="H319" s="2"/>
      <c r="I319" s="2"/>
      <c r="J319" s="2"/>
      <c r="K319" s="2"/>
      <c r="L319" s="3"/>
      <c r="M319" s="3"/>
      <c r="N319" s="3"/>
      <c r="O319" s="3"/>
    </row>
    <row r="320" spans="1:15" s="5" customFormat="1" ht="15" x14ac:dyDescent="0.2">
      <c r="A320" s="53"/>
      <c r="B320" s="53"/>
      <c r="E320" s="2"/>
      <c r="F320" s="2"/>
      <c r="G320" s="2"/>
      <c r="H320" s="2"/>
      <c r="I320" s="2"/>
      <c r="J320" s="2"/>
      <c r="K320" s="2"/>
      <c r="L320" s="3"/>
      <c r="M320" s="3"/>
      <c r="N320" s="3"/>
      <c r="O320" s="3"/>
    </row>
    <row r="321" spans="1:15" s="5" customFormat="1" ht="15" x14ac:dyDescent="0.2">
      <c r="A321" s="53"/>
      <c r="B321" s="53"/>
      <c r="E321" s="2"/>
      <c r="F321" s="2"/>
      <c r="G321" s="2"/>
      <c r="H321" s="2"/>
      <c r="I321" s="2"/>
      <c r="J321" s="2"/>
      <c r="K321" s="2"/>
      <c r="L321" s="3"/>
      <c r="M321" s="3"/>
      <c r="N321" s="3"/>
      <c r="O321" s="3"/>
    </row>
    <row r="322" spans="1:15" s="5" customFormat="1" ht="15" x14ac:dyDescent="0.2">
      <c r="A322" s="53"/>
      <c r="B322" s="53"/>
      <c r="E322" s="2"/>
      <c r="F322" s="2"/>
      <c r="G322" s="2"/>
      <c r="H322" s="2"/>
      <c r="I322" s="2"/>
      <c r="J322" s="2"/>
      <c r="K322" s="2"/>
      <c r="L322" s="3"/>
      <c r="M322" s="3"/>
      <c r="N322" s="3"/>
      <c r="O322" s="3"/>
    </row>
    <row r="323" spans="1:15" s="5" customFormat="1" ht="15" x14ac:dyDescent="0.2">
      <c r="A323" s="53"/>
      <c r="B323" s="53"/>
      <c r="E323" s="2"/>
      <c r="F323" s="2"/>
      <c r="G323" s="2"/>
      <c r="H323" s="2"/>
      <c r="I323" s="2"/>
      <c r="J323" s="2"/>
      <c r="K323" s="2"/>
      <c r="L323" s="3"/>
      <c r="M323" s="3"/>
      <c r="N323" s="3"/>
      <c r="O323" s="3"/>
    </row>
    <row r="324" spans="1:15" s="5" customFormat="1" ht="15" x14ac:dyDescent="0.2">
      <c r="A324" s="53"/>
      <c r="B324" s="53"/>
      <c r="E324" s="2"/>
      <c r="F324" s="2"/>
      <c r="G324" s="2"/>
      <c r="H324" s="2"/>
      <c r="I324" s="2"/>
      <c r="J324" s="2"/>
      <c r="K324" s="2"/>
      <c r="L324" s="3"/>
      <c r="M324" s="3"/>
      <c r="N324" s="3"/>
      <c r="O324" s="3"/>
    </row>
    <row r="325" spans="1:15" s="5" customFormat="1" ht="15" x14ac:dyDescent="0.2">
      <c r="A325" s="53"/>
      <c r="B325" s="53"/>
      <c r="E325" s="2"/>
      <c r="F325" s="2"/>
      <c r="G325" s="2"/>
      <c r="H325" s="2"/>
      <c r="I325" s="2"/>
      <c r="J325" s="2"/>
      <c r="K325" s="2"/>
      <c r="L325" s="3"/>
      <c r="M325" s="3"/>
      <c r="N325" s="3"/>
      <c r="O325" s="3"/>
    </row>
    <row r="326" spans="1:15" s="5" customFormat="1" ht="15" x14ac:dyDescent="0.2">
      <c r="A326" s="53"/>
      <c r="B326" s="53"/>
      <c r="E326" s="2"/>
      <c r="F326" s="2"/>
      <c r="G326" s="2"/>
      <c r="H326" s="2"/>
      <c r="I326" s="2"/>
      <c r="J326" s="2"/>
      <c r="K326" s="2"/>
      <c r="L326" s="3"/>
      <c r="M326" s="3"/>
      <c r="N326" s="3"/>
      <c r="O326" s="3"/>
    </row>
    <row r="327" spans="1:15" s="5" customFormat="1" ht="15" x14ac:dyDescent="0.2">
      <c r="A327" s="53"/>
      <c r="B327" s="53"/>
      <c r="E327" s="2"/>
      <c r="F327" s="2"/>
      <c r="G327" s="2"/>
      <c r="H327" s="2"/>
      <c r="I327" s="2"/>
      <c r="J327" s="2"/>
      <c r="K327" s="2"/>
      <c r="L327" s="3"/>
      <c r="M327" s="3"/>
      <c r="N327" s="3"/>
      <c r="O327" s="3"/>
    </row>
    <row r="328" spans="1:15" s="5" customFormat="1" ht="15" x14ac:dyDescent="0.2">
      <c r="A328" s="53"/>
      <c r="B328" s="53"/>
      <c r="E328" s="2"/>
      <c r="F328" s="2"/>
      <c r="G328" s="2"/>
      <c r="H328" s="2"/>
      <c r="I328" s="2"/>
      <c r="J328" s="2"/>
      <c r="K328" s="2"/>
      <c r="L328" s="3"/>
      <c r="M328" s="3"/>
      <c r="N328" s="3"/>
      <c r="O328" s="3"/>
    </row>
    <row r="329" spans="1:15" s="5" customFormat="1" ht="15" x14ac:dyDescent="0.2">
      <c r="A329" s="53"/>
      <c r="B329" s="53"/>
      <c r="E329" s="2"/>
      <c r="F329" s="2"/>
      <c r="G329" s="2"/>
      <c r="H329" s="2"/>
      <c r="I329" s="2"/>
      <c r="J329" s="2"/>
      <c r="K329" s="2"/>
      <c r="L329" s="3"/>
      <c r="M329" s="3"/>
      <c r="N329" s="3"/>
      <c r="O329" s="3"/>
    </row>
    <row r="330" spans="1:15" s="5" customFormat="1" ht="15" x14ac:dyDescent="0.2">
      <c r="A330" s="53"/>
      <c r="B330" s="53"/>
      <c r="E330" s="2"/>
      <c r="F330" s="2"/>
      <c r="G330" s="2"/>
      <c r="H330" s="2"/>
      <c r="I330" s="2"/>
      <c r="J330" s="2"/>
      <c r="K330" s="2"/>
      <c r="L330" s="3"/>
      <c r="M330" s="3"/>
      <c r="N330" s="3"/>
      <c r="O330" s="3"/>
    </row>
    <row r="331" spans="1:15" s="5" customFormat="1" ht="15" x14ac:dyDescent="0.2">
      <c r="A331" s="53"/>
      <c r="B331" s="53"/>
      <c r="E331" s="2"/>
      <c r="F331" s="2"/>
      <c r="G331" s="2"/>
      <c r="H331" s="2"/>
      <c r="I331" s="2"/>
      <c r="J331" s="2"/>
      <c r="K331" s="2"/>
      <c r="L331" s="3"/>
      <c r="M331" s="3"/>
      <c r="N331" s="3"/>
      <c r="O331" s="3"/>
    </row>
    <row r="332" spans="1:15" s="5" customFormat="1" ht="15" x14ac:dyDescent="0.2">
      <c r="A332" s="53"/>
      <c r="B332" s="53"/>
      <c r="E332" s="2"/>
      <c r="F332" s="2"/>
      <c r="G332" s="2"/>
      <c r="H332" s="2"/>
      <c r="I332" s="2"/>
      <c r="J332" s="2"/>
      <c r="K332" s="2"/>
      <c r="L332" s="3"/>
      <c r="M332" s="3"/>
      <c r="N332" s="3"/>
      <c r="O332" s="3"/>
    </row>
    <row r="333" spans="1:15" s="5" customFormat="1" ht="15" x14ac:dyDescent="0.2">
      <c r="A333" s="53"/>
      <c r="B333" s="53"/>
      <c r="E333" s="2"/>
      <c r="F333" s="2"/>
      <c r="G333" s="2"/>
      <c r="H333" s="2"/>
      <c r="I333" s="2"/>
      <c r="J333" s="2"/>
      <c r="K333" s="2"/>
      <c r="L333" s="3"/>
      <c r="M333" s="3"/>
      <c r="N333" s="3"/>
      <c r="O333" s="3"/>
    </row>
    <row r="334" spans="1:15" s="5" customFormat="1" ht="15" x14ac:dyDescent="0.2">
      <c r="A334" s="53"/>
      <c r="B334" s="53"/>
      <c r="E334" s="2"/>
      <c r="F334" s="2"/>
      <c r="G334" s="2"/>
      <c r="H334" s="2"/>
      <c r="I334" s="2"/>
      <c r="J334" s="2"/>
      <c r="K334" s="2"/>
      <c r="L334" s="3"/>
      <c r="M334" s="3"/>
      <c r="N334" s="3"/>
      <c r="O334" s="3"/>
    </row>
    <row r="335" spans="1:15" s="5" customFormat="1" ht="15" x14ac:dyDescent="0.2">
      <c r="A335" s="53"/>
      <c r="B335" s="53"/>
      <c r="E335" s="2"/>
      <c r="F335" s="2"/>
      <c r="G335" s="2"/>
      <c r="H335" s="2"/>
      <c r="I335" s="2"/>
      <c r="J335" s="2"/>
      <c r="K335" s="2"/>
      <c r="L335" s="3"/>
      <c r="M335" s="3"/>
      <c r="N335" s="3"/>
      <c r="O335" s="3"/>
    </row>
    <row r="336" spans="1:15" s="5" customFormat="1" ht="15" x14ac:dyDescent="0.2">
      <c r="A336" s="53"/>
      <c r="B336" s="53"/>
      <c r="E336" s="2"/>
      <c r="F336" s="2"/>
      <c r="G336" s="2"/>
      <c r="H336" s="2"/>
      <c r="I336" s="2"/>
      <c r="J336" s="2"/>
      <c r="K336" s="2"/>
      <c r="L336" s="3"/>
      <c r="M336" s="3"/>
      <c r="N336" s="3"/>
      <c r="O336" s="3"/>
    </row>
    <row r="337" spans="1:15" s="5" customFormat="1" ht="15" x14ac:dyDescent="0.2">
      <c r="A337" s="53"/>
      <c r="B337" s="53"/>
      <c r="E337" s="2"/>
      <c r="F337" s="2"/>
      <c r="G337" s="2"/>
      <c r="H337" s="2"/>
      <c r="I337" s="2"/>
      <c r="J337" s="2"/>
      <c r="K337" s="2"/>
      <c r="L337" s="3"/>
      <c r="M337" s="3"/>
      <c r="N337" s="3"/>
      <c r="O337" s="3"/>
    </row>
    <row r="338" spans="1:15" s="5" customFormat="1" ht="15" x14ac:dyDescent="0.2">
      <c r="A338" s="53"/>
      <c r="B338" s="53"/>
      <c r="E338" s="2"/>
      <c r="F338" s="2"/>
      <c r="G338" s="2"/>
      <c r="H338" s="2"/>
      <c r="I338" s="2"/>
      <c r="J338" s="2"/>
      <c r="K338" s="2"/>
      <c r="L338" s="3"/>
      <c r="M338" s="3"/>
      <c r="N338" s="3"/>
      <c r="O338" s="3"/>
    </row>
    <row r="339" spans="1:15" s="5" customFormat="1" ht="15" x14ac:dyDescent="0.2">
      <c r="A339" s="53"/>
      <c r="B339" s="53"/>
      <c r="E339" s="2"/>
      <c r="F339" s="2"/>
      <c r="G339" s="2"/>
      <c r="H339" s="2"/>
      <c r="I339" s="2"/>
      <c r="J339" s="2"/>
      <c r="K339" s="2"/>
      <c r="L339" s="3"/>
      <c r="M339" s="3"/>
      <c r="N339" s="3"/>
      <c r="O339" s="3"/>
    </row>
    <row r="340" spans="1:15" s="5" customFormat="1" ht="15" x14ac:dyDescent="0.2">
      <c r="A340" s="53"/>
      <c r="B340" s="53"/>
      <c r="E340" s="2"/>
      <c r="F340" s="2"/>
      <c r="G340" s="2"/>
      <c r="H340" s="2"/>
      <c r="I340" s="2"/>
      <c r="J340" s="2"/>
      <c r="K340" s="2"/>
      <c r="L340" s="3"/>
      <c r="M340" s="3"/>
      <c r="N340" s="3"/>
      <c r="O340" s="3"/>
    </row>
    <row r="341" spans="1:15" s="5" customFormat="1" ht="15" x14ac:dyDescent="0.2">
      <c r="A341" s="53"/>
      <c r="B341" s="53"/>
      <c r="E341" s="2"/>
      <c r="F341" s="2"/>
      <c r="G341" s="2"/>
      <c r="H341" s="2"/>
      <c r="I341" s="2"/>
      <c r="J341" s="2"/>
      <c r="K341" s="2"/>
      <c r="L341" s="3"/>
      <c r="M341" s="3"/>
      <c r="N341" s="3"/>
      <c r="O341" s="3"/>
    </row>
    <row r="342" spans="1:15" s="5" customFormat="1" ht="15" x14ac:dyDescent="0.2">
      <c r="A342" s="53"/>
      <c r="B342" s="53"/>
      <c r="E342" s="2"/>
      <c r="F342" s="2"/>
      <c r="G342" s="2"/>
      <c r="H342" s="2"/>
      <c r="I342" s="2"/>
      <c r="J342" s="2"/>
      <c r="K342" s="2"/>
      <c r="L342" s="3"/>
      <c r="M342" s="3"/>
      <c r="N342" s="3"/>
      <c r="O342" s="3"/>
    </row>
    <row r="343" spans="1:15" s="5" customFormat="1" ht="15" x14ac:dyDescent="0.2">
      <c r="A343" s="53"/>
      <c r="B343" s="53"/>
      <c r="E343" s="2"/>
      <c r="F343" s="2"/>
      <c r="G343" s="2"/>
      <c r="H343" s="2"/>
      <c r="I343" s="2"/>
      <c r="J343" s="2"/>
      <c r="K343" s="2"/>
      <c r="L343" s="3"/>
      <c r="M343" s="3"/>
      <c r="N343" s="3"/>
      <c r="O343" s="3"/>
    </row>
    <row r="344" spans="1:15" s="5" customFormat="1" ht="15" x14ac:dyDescent="0.2">
      <c r="A344" s="53"/>
      <c r="B344" s="53"/>
      <c r="E344" s="2"/>
      <c r="F344" s="2"/>
      <c r="G344" s="2"/>
      <c r="H344" s="2"/>
      <c r="I344" s="2"/>
      <c r="J344" s="2"/>
      <c r="K344" s="2"/>
      <c r="L344" s="3"/>
      <c r="M344" s="3"/>
      <c r="N344" s="3"/>
      <c r="O344" s="3"/>
    </row>
    <row r="345" spans="1:15" s="5" customFormat="1" ht="15" x14ac:dyDescent="0.2">
      <c r="A345" s="53"/>
      <c r="B345" s="53"/>
      <c r="E345" s="2"/>
      <c r="F345" s="2"/>
      <c r="G345" s="2"/>
      <c r="H345" s="2"/>
      <c r="I345" s="2"/>
      <c r="J345" s="2"/>
      <c r="K345" s="2"/>
      <c r="L345" s="3"/>
      <c r="M345" s="3"/>
      <c r="N345" s="3"/>
      <c r="O345" s="3"/>
    </row>
    <row r="346" spans="1:15" s="5" customFormat="1" ht="15" x14ac:dyDescent="0.2">
      <c r="A346" s="53"/>
      <c r="B346" s="53"/>
      <c r="E346" s="2"/>
      <c r="F346" s="2"/>
      <c r="G346" s="2"/>
      <c r="H346" s="2"/>
      <c r="I346" s="2"/>
      <c r="J346" s="2"/>
      <c r="K346" s="2"/>
      <c r="L346" s="3"/>
      <c r="M346" s="3"/>
      <c r="N346" s="3"/>
      <c r="O346" s="3"/>
    </row>
    <row r="347" spans="1:15" s="5" customFormat="1" ht="15" x14ac:dyDescent="0.2">
      <c r="A347" s="53"/>
      <c r="B347" s="53"/>
      <c r="E347" s="2"/>
      <c r="F347" s="2"/>
      <c r="G347" s="2"/>
      <c r="H347" s="2"/>
      <c r="I347" s="2"/>
      <c r="J347" s="2"/>
      <c r="K347" s="2"/>
      <c r="L347" s="3"/>
      <c r="M347" s="3"/>
      <c r="N347" s="3"/>
      <c r="O347" s="3"/>
    </row>
    <row r="348" spans="1:15" s="5" customFormat="1" ht="15" x14ac:dyDescent="0.2">
      <c r="A348" s="53"/>
      <c r="B348" s="53"/>
      <c r="E348" s="2"/>
      <c r="F348" s="2"/>
      <c r="G348" s="2"/>
      <c r="H348" s="2"/>
      <c r="I348" s="2"/>
      <c r="J348" s="2"/>
      <c r="K348" s="2"/>
      <c r="L348" s="3"/>
      <c r="M348" s="3"/>
      <c r="N348" s="3"/>
      <c r="O348" s="3"/>
    </row>
    <row r="349" spans="1:15" s="5" customFormat="1" ht="15" x14ac:dyDescent="0.2">
      <c r="A349" s="53"/>
      <c r="B349" s="53"/>
      <c r="E349" s="2"/>
      <c r="F349" s="2"/>
      <c r="G349" s="2"/>
      <c r="H349" s="2"/>
      <c r="I349" s="2"/>
      <c r="J349" s="2"/>
      <c r="K349" s="2"/>
      <c r="L349" s="3"/>
      <c r="M349" s="3"/>
      <c r="N349" s="3"/>
      <c r="O349" s="3"/>
    </row>
    <row r="350" spans="1:15" s="5" customFormat="1" ht="15" x14ac:dyDescent="0.2">
      <c r="A350" s="53"/>
      <c r="B350" s="53"/>
      <c r="E350" s="2"/>
      <c r="F350" s="2"/>
      <c r="G350" s="2"/>
      <c r="H350" s="2"/>
      <c r="I350" s="2"/>
      <c r="J350" s="2"/>
      <c r="K350" s="2"/>
      <c r="L350" s="3"/>
      <c r="M350" s="3"/>
      <c r="N350" s="3"/>
      <c r="O350" s="3"/>
    </row>
    <row r="351" spans="1:15" s="5" customFormat="1" ht="15" x14ac:dyDescent="0.2">
      <c r="A351" s="53"/>
      <c r="B351" s="53"/>
      <c r="E351" s="2"/>
      <c r="F351" s="2"/>
      <c r="G351" s="2"/>
      <c r="H351" s="2"/>
      <c r="I351" s="2"/>
      <c r="J351" s="2"/>
      <c r="K351" s="2"/>
      <c r="L351" s="3"/>
      <c r="M351" s="3"/>
      <c r="N351" s="3"/>
      <c r="O351" s="3"/>
    </row>
    <row r="352" spans="1:15" s="5" customFormat="1" ht="15" x14ac:dyDescent="0.2">
      <c r="A352" s="53"/>
      <c r="B352" s="53"/>
      <c r="E352" s="2"/>
      <c r="F352" s="2"/>
      <c r="G352" s="2"/>
      <c r="H352" s="2"/>
      <c r="I352" s="2"/>
      <c r="J352" s="2"/>
      <c r="K352" s="2"/>
      <c r="L352" s="3"/>
      <c r="M352" s="3"/>
      <c r="N352" s="3"/>
      <c r="O352" s="3"/>
    </row>
    <row r="353" spans="1:15" s="5" customFormat="1" ht="15" x14ac:dyDescent="0.2">
      <c r="A353" s="53"/>
      <c r="B353" s="53"/>
      <c r="E353" s="2"/>
      <c r="F353" s="2"/>
      <c r="G353" s="2"/>
      <c r="H353" s="2"/>
      <c r="I353" s="2"/>
      <c r="J353" s="2"/>
      <c r="K353" s="2"/>
      <c r="L353" s="3"/>
      <c r="M353" s="3"/>
      <c r="N353" s="3"/>
      <c r="O353" s="3"/>
    </row>
    <row r="354" spans="1:15" s="5" customFormat="1" ht="15" x14ac:dyDescent="0.2">
      <c r="A354" s="53"/>
      <c r="B354" s="53"/>
      <c r="E354" s="2"/>
      <c r="F354" s="2"/>
      <c r="G354" s="2"/>
      <c r="H354" s="2"/>
      <c r="I354" s="2"/>
      <c r="J354" s="2"/>
      <c r="K354" s="2"/>
      <c r="L354" s="3"/>
      <c r="M354" s="3"/>
      <c r="N354" s="3"/>
      <c r="O354" s="3"/>
    </row>
    <row r="355" spans="1:15" s="5" customFormat="1" ht="15" x14ac:dyDescent="0.2">
      <c r="A355" s="53"/>
      <c r="B355" s="53"/>
      <c r="E355" s="2"/>
      <c r="F355" s="2"/>
      <c r="G355" s="2"/>
      <c r="H355" s="2"/>
      <c r="I355" s="2"/>
      <c r="J355" s="2"/>
      <c r="K355" s="2"/>
      <c r="L355" s="3"/>
      <c r="M355" s="3"/>
      <c r="N355" s="3"/>
      <c r="O355" s="3"/>
    </row>
    <row r="356" spans="1:15" s="5" customFormat="1" ht="15" x14ac:dyDescent="0.2">
      <c r="A356" s="53"/>
      <c r="B356" s="53"/>
      <c r="E356" s="2"/>
      <c r="F356" s="2"/>
      <c r="G356" s="2"/>
      <c r="H356" s="2"/>
      <c r="I356" s="2"/>
      <c r="J356" s="2"/>
      <c r="K356" s="2"/>
      <c r="L356" s="3"/>
      <c r="M356" s="3"/>
      <c r="N356" s="3"/>
      <c r="O356" s="3"/>
    </row>
    <row r="357" spans="1:15" s="5" customFormat="1" ht="15" x14ac:dyDescent="0.2">
      <c r="A357" s="53"/>
      <c r="B357" s="53"/>
      <c r="E357" s="2"/>
      <c r="F357" s="2"/>
      <c r="G357" s="2"/>
      <c r="H357" s="2"/>
      <c r="I357" s="2"/>
      <c r="J357" s="2"/>
      <c r="K357" s="2"/>
      <c r="L357" s="3"/>
      <c r="M357" s="3"/>
      <c r="N357" s="3"/>
      <c r="O357" s="3"/>
    </row>
    <row r="358" spans="1:15" s="5" customFormat="1" ht="15" x14ac:dyDescent="0.2">
      <c r="A358" s="53"/>
      <c r="B358" s="53"/>
      <c r="E358" s="2"/>
      <c r="F358" s="2"/>
      <c r="G358" s="2"/>
      <c r="H358" s="2"/>
      <c r="I358" s="2"/>
      <c r="J358" s="2"/>
      <c r="K358" s="2"/>
      <c r="L358" s="3"/>
      <c r="M358" s="3"/>
      <c r="N358" s="3"/>
      <c r="O358" s="3"/>
    </row>
    <row r="359" spans="1:15" s="5" customFormat="1" ht="15" x14ac:dyDescent="0.2">
      <c r="A359" s="53"/>
      <c r="B359" s="53"/>
      <c r="E359" s="2"/>
      <c r="F359" s="2"/>
      <c r="G359" s="2"/>
      <c r="H359" s="2"/>
      <c r="I359" s="2"/>
      <c r="J359" s="2"/>
      <c r="K359" s="2"/>
      <c r="L359" s="3"/>
      <c r="M359" s="3"/>
      <c r="N359" s="3"/>
      <c r="O359" s="3"/>
    </row>
    <row r="360" spans="1:15" s="5" customFormat="1" ht="15" x14ac:dyDescent="0.2">
      <c r="A360" s="53"/>
      <c r="B360" s="53"/>
      <c r="E360" s="2"/>
      <c r="F360" s="2"/>
      <c r="G360" s="2"/>
      <c r="H360" s="2"/>
      <c r="I360" s="2"/>
      <c r="J360" s="2"/>
      <c r="K360" s="2"/>
      <c r="L360" s="3"/>
      <c r="M360" s="3"/>
      <c r="N360" s="3"/>
      <c r="O360" s="3"/>
    </row>
    <row r="361" spans="1:15" s="5" customFormat="1" ht="15" x14ac:dyDescent="0.2">
      <c r="A361" s="53"/>
      <c r="B361" s="53"/>
      <c r="E361" s="2"/>
      <c r="F361" s="2"/>
      <c r="G361" s="2"/>
      <c r="H361" s="2"/>
      <c r="I361" s="2"/>
      <c r="J361" s="2"/>
      <c r="K361" s="2"/>
      <c r="L361" s="3"/>
      <c r="M361" s="3"/>
      <c r="N361" s="3"/>
      <c r="O361" s="3"/>
    </row>
    <row r="362" spans="1:15" s="5" customFormat="1" ht="15" x14ac:dyDescent="0.2">
      <c r="A362" s="53"/>
      <c r="B362" s="53"/>
      <c r="E362" s="2"/>
      <c r="F362" s="2"/>
      <c r="G362" s="2"/>
      <c r="H362" s="2"/>
      <c r="I362" s="2"/>
      <c r="J362" s="2"/>
      <c r="K362" s="2"/>
      <c r="L362" s="3"/>
      <c r="M362" s="3"/>
      <c r="N362" s="3"/>
      <c r="O362" s="3"/>
    </row>
    <row r="363" spans="1:15" s="5" customFormat="1" ht="15" x14ac:dyDescent="0.2">
      <c r="A363" s="53"/>
      <c r="B363" s="53"/>
      <c r="E363" s="2"/>
      <c r="F363" s="2"/>
      <c r="G363" s="2"/>
      <c r="H363" s="2"/>
      <c r="I363" s="2"/>
      <c r="J363" s="2"/>
      <c r="K363" s="2"/>
      <c r="L363" s="3"/>
      <c r="M363" s="3"/>
      <c r="N363" s="3"/>
      <c r="O363" s="3"/>
    </row>
    <row r="364" spans="1:15" s="5" customFormat="1" ht="15" x14ac:dyDescent="0.2">
      <c r="A364" s="53"/>
      <c r="B364" s="53"/>
      <c r="E364" s="2"/>
      <c r="F364" s="2"/>
      <c r="G364" s="2"/>
      <c r="H364" s="2"/>
      <c r="I364" s="2"/>
      <c r="J364" s="2"/>
      <c r="K364" s="2"/>
      <c r="L364" s="3"/>
      <c r="M364" s="3"/>
      <c r="N364" s="3"/>
      <c r="O364" s="3"/>
    </row>
    <row r="365" spans="1:15" s="5" customFormat="1" ht="15" x14ac:dyDescent="0.2">
      <c r="A365" s="53"/>
      <c r="B365" s="53"/>
      <c r="E365" s="2"/>
      <c r="F365" s="2"/>
      <c r="G365" s="2"/>
      <c r="H365" s="2"/>
      <c r="I365" s="2"/>
      <c r="J365" s="2"/>
      <c r="K365" s="2"/>
      <c r="L365" s="3"/>
      <c r="M365" s="3"/>
      <c r="N365" s="3"/>
      <c r="O365" s="3"/>
    </row>
    <row r="366" spans="1:15" s="5" customFormat="1" ht="15" x14ac:dyDescent="0.2">
      <c r="A366" s="53"/>
      <c r="B366" s="53"/>
      <c r="E366" s="2"/>
      <c r="F366" s="2"/>
      <c r="G366" s="2"/>
      <c r="H366" s="2"/>
      <c r="I366" s="2"/>
      <c r="J366" s="2"/>
      <c r="K366" s="2"/>
      <c r="L366" s="3"/>
      <c r="M366" s="3"/>
      <c r="N366" s="3"/>
      <c r="O366" s="3"/>
    </row>
    <row r="367" spans="1:15" s="5" customFormat="1" ht="15" x14ac:dyDescent="0.2">
      <c r="A367" s="53"/>
      <c r="B367" s="53"/>
      <c r="E367" s="2"/>
      <c r="F367" s="2"/>
      <c r="G367" s="2"/>
      <c r="H367" s="2"/>
      <c r="I367" s="2"/>
      <c r="J367" s="2"/>
      <c r="K367" s="2"/>
      <c r="L367" s="3"/>
      <c r="M367" s="3"/>
      <c r="N367" s="3"/>
      <c r="O367" s="3"/>
    </row>
    <row r="368" spans="1:15" s="5" customFormat="1" ht="15" x14ac:dyDescent="0.2">
      <c r="A368" s="53"/>
      <c r="B368" s="53"/>
      <c r="E368" s="2"/>
      <c r="F368" s="2"/>
      <c r="G368" s="2"/>
      <c r="H368" s="2"/>
      <c r="I368" s="2"/>
      <c r="J368" s="2"/>
      <c r="K368" s="2"/>
      <c r="L368" s="3"/>
      <c r="M368" s="3"/>
      <c r="N368" s="3"/>
      <c r="O368" s="3"/>
    </row>
    <row r="369" spans="1:15" s="5" customFormat="1" ht="15" x14ac:dyDescent="0.2">
      <c r="A369" s="53"/>
      <c r="B369" s="53"/>
      <c r="E369" s="2"/>
      <c r="F369" s="2"/>
      <c r="G369" s="2"/>
      <c r="H369" s="2"/>
      <c r="I369" s="2"/>
      <c r="J369" s="2"/>
      <c r="K369" s="2"/>
      <c r="L369" s="3"/>
      <c r="M369" s="3"/>
      <c r="N369" s="3"/>
      <c r="O369" s="3"/>
    </row>
    <row r="370" spans="1:15" s="5" customFormat="1" ht="15" x14ac:dyDescent="0.2">
      <c r="A370" s="53"/>
      <c r="B370" s="53"/>
      <c r="E370" s="2"/>
      <c r="F370" s="2"/>
      <c r="G370" s="2"/>
      <c r="H370" s="2"/>
      <c r="I370" s="2"/>
      <c r="J370" s="2"/>
      <c r="K370" s="2"/>
      <c r="L370" s="3"/>
      <c r="M370" s="3"/>
      <c r="N370" s="3"/>
      <c r="O370" s="3"/>
    </row>
    <row r="371" spans="1:15" s="5" customFormat="1" ht="15" x14ac:dyDescent="0.2">
      <c r="A371" s="53"/>
      <c r="B371" s="53"/>
      <c r="E371" s="2"/>
      <c r="F371" s="2"/>
      <c r="G371" s="2"/>
      <c r="H371" s="2"/>
      <c r="I371" s="2"/>
      <c r="J371" s="2"/>
      <c r="K371" s="2"/>
      <c r="L371" s="3"/>
      <c r="M371" s="3"/>
      <c r="N371" s="3"/>
      <c r="O371" s="3"/>
    </row>
    <row r="372" spans="1:15" s="5" customFormat="1" ht="15" x14ac:dyDescent="0.2">
      <c r="A372" s="53"/>
      <c r="B372" s="53"/>
      <c r="E372" s="2"/>
      <c r="F372" s="2"/>
      <c r="G372" s="2"/>
      <c r="H372" s="2"/>
      <c r="I372" s="2"/>
      <c r="J372" s="2"/>
      <c r="K372" s="2"/>
      <c r="L372" s="3"/>
      <c r="M372" s="3"/>
      <c r="N372" s="3"/>
      <c r="O372" s="3"/>
    </row>
    <row r="373" spans="1:15" s="5" customFormat="1" ht="15" x14ac:dyDescent="0.2">
      <c r="A373" s="53"/>
      <c r="B373" s="53"/>
      <c r="E373" s="2"/>
      <c r="F373" s="2"/>
      <c r="G373" s="2"/>
      <c r="H373" s="2"/>
      <c r="I373" s="2"/>
      <c r="J373" s="2"/>
      <c r="K373" s="2"/>
      <c r="L373" s="3"/>
      <c r="M373" s="3"/>
      <c r="N373" s="3"/>
      <c r="O373" s="3"/>
    </row>
    <row r="374" spans="1:15" s="5" customFormat="1" ht="15" x14ac:dyDescent="0.2">
      <c r="A374" s="53"/>
      <c r="B374" s="53"/>
      <c r="E374" s="2"/>
      <c r="F374" s="2"/>
      <c r="G374" s="2"/>
      <c r="H374" s="2"/>
      <c r="I374" s="2"/>
      <c r="J374" s="2"/>
      <c r="K374" s="2"/>
      <c r="L374" s="3"/>
      <c r="M374" s="3"/>
      <c r="N374" s="3"/>
      <c r="O374" s="3"/>
    </row>
    <row r="375" spans="1:15" s="5" customFormat="1" ht="15" x14ac:dyDescent="0.2">
      <c r="A375" s="53"/>
      <c r="B375" s="53"/>
      <c r="E375" s="2"/>
      <c r="F375" s="2"/>
      <c r="G375" s="2"/>
      <c r="H375" s="2"/>
      <c r="I375" s="2"/>
      <c r="J375" s="2"/>
      <c r="K375" s="2"/>
      <c r="L375" s="3"/>
      <c r="M375" s="3"/>
      <c r="N375" s="3"/>
      <c r="O375" s="3"/>
    </row>
    <row r="376" spans="1:15" s="5" customFormat="1" ht="15" x14ac:dyDescent="0.2">
      <c r="A376" s="53"/>
      <c r="B376" s="53"/>
      <c r="E376" s="2"/>
      <c r="F376" s="2"/>
      <c r="G376" s="2"/>
      <c r="H376" s="2"/>
      <c r="I376" s="2"/>
      <c r="J376" s="2"/>
      <c r="K376" s="2"/>
      <c r="L376" s="3"/>
      <c r="M376" s="3"/>
      <c r="N376" s="3"/>
      <c r="O376" s="3"/>
    </row>
    <row r="377" spans="1:15" s="5" customFormat="1" ht="15" x14ac:dyDescent="0.2">
      <c r="A377" s="53"/>
      <c r="B377" s="53"/>
      <c r="E377" s="2"/>
      <c r="F377" s="2"/>
      <c r="G377" s="2"/>
      <c r="H377" s="2"/>
      <c r="I377" s="2"/>
      <c r="J377" s="2"/>
      <c r="K377" s="2"/>
      <c r="L377" s="3"/>
      <c r="M377" s="3"/>
      <c r="N377" s="3"/>
      <c r="O377" s="3"/>
    </row>
    <row r="378" spans="1:15" s="5" customFormat="1" ht="15" x14ac:dyDescent="0.2">
      <c r="A378" s="53"/>
      <c r="B378" s="53"/>
      <c r="E378" s="2"/>
      <c r="F378" s="2"/>
      <c r="G378" s="2"/>
      <c r="H378" s="2"/>
      <c r="I378" s="2"/>
      <c r="J378" s="2"/>
      <c r="K378" s="2"/>
      <c r="L378" s="3"/>
      <c r="M378" s="3"/>
      <c r="N378" s="3"/>
      <c r="O378" s="3"/>
    </row>
    <row r="379" spans="1:15" s="5" customFormat="1" ht="15" x14ac:dyDescent="0.2">
      <c r="A379" s="53"/>
      <c r="B379" s="53"/>
      <c r="E379" s="2"/>
      <c r="F379" s="2"/>
      <c r="G379" s="2"/>
      <c r="H379" s="2"/>
      <c r="I379" s="2"/>
      <c r="J379" s="2"/>
      <c r="K379" s="2"/>
      <c r="L379" s="3"/>
      <c r="M379" s="3"/>
      <c r="N379" s="3"/>
      <c r="O379" s="3"/>
    </row>
    <row r="380" spans="1:15" s="5" customFormat="1" ht="15" x14ac:dyDescent="0.2">
      <c r="A380" s="53"/>
      <c r="B380" s="53"/>
      <c r="E380" s="2"/>
      <c r="F380" s="2"/>
      <c r="G380" s="2"/>
      <c r="H380" s="2"/>
      <c r="I380" s="2"/>
      <c r="J380" s="2"/>
      <c r="K380" s="2"/>
      <c r="L380" s="3"/>
      <c r="M380" s="3"/>
      <c r="N380" s="3"/>
      <c r="O380" s="3"/>
    </row>
    <row r="381" spans="1:15" s="5" customFormat="1" ht="15" x14ac:dyDescent="0.2">
      <c r="A381" s="53"/>
      <c r="B381" s="53"/>
      <c r="E381" s="2"/>
      <c r="F381" s="2"/>
      <c r="G381" s="2"/>
      <c r="H381" s="2"/>
      <c r="I381" s="2"/>
      <c r="J381" s="2"/>
      <c r="K381" s="2"/>
      <c r="L381" s="3"/>
      <c r="M381" s="3"/>
      <c r="N381" s="3"/>
      <c r="O381" s="3"/>
    </row>
    <row r="382" spans="1:15" s="5" customFormat="1" ht="15" x14ac:dyDescent="0.2">
      <c r="A382" s="53"/>
      <c r="B382" s="53"/>
      <c r="E382" s="2"/>
      <c r="F382" s="2"/>
      <c r="G382" s="2"/>
      <c r="H382" s="2"/>
      <c r="I382" s="2"/>
      <c r="J382" s="2"/>
      <c r="K382" s="2"/>
      <c r="L382" s="3"/>
      <c r="M382" s="3"/>
      <c r="N382" s="3"/>
      <c r="O382" s="3"/>
    </row>
    <row r="383" spans="1:15" s="5" customFormat="1" ht="15" x14ac:dyDescent="0.2">
      <c r="A383" s="53"/>
      <c r="B383" s="53"/>
      <c r="E383" s="2"/>
      <c r="F383" s="2"/>
      <c r="G383" s="2"/>
      <c r="H383" s="2"/>
      <c r="I383" s="2"/>
      <c r="J383" s="2"/>
      <c r="K383" s="2"/>
      <c r="L383" s="3"/>
      <c r="M383" s="3"/>
      <c r="N383" s="3"/>
      <c r="O383" s="3"/>
    </row>
    <row r="384" spans="1:15" s="5" customFormat="1" ht="15" x14ac:dyDescent="0.2">
      <c r="A384" s="53"/>
      <c r="B384" s="53"/>
      <c r="E384" s="2"/>
      <c r="F384" s="2"/>
      <c r="G384" s="2"/>
      <c r="H384" s="2"/>
      <c r="I384" s="2"/>
      <c r="J384" s="2"/>
      <c r="K384" s="2"/>
      <c r="L384" s="3"/>
      <c r="M384" s="3"/>
      <c r="N384" s="3"/>
      <c r="O384" s="3"/>
    </row>
    <row r="385" spans="1:15" s="5" customFormat="1" ht="15" x14ac:dyDescent="0.2">
      <c r="A385" s="53"/>
      <c r="B385" s="53"/>
      <c r="E385" s="2"/>
      <c r="F385" s="2"/>
      <c r="G385" s="2"/>
      <c r="H385" s="2"/>
      <c r="I385" s="2"/>
      <c r="J385" s="2"/>
      <c r="K385" s="2"/>
      <c r="L385" s="3"/>
      <c r="M385" s="3"/>
      <c r="N385" s="3"/>
      <c r="O385" s="3"/>
    </row>
    <row r="386" spans="1:15" s="5" customFormat="1" ht="15" x14ac:dyDescent="0.2">
      <c r="A386" s="53"/>
      <c r="B386" s="53"/>
      <c r="E386" s="2"/>
      <c r="F386" s="2"/>
      <c r="G386" s="2"/>
      <c r="H386" s="2"/>
      <c r="I386" s="2"/>
      <c r="J386" s="2"/>
      <c r="K386" s="2"/>
      <c r="L386" s="3"/>
      <c r="M386" s="3"/>
      <c r="N386" s="3"/>
      <c r="O386" s="3"/>
    </row>
    <row r="387" spans="1:15" s="5" customFormat="1" ht="15" x14ac:dyDescent="0.2">
      <c r="A387" s="53"/>
      <c r="B387" s="53"/>
      <c r="E387" s="2"/>
      <c r="F387" s="2"/>
      <c r="G387" s="2"/>
      <c r="H387" s="2"/>
      <c r="I387" s="2"/>
      <c r="J387" s="2"/>
      <c r="K387" s="2"/>
      <c r="L387" s="3"/>
      <c r="M387" s="3"/>
      <c r="N387" s="3"/>
      <c r="O387" s="3"/>
    </row>
    <row r="388" spans="1:15" s="5" customFormat="1" ht="15" x14ac:dyDescent="0.2">
      <c r="A388" s="53"/>
      <c r="B388" s="53"/>
      <c r="E388" s="2"/>
      <c r="F388" s="2"/>
      <c r="G388" s="2"/>
      <c r="H388" s="2"/>
      <c r="I388" s="2"/>
      <c r="J388" s="2"/>
      <c r="K388" s="2"/>
      <c r="L388" s="3"/>
      <c r="M388" s="3"/>
      <c r="N388" s="3"/>
      <c r="O388" s="3"/>
    </row>
    <row r="389" spans="1:15" s="5" customFormat="1" ht="15" x14ac:dyDescent="0.2">
      <c r="A389" s="53"/>
      <c r="B389" s="53"/>
      <c r="E389" s="2"/>
      <c r="F389" s="2"/>
      <c r="G389" s="2"/>
      <c r="H389" s="2"/>
      <c r="I389" s="2"/>
      <c r="J389" s="2"/>
      <c r="K389" s="2"/>
      <c r="L389" s="3"/>
      <c r="M389" s="3"/>
      <c r="N389" s="3"/>
      <c r="O389" s="3"/>
    </row>
    <row r="390" spans="1:15" s="5" customFormat="1" ht="15" x14ac:dyDescent="0.2">
      <c r="A390" s="53"/>
      <c r="B390" s="53"/>
      <c r="E390" s="2"/>
      <c r="F390" s="2"/>
      <c r="G390" s="2"/>
      <c r="H390" s="2"/>
      <c r="I390" s="2"/>
      <c r="J390" s="2"/>
      <c r="K390" s="2"/>
      <c r="L390" s="3"/>
      <c r="M390" s="3"/>
      <c r="N390" s="3"/>
      <c r="O390" s="3"/>
    </row>
    <row r="391" spans="1:15" s="5" customFormat="1" ht="15" x14ac:dyDescent="0.2">
      <c r="A391" s="53"/>
      <c r="B391" s="53"/>
      <c r="E391" s="2"/>
      <c r="F391" s="2"/>
      <c r="G391" s="2"/>
      <c r="H391" s="2"/>
      <c r="I391" s="2"/>
      <c r="J391" s="2"/>
      <c r="K391" s="2"/>
      <c r="L391" s="3"/>
      <c r="M391" s="3"/>
      <c r="N391" s="3"/>
      <c r="O391" s="3"/>
    </row>
    <row r="392" spans="1:15" s="5" customFormat="1" ht="15" x14ac:dyDescent="0.2">
      <c r="A392" s="53"/>
      <c r="B392" s="53"/>
      <c r="E392" s="2"/>
      <c r="F392" s="2"/>
      <c r="G392" s="2"/>
      <c r="H392" s="2"/>
      <c r="I392" s="2"/>
      <c r="J392" s="2"/>
      <c r="K392" s="2"/>
      <c r="L392" s="3"/>
      <c r="M392" s="3"/>
      <c r="N392" s="3"/>
      <c r="O392" s="3"/>
    </row>
    <row r="393" spans="1:15" s="5" customFormat="1" ht="15" x14ac:dyDescent="0.2">
      <c r="A393" s="53"/>
      <c r="B393" s="53"/>
      <c r="E393" s="2"/>
      <c r="F393" s="2"/>
      <c r="G393" s="2"/>
      <c r="H393" s="2"/>
      <c r="I393" s="2"/>
      <c r="J393" s="2"/>
      <c r="K393" s="2"/>
      <c r="L393" s="3"/>
      <c r="M393" s="3"/>
      <c r="N393" s="3"/>
      <c r="O393" s="3"/>
    </row>
    <row r="394" spans="1:15" s="5" customFormat="1" ht="15" x14ac:dyDescent="0.2">
      <c r="A394" s="53"/>
      <c r="B394" s="53"/>
      <c r="E394" s="2"/>
      <c r="F394" s="2"/>
      <c r="G394" s="2"/>
      <c r="H394" s="2"/>
      <c r="I394" s="2"/>
      <c r="J394" s="2"/>
      <c r="K394" s="2"/>
      <c r="L394" s="3"/>
      <c r="M394" s="3"/>
      <c r="N394" s="3"/>
      <c r="O394" s="3"/>
    </row>
    <row r="395" spans="1:15" s="5" customFormat="1" ht="15" x14ac:dyDescent="0.2">
      <c r="A395" s="53"/>
      <c r="B395" s="53"/>
      <c r="E395" s="2"/>
      <c r="F395" s="2"/>
      <c r="G395" s="2"/>
      <c r="H395" s="2"/>
      <c r="I395" s="2"/>
      <c r="J395" s="2"/>
      <c r="K395" s="2"/>
      <c r="L395" s="3"/>
      <c r="M395" s="3"/>
      <c r="N395" s="3"/>
      <c r="O395" s="3"/>
    </row>
    <row r="396" spans="1:15" s="5" customFormat="1" ht="15" x14ac:dyDescent="0.2">
      <c r="A396" s="53"/>
      <c r="B396" s="53"/>
      <c r="E396" s="2"/>
      <c r="F396" s="2"/>
      <c r="G396" s="2"/>
      <c r="H396" s="2"/>
      <c r="I396" s="2"/>
      <c r="J396" s="2"/>
      <c r="K396" s="2"/>
      <c r="L396" s="3"/>
      <c r="M396" s="3"/>
      <c r="N396" s="3"/>
      <c r="O396" s="3"/>
    </row>
    <row r="397" spans="1:15" s="5" customFormat="1" ht="15" x14ac:dyDescent="0.2">
      <c r="A397" s="53"/>
      <c r="B397" s="53"/>
      <c r="E397" s="2"/>
      <c r="F397" s="2"/>
      <c r="G397" s="2"/>
      <c r="H397" s="2"/>
      <c r="I397" s="2"/>
      <c r="J397" s="2"/>
      <c r="K397" s="2"/>
      <c r="L397" s="3"/>
      <c r="M397" s="3"/>
      <c r="N397" s="3"/>
      <c r="O397" s="3"/>
    </row>
    <row r="398" spans="1:15" s="5" customFormat="1" ht="15" x14ac:dyDescent="0.2">
      <c r="A398" s="53"/>
      <c r="B398" s="53"/>
      <c r="E398" s="2"/>
      <c r="F398" s="2"/>
      <c r="G398" s="2"/>
      <c r="H398" s="2"/>
      <c r="I398" s="2"/>
      <c r="J398" s="2"/>
      <c r="K398" s="2"/>
      <c r="L398" s="3"/>
      <c r="M398" s="3"/>
      <c r="N398" s="3"/>
      <c r="O398" s="3"/>
    </row>
    <row r="399" spans="1:15" s="5" customFormat="1" ht="15" x14ac:dyDescent="0.2">
      <c r="A399" s="53"/>
      <c r="B399" s="53"/>
      <c r="E399" s="2"/>
      <c r="F399" s="2"/>
      <c r="G399" s="2"/>
      <c r="H399" s="2"/>
      <c r="I399" s="2"/>
      <c r="J399" s="2"/>
      <c r="K399" s="2"/>
      <c r="L399" s="3"/>
      <c r="M399" s="3"/>
      <c r="N399" s="3"/>
      <c r="O399" s="3"/>
    </row>
    <row r="400" spans="1:15" s="5" customFormat="1" ht="15" x14ac:dyDescent="0.2">
      <c r="A400" s="53"/>
      <c r="B400" s="53"/>
      <c r="E400" s="2"/>
      <c r="F400" s="2"/>
      <c r="G400" s="2"/>
      <c r="H400" s="2"/>
      <c r="I400" s="2"/>
      <c r="J400" s="2"/>
      <c r="K400" s="2"/>
      <c r="L400" s="3"/>
      <c r="M400" s="3"/>
      <c r="N400" s="3"/>
      <c r="O400" s="3"/>
    </row>
    <row r="401" spans="1:15" s="5" customFormat="1" ht="15" x14ac:dyDescent="0.2">
      <c r="A401" s="53"/>
      <c r="B401" s="53"/>
      <c r="E401" s="2"/>
      <c r="F401" s="2"/>
      <c r="G401" s="2"/>
      <c r="H401" s="2"/>
      <c r="I401" s="2"/>
      <c r="J401" s="2"/>
      <c r="K401" s="2"/>
      <c r="L401" s="3"/>
      <c r="M401" s="3"/>
      <c r="N401" s="3"/>
      <c r="O401" s="3"/>
    </row>
    <row r="402" spans="1:15" s="5" customFormat="1" ht="15" x14ac:dyDescent="0.2">
      <c r="A402" s="53"/>
      <c r="B402" s="53"/>
      <c r="E402" s="2"/>
      <c r="F402" s="2"/>
      <c r="G402" s="2"/>
      <c r="H402" s="2"/>
      <c r="I402" s="2"/>
      <c r="J402" s="2"/>
      <c r="K402" s="2"/>
      <c r="L402" s="3"/>
      <c r="M402" s="3"/>
      <c r="N402" s="3"/>
      <c r="O402" s="3"/>
    </row>
    <row r="403" spans="1:15" s="5" customFormat="1" ht="15" x14ac:dyDescent="0.2">
      <c r="A403" s="53"/>
      <c r="B403" s="53"/>
      <c r="E403" s="2"/>
      <c r="F403" s="2"/>
      <c r="G403" s="2"/>
      <c r="H403" s="2"/>
      <c r="I403" s="2"/>
      <c r="J403" s="2"/>
      <c r="K403" s="2"/>
      <c r="L403" s="3"/>
      <c r="M403" s="3"/>
      <c r="N403" s="3"/>
      <c r="O403" s="3"/>
    </row>
    <row r="404" spans="1:15" s="5" customFormat="1" ht="15" x14ac:dyDescent="0.2">
      <c r="A404" s="53"/>
      <c r="B404" s="53"/>
      <c r="E404" s="2"/>
      <c r="F404" s="2"/>
      <c r="G404" s="2"/>
      <c r="H404" s="2"/>
      <c r="I404" s="2"/>
      <c r="J404" s="2"/>
      <c r="K404" s="2"/>
      <c r="L404" s="3"/>
      <c r="M404" s="3"/>
      <c r="N404" s="3"/>
      <c r="O404" s="3"/>
    </row>
    <row r="405" spans="1:15" s="5" customFormat="1" ht="15" x14ac:dyDescent="0.2">
      <c r="A405" s="53"/>
      <c r="B405" s="53"/>
      <c r="E405" s="2"/>
      <c r="F405" s="2"/>
      <c r="G405" s="2"/>
      <c r="H405" s="2"/>
      <c r="I405" s="2"/>
      <c r="J405" s="2"/>
      <c r="K405" s="2"/>
      <c r="L405" s="3"/>
      <c r="M405" s="3"/>
      <c r="N405" s="3"/>
      <c r="O405" s="3"/>
    </row>
    <row r="406" spans="1:15" s="5" customFormat="1" ht="15" x14ac:dyDescent="0.2">
      <c r="A406" s="53"/>
      <c r="B406" s="53"/>
      <c r="E406" s="2"/>
      <c r="F406" s="2"/>
      <c r="G406" s="2"/>
      <c r="H406" s="2"/>
      <c r="I406" s="2"/>
      <c r="J406" s="2"/>
      <c r="K406" s="2"/>
      <c r="L406" s="3"/>
      <c r="M406" s="3"/>
      <c r="N406" s="3"/>
      <c r="O406" s="3"/>
    </row>
    <row r="407" spans="1:15" s="5" customFormat="1" ht="15" x14ac:dyDescent="0.2">
      <c r="A407" s="53"/>
      <c r="B407" s="53"/>
      <c r="E407" s="2"/>
      <c r="F407" s="2"/>
      <c r="G407" s="2"/>
      <c r="H407" s="2"/>
      <c r="I407" s="2"/>
      <c r="J407" s="2"/>
      <c r="K407" s="2"/>
      <c r="L407" s="3"/>
      <c r="M407" s="3"/>
      <c r="N407" s="3"/>
      <c r="O407" s="3"/>
    </row>
    <row r="408" spans="1:15" s="5" customFormat="1" ht="15" x14ac:dyDescent="0.2">
      <c r="A408" s="53"/>
      <c r="B408" s="53"/>
      <c r="E408" s="2"/>
      <c r="F408" s="2"/>
      <c r="G408" s="2"/>
      <c r="H408" s="2"/>
      <c r="I408" s="2"/>
      <c r="J408" s="2"/>
      <c r="K408" s="2"/>
      <c r="L408" s="3"/>
      <c r="M408" s="3"/>
      <c r="N408" s="3"/>
      <c r="O408" s="3"/>
    </row>
    <row r="409" spans="1:15" s="5" customFormat="1" ht="15" x14ac:dyDescent="0.2">
      <c r="A409" s="53"/>
      <c r="B409" s="53"/>
      <c r="E409" s="2"/>
      <c r="F409" s="2"/>
      <c r="G409" s="2"/>
      <c r="H409" s="2"/>
      <c r="I409" s="2"/>
      <c r="J409" s="2"/>
      <c r="K409" s="2"/>
      <c r="L409" s="3"/>
      <c r="M409" s="3"/>
      <c r="N409" s="3"/>
      <c r="O409" s="3"/>
    </row>
    <row r="410" spans="1:15" s="5" customFormat="1" ht="15" x14ac:dyDescent="0.2">
      <c r="A410" s="53"/>
      <c r="B410" s="53"/>
      <c r="E410" s="2"/>
      <c r="F410" s="2"/>
      <c r="G410" s="2"/>
      <c r="H410" s="2"/>
      <c r="I410" s="2"/>
      <c r="J410" s="2"/>
      <c r="K410" s="2"/>
      <c r="L410" s="3"/>
      <c r="M410" s="3"/>
      <c r="N410" s="3"/>
      <c r="O410" s="3"/>
    </row>
    <row r="411" spans="1:15" s="5" customFormat="1" ht="15" x14ac:dyDescent="0.2">
      <c r="A411" s="53"/>
      <c r="B411" s="53"/>
      <c r="E411" s="2"/>
      <c r="F411" s="2"/>
      <c r="G411" s="2"/>
      <c r="H411" s="2"/>
      <c r="I411" s="2"/>
      <c r="J411" s="2"/>
      <c r="K411" s="2"/>
      <c r="L411" s="3"/>
      <c r="M411" s="3"/>
      <c r="N411" s="3"/>
      <c r="O411" s="3"/>
    </row>
    <row r="412" spans="1:15" s="5" customFormat="1" ht="15" x14ac:dyDescent="0.2">
      <c r="A412" s="53"/>
      <c r="B412" s="53"/>
      <c r="E412" s="2"/>
      <c r="F412" s="2"/>
      <c r="G412" s="2"/>
      <c r="H412" s="2"/>
      <c r="I412" s="2"/>
      <c r="J412" s="2"/>
      <c r="K412" s="2"/>
      <c r="L412" s="3"/>
      <c r="M412" s="3"/>
      <c r="N412" s="3"/>
      <c r="O412" s="3"/>
    </row>
    <row r="413" spans="1:15" s="5" customFormat="1" ht="15" x14ac:dyDescent="0.2">
      <c r="A413" s="53"/>
      <c r="B413" s="53"/>
      <c r="E413" s="2"/>
      <c r="F413" s="2"/>
      <c r="G413" s="2"/>
      <c r="H413" s="2"/>
      <c r="I413" s="2"/>
      <c r="J413" s="2"/>
      <c r="K413" s="2"/>
      <c r="L413" s="3"/>
      <c r="M413" s="3"/>
      <c r="N413" s="3"/>
      <c r="O413" s="3"/>
    </row>
    <row r="414" spans="1:15" s="5" customFormat="1" ht="15" x14ac:dyDescent="0.2">
      <c r="A414" s="53"/>
      <c r="B414" s="53"/>
      <c r="E414" s="2"/>
      <c r="F414" s="2"/>
      <c r="G414" s="2"/>
      <c r="H414" s="2"/>
      <c r="I414" s="2"/>
      <c r="J414" s="2"/>
      <c r="K414" s="2"/>
      <c r="L414" s="3"/>
      <c r="M414" s="3"/>
      <c r="N414" s="3"/>
      <c r="O414" s="3"/>
    </row>
    <row r="415" spans="1:15" s="5" customFormat="1" ht="15" x14ac:dyDescent="0.2">
      <c r="A415" s="53"/>
      <c r="B415" s="53"/>
      <c r="E415" s="2"/>
      <c r="F415" s="2"/>
      <c r="G415" s="2"/>
      <c r="H415" s="2"/>
      <c r="I415" s="2"/>
      <c r="J415" s="2"/>
      <c r="K415" s="2"/>
      <c r="L415" s="3"/>
      <c r="M415" s="3"/>
      <c r="N415" s="3"/>
      <c r="O415" s="3"/>
    </row>
    <row r="416" spans="1:15" s="5" customFormat="1" ht="15" x14ac:dyDescent="0.2">
      <c r="A416" s="53"/>
      <c r="B416" s="53"/>
      <c r="E416" s="2"/>
      <c r="F416" s="2"/>
      <c r="G416" s="2"/>
      <c r="H416" s="2"/>
      <c r="I416" s="2"/>
      <c r="J416" s="2"/>
      <c r="K416" s="2"/>
      <c r="L416" s="3"/>
      <c r="M416" s="3"/>
      <c r="N416" s="3"/>
      <c r="O416" s="3"/>
    </row>
    <row r="417" spans="1:15" s="5" customFormat="1" ht="15" x14ac:dyDescent="0.2">
      <c r="A417" s="53"/>
      <c r="B417" s="53"/>
      <c r="E417" s="2"/>
      <c r="F417" s="2"/>
      <c r="G417" s="2"/>
      <c r="H417" s="2"/>
      <c r="I417" s="2"/>
      <c r="J417" s="2"/>
      <c r="K417" s="2"/>
      <c r="L417" s="3"/>
      <c r="M417" s="3"/>
      <c r="N417" s="3"/>
      <c r="O417" s="3"/>
    </row>
    <row r="418" spans="1:15" s="5" customFormat="1" ht="15" x14ac:dyDescent="0.2">
      <c r="A418" s="53"/>
      <c r="B418" s="53"/>
      <c r="E418" s="2"/>
      <c r="F418" s="2"/>
      <c r="G418" s="2"/>
      <c r="H418" s="2"/>
      <c r="I418" s="2"/>
      <c r="J418" s="2"/>
      <c r="K418" s="2"/>
      <c r="L418" s="3"/>
      <c r="M418" s="3"/>
      <c r="N418" s="3"/>
      <c r="O418" s="3"/>
    </row>
    <row r="419" spans="1:15" s="5" customFormat="1" ht="15" x14ac:dyDescent="0.2">
      <c r="A419" s="53"/>
      <c r="B419" s="53"/>
      <c r="E419" s="2"/>
      <c r="F419" s="2"/>
      <c r="G419" s="2"/>
      <c r="H419" s="2"/>
      <c r="I419" s="2"/>
      <c r="J419" s="2"/>
      <c r="K419" s="2"/>
      <c r="L419" s="3"/>
      <c r="M419" s="3"/>
      <c r="N419" s="3"/>
      <c r="O419" s="3"/>
    </row>
    <row r="420" spans="1:15" s="5" customFormat="1" ht="15" x14ac:dyDescent="0.2">
      <c r="A420" s="53"/>
      <c r="B420" s="53"/>
      <c r="E420" s="2"/>
      <c r="F420" s="2"/>
      <c r="G420" s="2"/>
      <c r="H420" s="2"/>
      <c r="I420" s="2"/>
      <c r="J420" s="2"/>
      <c r="K420" s="2"/>
      <c r="L420" s="3"/>
      <c r="M420" s="3"/>
      <c r="N420" s="3"/>
      <c r="O420" s="3"/>
    </row>
    <row r="421" spans="1:15" s="5" customFormat="1" ht="15" x14ac:dyDescent="0.2">
      <c r="A421" s="53"/>
      <c r="B421" s="53"/>
      <c r="E421" s="2"/>
      <c r="F421" s="2"/>
      <c r="G421" s="2"/>
      <c r="H421" s="2"/>
      <c r="I421" s="2"/>
      <c r="J421" s="2"/>
      <c r="K421" s="2"/>
      <c r="L421" s="3"/>
      <c r="M421" s="3"/>
      <c r="N421" s="3"/>
      <c r="O421" s="3"/>
    </row>
    <row r="422" spans="1:15" s="5" customFormat="1" ht="15" x14ac:dyDescent="0.2">
      <c r="A422" s="53"/>
      <c r="B422" s="53"/>
      <c r="E422" s="2"/>
      <c r="F422" s="2"/>
      <c r="G422" s="2"/>
      <c r="H422" s="2"/>
      <c r="I422" s="2"/>
      <c r="J422" s="2"/>
      <c r="K422" s="2"/>
      <c r="L422" s="3"/>
      <c r="M422" s="3"/>
      <c r="N422" s="3"/>
      <c r="O422" s="3"/>
    </row>
    <row r="423" spans="1:15" s="5" customFormat="1" ht="15" x14ac:dyDescent="0.2">
      <c r="A423" s="53"/>
      <c r="B423" s="53"/>
      <c r="E423" s="2"/>
      <c r="F423" s="2"/>
      <c r="G423" s="2"/>
      <c r="H423" s="2"/>
      <c r="I423" s="2"/>
      <c r="J423" s="2"/>
      <c r="K423" s="2"/>
      <c r="L423" s="3"/>
      <c r="M423" s="3"/>
      <c r="N423" s="3"/>
      <c r="O423" s="3"/>
    </row>
    <row r="424" spans="1:15" s="5" customFormat="1" ht="15" x14ac:dyDescent="0.2">
      <c r="A424" s="53"/>
      <c r="B424" s="53"/>
      <c r="E424" s="2"/>
      <c r="F424" s="2"/>
      <c r="G424" s="2"/>
      <c r="H424" s="2"/>
      <c r="I424" s="2"/>
      <c r="J424" s="2"/>
      <c r="K424" s="2"/>
      <c r="L424" s="3"/>
      <c r="M424" s="3"/>
      <c r="N424" s="3"/>
      <c r="O424" s="3"/>
    </row>
    <row r="425" spans="1:15" s="5" customFormat="1" ht="15" x14ac:dyDescent="0.2">
      <c r="A425" s="53"/>
      <c r="B425" s="53"/>
      <c r="E425" s="2"/>
      <c r="F425" s="2"/>
      <c r="G425" s="2"/>
      <c r="H425" s="2"/>
      <c r="I425" s="2"/>
      <c r="J425" s="2"/>
      <c r="K425" s="2"/>
      <c r="L425" s="3"/>
      <c r="M425" s="3"/>
      <c r="N425" s="3"/>
      <c r="O425" s="3"/>
    </row>
    <row r="426" spans="1:15" s="5" customFormat="1" ht="15" x14ac:dyDescent="0.2">
      <c r="A426" s="53"/>
      <c r="B426" s="53"/>
      <c r="E426" s="2"/>
      <c r="F426" s="2"/>
      <c r="G426" s="2"/>
      <c r="H426" s="2"/>
      <c r="I426" s="2"/>
      <c r="J426" s="2"/>
      <c r="K426" s="2"/>
      <c r="L426" s="3"/>
      <c r="M426" s="3"/>
      <c r="N426" s="3"/>
      <c r="O426" s="3"/>
    </row>
    <row r="427" spans="1:15" s="5" customFormat="1" ht="15" x14ac:dyDescent="0.2">
      <c r="A427" s="53"/>
      <c r="B427" s="53"/>
      <c r="E427" s="2"/>
      <c r="F427" s="2"/>
      <c r="G427" s="2"/>
      <c r="H427" s="2"/>
      <c r="I427" s="2"/>
      <c r="J427" s="2"/>
      <c r="K427" s="2"/>
      <c r="L427" s="3"/>
      <c r="M427" s="3"/>
      <c r="N427" s="3"/>
      <c r="O427" s="3"/>
    </row>
    <row r="428" spans="1:15" s="5" customFormat="1" ht="15" x14ac:dyDescent="0.2">
      <c r="A428" s="53"/>
      <c r="B428" s="53"/>
      <c r="E428" s="2"/>
      <c r="F428" s="2"/>
      <c r="G428" s="2"/>
      <c r="H428" s="2"/>
      <c r="I428" s="2"/>
      <c r="J428" s="2"/>
      <c r="K428" s="2"/>
      <c r="L428" s="3"/>
      <c r="M428" s="3"/>
      <c r="N428" s="3"/>
      <c r="O428" s="3"/>
    </row>
    <row r="429" spans="1:15" s="5" customFormat="1" ht="15" x14ac:dyDescent="0.2">
      <c r="A429" s="53"/>
      <c r="B429" s="53"/>
      <c r="E429" s="2"/>
      <c r="F429" s="2"/>
      <c r="G429" s="2"/>
      <c r="H429" s="2"/>
      <c r="I429" s="2"/>
      <c r="J429" s="2"/>
      <c r="K429" s="2"/>
      <c r="L429" s="3"/>
      <c r="M429" s="3"/>
      <c r="N429" s="3"/>
      <c r="O429" s="3"/>
    </row>
    <row r="430" spans="1:15" s="5" customFormat="1" ht="15" x14ac:dyDescent="0.2">
      <c r="A430" s="53"/>
      <c r="B430" s="53"/>
      <c r="E430" s="2"/>
      <c r="F430" s="2"/>
      <c r="G430" s="2"/>
      <c r="H430" s="2"/>
      <c r="I430" s="2"/>
      <c r="J430" s="2"/>
      <c r="K430" s="2"/>
      <c r="L430" s="3"/>
      <c r="M430" s="3"/>
      <c r="N430" s="3"/>
      <c r="O430" s="3"/>
    </row>
    <row r="431" spans="1:15" s="5" customFormat="1" ht="15" x14ac:dyDescent="0.2">
      <c r="A431" s="53"/>
      <c r="B431" s="53"/>
      <c r="E431" s="2"/>
      <c r="F431" s="2"/>
      <c r="G431" s="2"/>
      <c r="H431" s="2"/>
      <c r="I431" s="2"/>
      <c r="J431" s="2"/>
      <c r="K431" s="2"/>
      <c r="L431" s="3"/>
      <c r="M431" s="3"/>
      <c r="N431" s="3"/>
      <c r="O431" s="3"/>
    </row>
    <row r="432" spans="1:15" s="5" customFormat="1" ht="15" x14ac:dyDescent="0.2">
      <c r="A432" s="53"/>
      <c r="B432" s="53"/>
      <c r="E432" s="2"/>
      <c r="F432" s="2"/>
      <c r="G432" s="2"/>
      <c r="H432" s="2"/>
      <c r="I432" s="2"/>
      <c r="J432" s="2"/>
      <c r="K432" s="2"/>
      <c r="L432" s="3"/>
      <c r="M432" s="3"/>
      <c r="N432" s="3"/>
      <c r="O432" s="3"/>
    </row>
    <row r="433" spans="1:15" s="5" customFormat="1" ht="15" x14ac:dyDescent="0.2">
      <c r="A433" s="53"/>
      <c r="B433" s="53"/>
      <c r="E433" s="2"/>
      <c r="F433" s="2"/>
      <c r="G433" s="2"/>
      <c r="H433" s="2"/>
      <c r="I433" s="2"/>
      <c r="J433" s="2"/>
      <c r="K433" s="2"/>
      <c r="L433" s="3"/>
      <c r="M433" s="3"/>
      <c r="N433" s="3"/>
      <c r="O433" s="3"/>
    </row>
    <row r="434" spans="1:15" s="5" customFormat="1" ht="15" x14ac:dyDescent="0.2">
      <c r="A434" s="53"/>
      <c r="B434" s="53"/>
      <c r="E434" s="2"/>
      <c r="F434" s="2"/>
      <c r="G434" s="2"/>
      <c r="H434" s="2"/>
      <c r="I434" s="2"/>
      <c r="J434" s="2"/>
      <c r="K434" s="2"/>
      <c r="L434" s="3"/>
      <c r="M434" s="3"/>
      <c r="N434" s="3"/>
      <c r="O434" s="3"/>
    </row>
    <row r="435" spans="1:15" s="5" customFormat="1" ht="15" x14ac:dyDescent="0.2">
      <c r="A435" s="53"/>
      <c r="B435" s="53"/>
      <c r="E435" s="2"/>
      <c r="F435" s="2"/>
      <c r="G435" s="2"/>
      <c r="H435" s="2"/>
      <c r="I435" s="2"/>
      <c r="J435" s="2"/>
      <c r="K435" s="2"/>
      <c r="L435" s="3"/>
      <c r="M435" s="3"/>
      <c r="N435" s="3"/>
      <c r="O435" s="3"/>
    </row>
    <row r="436" spans="1:15" s="5" customFormat="1" ht="15" x14ac:dyDescent="0.2">
      <c r="A436" s="53"/>
      <c r="B436" s="53"/>
      <c r="E436" s="2"/>
      <c r="F436" s="2"/>
      <c r="G436" s="2"/>
      <c r="H436" s="2"/>
      <c r="I436" s="2"/>
      <c r="J436" s="2"/>
      <c r="K436" s="2"/>
      <c r="L436" s="3"/>
      <c r="M436" s="3"/>
      <c r="N436" s="3"/>
      <c r="O436" s="3"/>
    </row>
    <row r="437" spans="1:15" s="5" customFormat="1" ht="15" x14ac:dyDescent="0.2">
      <c r="A437" s="53"/>
      <c r="B437" s="53"/>
      <c r="E437" s="2"/>
      <c r="F437" s="2"/>
      <c r="G437" s="2"/>
      <c r="H437" s="2"/>
      <c r="I437" s="2"/>
      <c r="J437" s="2"/>
      <c r="K437" s="2"/>
      <c r="L437" s="3"/>
      <c r="M437" s="3"/>
      <c r="N437" s="3"/>
      <c r="O437" s="3"/>
    </row>
    <row r="438" spans="1:15" s="5" customFormat="1" ht="15" x14ac:dyDescent="0.2">
      <c r="A438" s="53"/>
      <c r="B438" s="53"/>
      <c r="E438" s="2"/>
      <c r="F438" s="2"/>
      <c r="G438" s="2"/>
      <c r="H438" s="2"/>
      <c r="I438" s="2"/>
      <c r="J438" s="2"/>
      <c r="K438" s="2"/>
      <c r="L438" s="3"/>
      <c r="M438" s="3"/>
      <c r="N438" s="3"/>
      <c r="O438" s="3"/>
    </row>
    <row r="439" spans="1:15" s="5" customFormat="1" ht="15" x14ac:dyDescent="0.2">
      <c r="A439" s="53"/>
      <c r="B439" s="53"/>
      <c r="E439" s="2"/>
      <c r="F439" s="2"/>
      <c r="G439" s="2"/>
      <c r="H439" s="2"/>
      <c r="I439" s="2"/>
      <c r="J439" s="2"/>
      <c r="K439" s="2"/>
      <c r="L439" s="3"/>
      <c r="M439" s="3"/>
      <c r="N439" s="3"/>
      <c r="O439" s="3"/>
    </row>
    <row r="440" spans="1:15" s="5" customFormat="1" ht="15" x14ac:dyDescent="0.2">
      <c r="A440" s="53"/>
      <c r="B440" s="53"/>
      <c r="E440" s="2"/>
      <c r="F440" s="2"/>
      <c r="G440" s="2"/>
      <c r="H440" s="2"/>
      <c r="I440" s="2"/>
      <c r="J440" s="2"/>
      <c r="K440" s="2"/>
      <c r="L440" s="3"/>
      <c r="M440" s="3"/>
      <c r="N440" s="3"/>
      <c r="O440" s="3"/>
    </row>
    <row r="441" spans="1:15" s="5" customFormat="1" ht="15" x14ac:dyDescent="0.2">
      <c r="A441" s="53"/>
      <c r="B441" s="53"/>
      <c r="E441" s="2"/>
      <c r="F441" s="2"/>
      <c r="G441" s="2"/>
      <c r="H441" s="2"/>
      <c r="I441" s="2"/>
      <c r="J441" s="2"/>
      <c r="K441" s="2"/>
      <c r="L441" s="3"/>
      <c r="M441" s="3"/>
      <c r="N441" s="3"/>
      <c r="O441" s="3"/>
    </row>
    <row r="442" spans="1:15" s="5" customFormat="1" ht="15" x14ac:dyDescent="0.2">
      <c r="A442" s="53"/>
      <c r="B442" s="53"/>
      <c r="E442" s="2"/>
      <c r="F442" s="2"/>
      <c r="G442" s="2"/>
      <c r="H442" s="2"/>
      <c r="I442" s="2"/>
      <c r="J442" s="2"/>
      <c r="K442" s="2"/>
      <c r="L442" s="3"/>
      <c r="M442" s="3"/>
      <c r="N442" s="3"/>
      <c r="O442" s="3"/>
    </row>
    <row r="443" spans="1:15" s="5" customFormat="1" ht="15" x14ac:dyDescent="0.2">
      <c r="A443" s="53"/>
      <c r="B443" s="53"/>
      <c r="E443" s="2"/>
      <c r="F443" s="2"/>
      <c r="G443" s="2"/>
      <c r="H443" s="2"/>
      <c r="I443" s="2"/>
      <c r="J443" s="2"/>
      <c r="K443" s="2"/>
      <c r="L443" s="3"/>
      <c r="M443" s="3"/>
      <c r="N443" s="3"/>
      <c r="O443" s="3"/>
    </row>
    <row r="444" spans="1:15" s="5" customFormat="1" ht="15" x14ac:dyDescent="0.2">
      <c r="A444" s="53"/>
      <c r="B444" s="53"/>
      <c r="E444" s="2"/>
      <c r="F444" s="2"/>
      <c r="G444" s="2"/>
      <c r="H444" s="2"/>
      <c r="I444" s="2"/>
      <c r="J444" s="2"/>
      <c r="K444" s="2"/>
      <c r="L444" s="3"/>
      <c r="M444" s="3"/>
      <c r="N444" s="3"/>
      <c r="O444" s="3"/>
    </row>
    <row r="445" spans="1:15" s="5" customFormat="1" ht="15" x14ac:dyDescent="0.2">
      <c r="A445" s="53"/>
      <c r="B445" s="53"/>
      <c r="E445" s="2"/>
      <c r="F445" s="2"/>
      <c r="G445" s="2"/>
      <c r="H445" s="2"/>
      <c r="I445" s="2"/>
      <c r="J445" s="2"/>
      <c r="K445" s="2"/>
      <c r="L445" s="3"/>
      <c r="M445" s="3"/>
      <c r="N445" s="3"/>
      <c r="O445" s="3"/>
    </row>
    <row r="446" spans="1:15" s="5" customFormat="1" ht="15" x14ac:dyDescent="0.2">
      <c r="A446" s="53"/>
      <c r="B446" s="53"/>
      <c r="E446" s="2"/>
      <c r="F446" s="2"/>
      <c r="G446" s="2"/>
      <c r="H446" s="2"/>
      <c r="I446" s="2"/>
      <c r="J446" s="2"/>
      <c r="K446" s="2"/>
      <c r="L446" s="3"/>
      <c r="M446" s="3"/>
      <c r="N446" s="3"/>
      <c r="O446" s="3"/>
    </row>
    <row r="447" spans="1:15" s="5" customFormat="1" ht="15" x14ac:dyDescent="0.2">
      <c r="A447" s="53"/>
      <c r="B447" s="53"/>
      <c r="E447" s="2"/>
      <c r="F447" s="2"/>
      <c r="G447" s="2"/>
      <c r="H447" s="2"/>
      <c r="I447" s="2"/>
      <c r="J447" s="2"/>
      <c r="K447" s="2"/>
      <c r="L447" s="3"/>
      <c r="M447" s="3"/>
      <c r="N447" s="3"/>
      <c r="O447" s="3"/>
    </row>
    <row r="448" spans="1:15" s="5" customFormat="1" ht="15" x14ac:dyDescent="0.2">
      <c r="A448" s="53"/>
      <c r="B448" s="53"/>
      <c r="E448" s="2"/>
      <c r="F448" s="2"/>
      <c r="G448" s="2"/>
      <c r="H448" s="2"/>
      <c r="I448" s="2"/>
      <c r="J448" s="2"/>
      <c r="K448" s="2"/>
      <c r="L448" s="3"/>
      <c r="M448" s="3"/>
      <c r="N448" s="3"/>
      <c r="O448" s="3"/>
    </row>
    <row r="449" spans="1:15" s="5" customFormat="1" ht="15" x14ac:dyDescent="0.2">
      <c r="A449" s="53"/>
      <c r="B449" s="53"/>
      <c r="E449" s="2"/>
      <c r="F449" s="2"/>
      <c r="G449" s="2"/>
      <c r="H449" s="2"/>
      <c r="I449" s="2"/>
      <c r="J449" s="2"/>
      <c r="K449" s="2"/>
      <c r="L449" s="3"/>
      <c r="M449" s="3"/>
      <c r="N449" s="3"/>
      <c r="O449" s="3"/>
    </row>
    <row r="450" spans="1:15" s="5" customFormat="1" ht="15" x14ac:dyDescent="0.2">
      <c r="A450" s="53"/>
      <c r="B450" s="53"/>
      <c r="E450" s="2"/>
      <c r="F450" s="2"/>
      <c r="G450" s="2"/>
      <c r="H450" s="2"/>
      <c r="I450" s="2"/>
      <c r="J450" s="2"/>
      <c r="K450" s="2"/>
      <c r="L450" s="3"/>
      <c r="M450" s="3"/>
      <c r="N450" s="3"/>
      <c r="O450" s="3"/>
    </row>
    <row r="451" spans="1:15" s="5" customFormat="1" ht="15" x14ac:dyDescent="0.2">
      <c r="A451" s="53"/>
      <c r="B451" s="53"/>
      <c r="E451" s="2"/>
      <c r="F451" s="2"/>
      <c r="G451" s="2"/>
      <c r="H451" s="2"/>
      <c r="I451" s="2"/>
      <c r="J451" s="2"/>
      <c r="K451" s="2"/>
      <c r="L451" s="3"/>
      <c r="M451" s="3"/>
      <c r="N451" s="3"/>
      <c r="O451" s="3"/>
    </row>
    <row r="452" spans="1:15" s="5" customFormat="1" ht="15" x14ac:dyDescent="0.2">
      <c r="A452" s="53"/>
      <c r="B452" s="53"/>
      <c r="E452" s="2"/>
      <c r="F452" s="2"/>
      <c r="G452" s="2"/>
      <c r="H452" s="2"/>
      <c r="I452" s="2"/>
      <c r="J452" s="2"/>
      <c r="K452" s="2"/>
      <c r="L452" s="3"/>
      <c r="M452" s="3"/>
      <c r="N452" s="3"/>
      <c r="O452" s="3"/>
    </row>
    <row r="453" spans="1:15" s="5" customFormat="1" ht="15" x14ac:dyDescent="0.2">
      <c r="A453" s="53"/>
      <c r="B453" s="53"/>
      <c r="E453" s="2"/>
      <c r="F453" s="2"/>
      <c r="G453" s="2"/>
      <c r="H453" s="2"/>
      <c r="I453" s="2"/>
      <c r="J453" s="2"/>
      <c r="K453" s="2"/>
      <c r="L453" s="3"/>
      <c r="M453" s="3"/>
      <c r="N453" s="3"/>
      <c r="O453" s="3"/>
    </row>
    <row r="454" spans="1:15" s="5" customFormat="1" ht="15" x14ac:dyDescent="0.2">
      <c r="A454" s="53"/>
      <c r="B454" s="53"/>
      <c r="E454" s="2"/>
      <c r="F454" s="2"/>
      <c r="G454" s="2"/>
      <c r="H454" s="2"/>
      <c r="I454" s="2"/>
      <c r="J454" s="2"/>
      <c r="K454" s="2"/>
      <c r="L454" s="3"/>
      <c r="M454" s="3"/>
      <c r="N454" s="3"/>
      <c r="O454" s="3"/>
    </row>
    <row r="455" spans="1:15" s="5" customFormat="1" ht="15" x14ac:dyDescent="0.2">
      <c r="A455" s="53"/>
      <c r="B455" s="53"/>
      <c r="E455" s="2"/>
      <c r="F455" s="2"/>
      <c r="G455" s="2"/>
      <c r="H455" s="2"/>
      <c r="I455" s="2"/>
      <c r="J455" s="2"/>
      <c r="K455" s="2"/>
      <c r="L455" s="3"/>
      <c r="M455" s="3"/>
      <c r="N455" s="3"/>
      <c r="O455" s="3"/>
    </row>
    <row r="456" spans="1:15" s="5" customFormat="1" ht="15" x14ac:dyDescent="0.2">
      <c r="A456" s="53"/>
      <c r="B456" s="53"/>
      <c r="E456" s="2"/>
      <c r="F456" s="2"/>
      <c r="G456" s="2"/>
      <c r="H456" s="2"/>
      <c r="I456" s="2"/>
      <c r="J456" s="2"/>
      <c r="K456" s="2"/>
      <c r="L456" s="3"/>
      <c r="M456" s="3"/>
      <c r="N456" s="3"/>
      <c r="O456" s="3"/>
    </row>
    <row r="457" spans="1:15" s="5" customFormat="1" ht="15" x14ac:dyDescent="0.2">
      <c r="A457" s="53"/>
      <c r="B457" s="53"/>
      <c r="E457" s="2"/>
      <c r="F457" s="2"/>
      <c r="G457" s="2"/>
      <c r="H457" s="2"/>
      <c r="I457" s="2"/>
      <c r="J457" s="2"/>
      <c r="K457" s="2"/>
      <c r="L457" s="3"/>
      <c r="M457" s="3"/>
      <c r="N457" s="3"/>
      <c r="O457" s="3"/>
    </row>
    <row r="458" spans="1:15" s="5" customFormat="1" ht="15" x14ac:dyDescent="0.2">
      <c r="A458" s="53"/>
      <c r="B458" s="53"/>
      <c r="E458" s="2"/>
      <c r="F458" s="2"/>
      <c r="G458" s="2"/>
      <c r="H458" s="2"/>
      <c r="I458" s="2"/>
      <c r="J458" s="2"/>
      <c r="K458" s="2"/>
      <c r="L458" s="3"/>
      <c r="M458" s="3"/>
      <c r="N458" s="3"/>
      <c r="O458" s="3"/>
    </row>
    <row r="459" spans="1:15" s="5" customFormat="1" ht="15" x14ac:dyDescent="0.2">
      <c r="A459" s="53"/>
      <c r="B459" s="53"/>
      <c r="E459" s="2"/>
      <c r="F459" s="2"/>
      <c r="G459" s="2"/>
      <c r="H459" s="2"/>
      <c r="I459" s="2"/>
      <c r="J459" s="2"/>
      <c r="K459" s="2"/>
      <c r="L459" s="3"/>
      <c r="M459" s="3"/>
      <c r="N459" s="3"/>
      <c r="O459" s="3"/>
    </row>
    <row r="460" spans="1:15" s="5" customFormat="1" ht="15" x14ac:dyDescent="0.2">
      <c r="A460" s="53"/>
      <c r="B460" s="53"/>
      <c r="E460" s="2"/>
      <c r="F460" s="2"/>
      <c r="G460" s="2"/>
      <c r="H460" s="2"/>
      <c r="I460" s="2"/>
      <c r="J460" s="2"/>
      <c r="K460" s="2"/>
      <c r="L460" s="3"/>
      <c r="M460" s="3"/>
      <c r="N460" s="3"/>
      <c r="O460" s="3"/>
    </row>
    <row r="461" spans="1:15" s="5" customFormat="1" ht="15" x14ac:dyDescent="0.2">
      <c r="A461" s="53"/>
      <c r="B461" s="53"/>
      <c r="E461" s="2"/>
      <c r="F461" s="2"/>
      <c r="G461" s="2"/>
      <c r="H461" s="2"/>
      <c r="I461" s="2"/>
      <c r="J461" s="2"/>
      <c r="K461" s="2"/>
      <c r="L461" s="3"/>
      <c r="M461" s="3"/>
      <c r="N461" s="3"/>
      <c r="O461" s="3"/>
    </row>
    <row r="462" spans="1:15" s="5" customFormat="1" ht="15" x14ac:dyDescent="0.2">
      <c r="A462" s="53"/>
      <c r="B462" s="53"/>
      <c r="E462" s="2"/>
      <c r="F462" s="2"/>
      <c r="G462" s="2"/>
      <c r="H462" s="2"/>
      <c r="I462" s="2"/>
      <c r="J462" s="2"/>
      <c r="K462" s="2"/>
      <c r="L462" s="3"/>
      <c r="M462" s="3"/>
      <c r="N462" s="3"/>
      <c r="O462" s="3"/>
    </row>
    <row r="463" spans="1:15" s="5" customFormat="1" ht="15" x14ac:dyDescent="0.2">
      <c r="A463" s="53"/>
      <c r="B463" s="53"/>
      <c r="E463" s="2"/>
      <c r="F463" s="2"/>
      <c r="G463" s="2"/>
      <c r="H463" s="2"/>
      <c r="I463" s="2"/>
      <c r="J463" s="2"/>
      <c r="K463" s="2"/>
      <c r="L463" s="3"/>
      <c r="M463" s="3"/>
      <c r="N463" s="3"/>
      <c r="O463" s="3"/>
    </row>
    <row r="464" spans="1:15" s="5" customFormat="1" ht="15" x14ac:dyDescent="0.2">
      <c r="A464" s="53"/>
      <c r="B464" s="53"/>
      <c r="E464" s="2"/>
      <c r="F464" s="2"/>
      <c r="G464" s="2"/>
      <c r="H464" s="2"/>
      <c r="I464" s="2"/>
      <c r="J464" s="2"/>
      <c r="K464" s="2"/>
      <c r="L464" s="3"/>
      <c r="M464" s="3"/>
      <c r="N464" s="3"/>
      <c r="O464" s="3"/>
    </row>
    <row r="465" spans="1:15" s="5" customFormat="1" ht="15" x14ac:dyDescent="0.2">
      <c r="A465" s="53"/>
      <c r="B465" s="53"/>
      <c r="E465" s="2"/>
      <c r="F465" s="2"/>
      <c r="G465" s="2"/>
      <c r="H465" s="2"/>
      <c r="I465" s="2"/>
      <c r="J465" s="2"/>
      <c r="K465" s="2"/>
      <c r="L465" s="3"/>
      <c r="M465" s="3"/>
      <c r="N465" s="3"/>
      <c r="O465" s="3"/>
    </row>
    <row r="466" spans="1:15" s="5" customFormat="1" ht="15" x14ac:dyDescent="0.2">
      <c r="A466" s="53"/>
      <c r="B466" s="53"/>
      <c r="E466" s="2"/>
      <c r="F466" s="2"/>
      <c r="G466" s="2"/>
      <c r="H466" s="2"/>
      <c r="I466" s="2"/>
      <c r="J466" s="2"/>
      <c r="K466" s="2"/>
      <c r="L466" s="3"/>
      <c r="M466" s="3"/>
      <c r="N466" s="3"/>
      <c r="O466" s="3"/>
    </row>
    <row r="467" spans="1:15" s="5" customFormat="1" ht="15" x14ac:dyDescent="0.2">
      <c r="A467" s="53"/>
      <c r="B467" s="53"/>
      <c r="E467" s="2"/>
      <c r="F467" s="2"/>
      <c r="G467" s="2"/>
      <c r="H467" s="2"/>
      <c r="I467" s="2"/>
      <c r="J467" s="2"/>
      <c r="K467" s="2"/>
      <c r="L467" s="3"/>
      <c r="M467" s="3"/>
      <c r="N467" s="3"/>
      <c r="O467" s="3"/>
    </row>
    <row r="468" spans="1:15" s="5" customFormat="1" ht="15" x14ac:dyDescent="0.2">
      <c r="A468" s="53"/>
      <c r="B468" s="53"/>
      <c r="E468" s="2"/>
      <c r="F468" s="2"/>
      <c r="G468" s="2"/>
      <c r="H468" s="2"/>
      <c r="I468" s="2"/>
      <c r="J468" s="2"/>
      <c r="K468" s="2"/>
      <c r="L468" s="3"/>
      <c r="M468" s="3"/>
      <c r="N468" s="3"/>
      <c r="O468" s="3"/>
    </row>
    <row r="469" spans="1:15" s="5" customFormat="1" ht="15" x14ac:dyDescent="0.2">
      <c r="A469" s="53"/>
      <c r="B469" s="53"/>
      <c r="E469" s="2"/>
      <c r="F469" s="2"/>
      <c r="G469" s="2"/>
      <c r="H469" s="2"/>
      <c r="I469" s="2"/>
      <c r="J469" s="2"/>
      <c r="K469" s="2"/>
      <c r="L469" s="3"/>
      <c r="M469" s="3"/>
      <c r="N469" s="3"/>
      <c r="O469" s="3"/>
    </row>
    <row r="470" spans="1:15" s="5" customFormat="1" ht="15" x14ac:dyDescent="0.2">
      <c r="A470" s="53"/>
      <c r="B470" s="53"/>
      <c r="E470" s="2"/>
      <c r="F470" s="2"/>
      <c r="G470" s="2"/>
      <c r="H470" s="2"/>
      <c r="I470" s="2"/>
      <c r="J470" s="2"/>
      <c r="K470" s="2"/>
      <c r="L470" s="3"/>
      <c r="M470" s="3"/>
      <c r="N470" s="3"/>
      <c r="O470" s="3"/>
    </row>
    <row r="471" spans="1:15" s="5" customFormat="1" ht="15" x14ac:dyDescent="0.2">
      <c r="A471" s="53"/>
      <c r="B471" s="53"/>
      <c r="E471" s="2"/>
      <c r="F471" s="2"/>
      <c r="G471" s="2"/>
      <c r="H471" s="2"/>
      <c r="I471" s="2"/>
      <c r="J471" s="2"/>
      <c r="K471" s="2"/>
      <c r="L471" s="3"/>
      <c r="M471" s="3"/>
      <c r="N471" s="3"/>
      <c r="O471" s="3"/>
    </row>
    <row r="472" spans="1:15" s="5" customFormat="1" ht="15" x14ac:dyDescent="0.2">
      <c r="A472" s="53"/>
      <c r="B472" s="53"/>
      <c r="E472" s="2"/>
      <c r="F472" s="2"/>
      <c r="G472" s="2"/>
      <c r="H472" s="2"/>
      <c r="I472" s="2"/>
      <c r="J472" s="2"/>
      <c r="K472" s="2"/>
      <c r="L472" s="3"/>
      <c r="M472" s="3"/>
      <c r="N472" s="3"/>
      <c r="O472" s="3"/>
    </row>
    <row r="473" spans="1:15" s="5" customFormat="1" ht="15" x14ac:dyDescent="0.2">
      <c r="A473" s="53"/>
      <c r="B473" s="53"/>
      <c r="E473" s="2"/>
      <c r="F473" s="2"/>
      <c r="G473" s="2"/>
      <c r="H473" s="2"/>
      <c r="I473" s="2"/>
      <c r="J473" s="2"/>
      <c r="K473" s="2"/>
      <c r="L473" s="3"/>
      <c r="M473" s="3"/>
      <c r="N473" s="3"/>
      <c r="O473" s="3"/>
    </row>
    <row r="474" spans="1:15" s="5" customFormat="1" ht="15" x14ac:dyDescent="0.2">
      <c r="A474" s="53"/>
      <c r="B474" s="53"/>
      <c r="E474" s="2"/>
      <c r="F474" s="2"/>
      <c r="G474" s="2"/>
      <c r="H474" s="2"/>
      <c r="I474" s="2"/>
      <c r="J474" s="2"/>
      <c r="K474" s="2"/>
      <c r="L474" s="3"/>
      <c r="M474" s="3"/>
      <c r="N474" s="3"/>
      <c r="O474" s="3"/>
    </row>
    <row r="475" spans="1:15" s="5" customFormat="1" ht="15" x14ac:dyDescent="0.2">
      <c r="A475" s="53"/>
      <c r="B475" s="53"/>
      <c r="E475" s="2"/>
      <c r="F475" s="2"/>
      <c r="G475" s="2"/>
      <c r="H475" s="2"/>
      <c r="I475" s="2"/>
      <c r="J475" s="2"/>
      <c r="K475" s="2"/>
      <c r="L475" s="3"/>
      <c r="M475" s="3"/>
      <c r="N475" s="3"/>
      <c r="O475" s="3"/>
    </row>
    <row r="476" spans="1:15" s="5" customFormat="1" ht="15" x14ac:dyDescent="0.2">
      <c r="A476" s="53"/>
      <c r="B476" s="53"/>
      <c r="E476" s="2"/>
      <c r="F476" s="2"/>
      <c r="G476" s="2"/>
      <c r="H476" s="2"/>
      <c r="I476" s="2"/>
      <c r="J476" s="2"/>
      <c r="K476" s="2"/>
      <c r="L476" s="3"/>
      <c r="M476" s="3"/>
      <c r="N476" s="3"/>
      <c r="O476" s="3"/>
    </row>
    <row r="477" spans="1:15" s="5" customFormat="1" ht="15" x14ac:dyDescent="0.2">
      <c r="A477" s="53"/>
      <c r="B477" s="53"/>
      <c r="E477" s="2"/>
      <c r="F477" s="2"/>
      <c r="G477" s="2"/>
      <c r="H477" s="2"/>
      <c r="I477" s="2"/>
      <c r="J477" s="2"/>
      <c r="K477" s="2"/>
      <c r="L477" s="3"/>
      <c r="M477" s="3"/>
      <c r="N477" s="3"/>
      <c r="O477" s="3"/>
    </row>
    <row r="478" spans="1:15" s="5" customFormat="1" ht="15" x14ac:dyDescent="0.2">
      <c r="A478" s="53"/>
      <c r="B478" s="53"/>
      <c r="E478" s="2"/>
      <c r="F478" s="2"/>
      <c r="G478" s="2"/>
      <c r="H478" s="2"/>
      <c r="I478" s="2"/>
      <c r="J478" s="2"/>
      <c r="K478" s="2"/>
      <c r="L478" s="3"/>
      <c r="M478" s="3"/>
      <c r="N478" s="3"/>
      <c r="O478" s="3"/>
    </row>
    <row r="479" spans="1:15" s="5" customFormat="1" ht="15" x14ac:dyDescent="0.2">
      <c r="A479" s="53"/>
      <c r="B479" s="53"/>
      <c r="E479" s="2"/>
      <c r="F479" s="2"/>
      <c r="G479" s="2"/>
      <c r="H479" s="2"/>
      <c r="I479" s="2"/>
      <c r="J479" s="2"/>
      <c r="K479" s="2"/>
      <c r="L479" s="3"/>
      <c r="M479" s="3"/>
      <c r="N479" s="3"/>
      <c r="O479" s="3"/>
    </row>
    <row r="480" spans="1:15" s="5" customFormat="1" ht="15" x14ac:dyDescent="0.2">
      <c r="A480" s="53"/>
      <c r="B480" s="53"/>
      <c r="E480" s="2"/>
      <c r="F480" s="2"/>
      <c r="G480" s="2"/>
      <c r="H480" s="2"/>
      <c r="I480" s="2"/>
      <c r="J480" s="2"/>
      <c r="K480" s="2"/>
      <c r="L480" s="3"/>
      <c r="M480" s="3"/>
      <c r="N480" s="3"/>
      <c r="O480" s="3"/>
    </row>
    <row r="481" spans="1:15" s="5" customFormat="1" ht="15" x14ac:dyDescent="0.2">
      <c r="A481" s="53"/>
      <c r="B481" s="53"/>
      <c r="E481" s="2"/>
      <c r="F481" s="2"/>
      <c r="G481" s="2"/>
      <c r="H481" s="2"/>
      <c r="I481" s="2"/>
      <c r="J481" s="2"/>
      <c r="K481" s="2"/>
      <c r="L481" s="3"/>
      <c r="M481" s="3"/>
      <c r="N481" s="3"/>
      <c r="O481" s="3"/>
    </row>
    <row r="482" spans="1:15" s="5" customFormat="1" ht="15" x14ac:dyDescent="0.2">
      <c r="A482" s="53"/>
      <c r="B482" s="53"/>
      <c r="E482" s="2"/>
      <c r="F482" s="2"/>
      <c r="G482" s="2"/>
      <c r="H482" s="2"/>
      <c r="I482" s="2"/>
      <c r="J482" s="2"/>
      <c r="K482" s="2"/>
      <c r="L482" s="3"/>
      <c r="M482" s="3"/>
      <c r="N482" s="3"/>
      <c r="O482" s="3"/>
    </row>
    <row r="483" spans="1:15" s="5" customFormat="1" ht="15" x14ac:dyDescent="0.2">
      <c r="A483" s="53"/>
      <c r="B483" s="53"/>
      <c r="E483" s="2"/>
      <c r="F483" s="2"/>
      <c r="G483" s="2"/>
      <c r="H483" s="2"/>
      <c r="I483" s="2"/>
      <c r="J483" s="2"/>
      <c r="K483" s="2"/>
      <c r="L483" s="3"/>
      <c r="M483" s="3"/>
      <c r="N483" s="3"/>
      <c r="O483" s="3"/>
    </row>
    <row r="484" spans="1:15" s="5" customFormat="1" ht="15" x14ac:dyDescent="0.2">
      <c r="A484" s="53"/>
      <c r="B484" s="53"/>
      <c r="E484" s="2"/>
      <c r="F484" s="2"/>
      <c r="G484" s="2"/>
      <c r="H484" s="2"/>
      <c r="I484" s="2"/>
      <c r="J484" s="2"/>
      <c r="K484" s="2"/>
      <c r="L484" s="3"/>
      <c r="M484" s="3"/>
      <c r="N484" s="3"/>
      <c r="O484" s="3"/>
    </row>
    <row r="485" spans="1:15" s="5" customFormat="1" ht="15" x14ac:dyDescent="0.2">
      <c r="A485" s="53"/>
      <c r="B485" s="53"/>
      <c r="E485" s="2"/>
      <c r="F485" s="2"/>
      <c r="G485" s="2"/>
      <c r="H485" s="2"/>
      <c r="I485" s="2"/>
      <c r="J485" s="2"/>
      <c r="K485" s="2"/>
      <c r="L485" s="3"/>
      <c r="M485" s="3"/>
      <c r="N485" s="3"/>
      <c r="O485" s="3"/>
    </row>
    <row r="486" spans="1:15" s="5" customFormat="1" ht="15" x14ac:dyDescent="0.2">
      <c r="A486" s="53"/>
      <c r="B486" s="53"/>
      <c r="E486" s="2"/>
      <c r="F486" s="2"/>
      <c r="G486" s="2"/>
      <c r="H486" s="2"/>
      <c r="I486" s="2"/>
      <c r="J486" s="2"/>
      <c r="K486" s="2"/>
      <c r="L486" s="3"/>
      <c r="M486" s="3"/>
      <c r="N486" s="3"/>
      <c r="O486" s="3"/>
    </row>
    <row r="487" spans="1:15" s="5" customFormat="1" ht="15" x14ac:dyDescent="0.2">
      <c r="A487" s="53"/>
      <c r="B487" s="53"/>
      <c r="E487" s="2"/>
      <c r="F487" s="2"/>
      <c r="G487" s="2"/>
      <c r="H487" s="2"/>
      <c r="I487" s="2"/>
      <c r="J487" s="2"/>
      <c r="K487" s="2"/>
      <c r="L487" s="3"/>
      <c r="M487" s="3"/>
      <c r="N487" s="3"/>
      <c r="O487" s="3"/>
    </row>
    <row r="488" spans="1:15" s="5" customFormat="1" ht="15" x14ac:dyDescent="0.2">
      <c r="A488" s="53"/>
      <c r="B488" s="53"/>
      <c r="E488" s="2"/>
      <c r="F488" s="2"/>
      <c r="G488" s="2"/>
      <c r="H488" s="2"/>
      <c r="I488" s="2"/>
      <c r="J488" s="2"/>
      <c r="K488" s="2"/>
      <c r="L488" s="3"/>
      <c r="M488" s="3"/>
      <c r="N488" s="3"/>
      <c r="O488" s="3"/>
    </row>
    <row r="489" spans="1:15" s="5" customFormat="1" ht="15" x14ac:dyDescent="0.2">
      <c r="A489" s="53"/>
      <c r="B489" s="53"/>
      <c r="E489" s="2"/>
      <c r="F489" s="2"/>
      <c r="G489" s="2"/>
      <c r="H489" s="2"/>
      <c r="I489" s="2"/>
      <c r="J489" s="2"/>
      <c r="K489" s="2"/>
      <c r="L489" s="3"/>
      <c r="M489" s="3"/>
      <c r="N489" s="3"/>
      <c r="O489" s="3"/>
    </row>
    <row r="490" spans="1:15" s="5" customFormat="1" ht="15" x14ac:dyDescent="0.2">
      <c r="A490" s="53"/>
      <c r="B490" s="53"/>
      <c r="E490" s="2"/>
      <c r="F490" s="2"/>
      <c r="G490" s="2"/>
      <c r="H490" s="2"/>
      <c r="I490" s="2"/>
      <c r="J490" s="2"/>
      <c r="K490" s="2"/>
      <c r="L490" s="3"/>
      <c r="M490" s="3"/>
      <c r="N490" s="3"/>
      <c r="O490" s="3"/>
    </row>
    <row r="491" spans="1:15" s="5" customFormat="1" ht="15" x14ac:dyDescent="0.2">
      <c r="A491" s="53"/>
      <c r="B491" s="53"/>
      <c r="E491" s="2"/>
      <c r="F491" s="2"/>
      <c r="G491" s="2"/>
      <c r="H491" s="2"/>
      <c r="I491" s="2"/>
      <c r="J491" s="2"/>
      <c r="K491" s="2"/>
      <c r="L491" s="3"/>
      <c r="M491" s="3"/>
      <c r="N491" s="3"/>
      <c r="O491" s="3"/>
    </row>
    <row r="492" spans="1:15" s="5" customFormat="1" ht="15" x14ac:dyDescent="0.2">
      <c r="A492" s="53"/>
      <c r="B492" s="53"/>
      <c r="E492" s="2"/>
      <c r="F492" s="2"/>
      <c r="G492" s="2"/>
      <c r="H492" s="2"/>
      <c r="I492" s="2"/>
      <c r="J492" s="2"/>
      <c r="K492" s="2"/>
      <c r="L492" s="3"/>
      <c r="M492" s="3"/>
      <c r="N492" s="3"/>
      <c r="O492" s="3"/>
    </row>
    <row r="493" spans="1:15" s="5" customFormat="1" ht="15" x14ac:dyDescent="0.2">
      <c r="A493" s="53"/>
      <c r="B493" s="53"/>
      <c r="E493" s="2"/>
      <c r="F493" s="2"/>
      <c r="G493" s="2"/>
      <c r="H493" s="2"/>
      <c r="I493" s="2"/>
      <c r="J493" s="2"/>
      <c r="K493" s="2"/>
      <c r="L493" s="3"/>
      <c r="M493" s="3"/>
      <c r="N493" s="3"/>
      <c r="O493" s="3"/>
    </row>
    <row r="494" spans="1:15" s="5" customFormat="1" ht="15" x14ac:dyDescent="0.2">
      <c r="A494" s="53"/>
      <c r="B494" s="53"/>
      <c r="E494" s="2"/>
      <c r="F494" s="2"/>
      <c r="G494" s="2"/>
      <c r="H494" s="2"/>
      <c r="I494" s="2"/>
      <c r="J494" s="2"/>
      <c r="K494" s="2"/>
      <c r="L494" s="3"/>
      <c r="M494" s="3"/>
      <c r="N494" s="3"/>
      <c r="O494" s="3"/>
    </row>
    <row r="495" spans="1:15" s="5" customFormat="1" ht="15" x14ac:dyDescent="0.2">
      <c r="A495" s="53"/>
      <c r="B495" s="53"/>
      <c r="E495" s="2"/>
      <c r="F495" s="2"/>
      <c r="G495" s="2"/>
      <c r="H495" s="2"/>
      <c r="I495" s="2"/>
      <c r="J495" s="2"/>
      <c r="K495" s="2"/>
      <c r="L495" s="3"/>
      <c r="M495" s="3"/>
      <c r="N495" s="3"/>
      <c r="O495" s="3"/>
    </row>
    <row r="496" spans="1:15" s="5" customFormat="1" ht="15" x14ac:dyDescent="0.2">
      <c r="A496" s="53"/>
      <c r="B496" s="53"/>
      <c r="E496" s="2"/>
      <c r="F496" s="2"/>
      <c r="G496" s="2"/>
      <c r="H496" s="2"/>
      <c r="I496" s="2"/>
      <c r="J496" s="2"/>
      <c r="K496" s="2"/>
      <c r="L496" s="3"/>
      <c r="M496" s="3"/>
      <c r="N496" s="3"/>
      <c r="O496" s="3"/>
    </row>
    <row r="497" spans="1:15" s="5" customFormat="1" ht="15" x14ac:dyDescent="0.2">
      <c r="A497" s="53"/>
      <c r="B497" s="53"/>
      <c r="E497" s="2"/>
      <c r="F497" s="2"/>
      <c r="G497" s="2"/>
      <c r="H497" s="2"/>
      <c r="I497" s="2"/>
      <c r="J497" s="2"/>
      <c r="K497" s="2"/>
      <c r="L497" s="3"/>
      <c r="M497" s="3"/>
      <c r="N497" s="3"/>
      <c r="O497" s="3"/>
    </row>
    <row r="498" spans="1:15" s="5" customFormat="1" ht="15" x14ac:dyDescent="0.2">
      <c r="A498" s="53"/>
      <c r="B498" s="53"/>
      <c r="E498" s="2"/>
      <c r="F498" s="2"/>
      <c r="G498" s="2"/>
      <c r="H498" s="2"/>
      <c r="I498" s="2"/>
      <c r="J498" s="2"/>
      <c r="K498" s="2"/>
      <c r="L498" s="3"/>
      <c r="M498" s="3"/>
      <c r="N498" s="3"/>
      <c r="O498" s="3"/>
    </row>
    <row r="499" spans="1:15" s="5" customFormat="1" ht="15" x14ac:dyDescent="0.2">
      <c r="A499" s="53"/>
      <c r="B499" s="53"/>
      <c r="E499" s="2"/>
      <c r="F499" s="2"/>
      <c r="G499" s="2"/>
      <c r="H499" s="2"/>
      <c r="I499" s="2"/>
      <c r="J499" s="2"/>
      <c r="K499" s="2"/>
      <c r="L499" s="3"/>
      <c r="M499" s="3"/>
      <c r="N499" s="3"/>
      <c r="O499" s="3"/>
    </row>
    <row r="500" spans="1:15" s="5" customFormat="1" ht="15" x14ac:dyDescent="0.2">
      <c r="A500" s="53"/>
      <c r="B500" s="53"/>
      <c r="E500" s="2"/>
      <c r="F500" s="2"/>
      <c r="G500" s="2"/>
      <c r="H500" s="2"/>
      <c r="I500" s="2"/>
      <c r="J500" s="2"/>
      <c r="K500" s="2"/>
      <c r="L500" s="3"/>
      <c r="M500" s="3"/>
      <c r="N500" s="3"/>
      <c r="O500" s="3"/>
    </row>
    <row r="501" spans="1:15" s="5" customFormat="1" ht="15" x14ac:dyDescent="0.2">
      <c r="A501" s="53"/>
      <c r="B501" s="53"/>
      <c r="E501" s="2"/>
      <c r="F501" s="2"/>
      <c r="G501" s="2"/>
      <c r="H501" s="2"/>
      <c r="I501" s="2"/>
      <c r="J501" s="2"/>
      <c r="K501" s="2"/>
      <c r="L501" s="3"/>
      <c r="M501" s="3"/>
      <c r="N501" s="3"/>
      <c r="O501" s="3"/>
    </row>
    <row r="502" spans="1:15" s="5" customFormat="1" ht="15" x14ac:dyDescent="0.2">
      <c r="A502" s="53"/>
      <c r="B502" s="53"/>
      <c r="E502" s="2"/>
      <c r="F502" s="2"/>
      <c r="G502" s="2"/>
      <c r="H502" s="2"/>
      <c r="I502" s="2"/>
      <c r="J502" s="2"/>
      <c r="K502" s="2"/>
      <c r="L502" s="3"/>
      <c r="M502" s="3"/>
      <c r="N502" s="3"/>
      <c r="O502" s="3"/>
    </row>
    <row r="503" spans="1:15" s="5" customFormat="1" ht="15" x14ac:dyDescent="0.2">
      <c r="A503" s="53"/>
      <c r="B503" s="53"/>
      <c r="E503" s="2"/>
      <c r="F503" s="2"/>
      <c r="G503" s="2"/>
      <c r="H503" s="2"/>
      <c r="I503" s="2"/>
      <c r="J503" s="2"/>
      <c r="K503" s="2"/>
      <c r="L503" s="3"/>
      <c r="M503" s="3"/>
      <c r="N503" s="3"/>
      <c r="O503" s="3"/>
    </row>
    <row r="504" spans="1:15" s="5" customFormat="1" ht="15" x14ac:dyDescent="0.2">
      <c r="A504" s="53"/>
      <c r="B504" s="53"/>
      <c r="E504" s="2"/>
      <c r="F504" s="2"/>
      <c r="G504" s="2"/>
      <c r="H504" s="2"/>
      <c r="I504" s="2"/>
      <c r="J504" s="2"/>
      <c r="K504" s="2"/>
      <c r="L504" s="3"/>
      <c r="M504" s="3"/>
      <c r="N504" s="3"/>
      <c r="O504" s="3"/>
    </row>
    <row r="505" spans="1:15" s="5" customFormat="1" ht="15" x14ac:dyDescent="0.2">
      <c r="A505" s="53"/>
      <c r="B505" s="53"/>
      <c r="E505" s="2"/>
      <c r="F505" s="2"/>
      <c r="G505" s="2"/>
      <c r="H505" s="2"/>
      <c r="I505" s="2"/>
      <c r="J505" s="2"/>
      <c r="K505" s="2"/>
      <c r="L505" s="3"/>
      <c r="M505" s="3"/>
      <c r="N505" s="3"/>
      <c r="O505" s="3"/>
    </row>
    <row r="506" spans="1:15" s="5" customFormat="1" ht="15" x14ac:dyDescent="0.2">
      <c r="A506" s="53"/>
      <c r="B506" s="53"/>
      <c r="E506" s="2"/>
      <c r="F506" s="2"/>
      <c r="G506" s="2"/>
      <c r="H506" s="2"/>
      <c r="I506" s="2"/>
      <c r="J506" s="2"/>
      <c r="K506" s="2"/>
      <c r="L506" s="3"/>
      <c r="M506" s="3"/>
      <c r="N506" s="3"/>
      <c r="O506" s="3"/>
    </row>
    <row r="507" spans="1:15" s="5" customFormat="1" ht="15" x14ac:dyDescent="0.2">
      <c r="A507" s="53"/>
      <c r="B507" s="53"/>
      <c r="E507" s="2"/>
      <c r="F507" s="2"/>
      <c r="G507" s="2"/>
      <c r="H507" s="2"/>
      <c r="I507" s="2"/>
      <c r="J507" s="2"/>
      <c r="K507" s="2"/>
      <c r="L507" s="3"/>
      <c r="M507" s="3"/>
      <c r="N507" s="3"/>
      <c r="O507" s="3"/>
    </row>
    <row r="508" spans="1:15" s="5" customFormat="1" ht="15" x14ac:dyDescent="0.2">
      <c r="A508" s="53"/>
      <c r="B508" s="53"/>
      <c r="E508" s="2"/>
      <c r="F508" s="2"/>
      <c r="G508" s="2"/>
      <c r="H508" s="2"/>
      <c r="I508" s="2"/>
      <c r="J508" s="2"/>
      <c r="K508" s="2"/>
      <c r="L508" s="3"/>
      <c r="M508" s="3"/>
      <c r="N508" s="3"/>
      <c r="O508" s="3"/>
    </row>
    <row r="509" spans="1:15" s="5" customFormat="1" ht="15" x14ac:dyDescent="0.2">
      <c r="A509" s="53"/>
      <c r="B509" s="53"/>
      <c r="E509" s="2"/>
      <c r="F509" s="2"/>
      <c r="G509" s="2"/>
      <c r="H509" s="2"/>
      <c r="I509" s="2"/>
      <c r="J509" s="2"/>
      <c r="K509" s="2"/>
      <c r="L509" s="3"/>
      <c r="M509" s="3"/>
      <c r="N509" s="3"/>
      <c r="O509" s="3"/>
    </row>
    <row r="510" spans="1:15" s="5" customFormat="1" ht="15" x14ac:dyDescent="0.2">
      <c r="A510" s="53"/>
      <c r="B510" s="53"/>
      <c r="E510" s="2"/>
      <c r="F510" s="2"/>
      <c r="G510" s="2"/>
      <c r="H510" s="2"/>
      <c r="I510" s="2"/>
      <c r="J510" s="2"/>
      <c r="K510" s="2"/>
      <c r="L510" s="3"/>
      <c r="M510" s="3"/>
      <c r="N510" s="3"/>
      <c r="O510" s="3"/>
    </row>
    <row r="511" spans="1:15" s="5" customFormat="1" ht="15" x14ac:dyDescent="0.2">
      <c r="A511" s="53"/>
      <c r="B511" s="53"/>
      <c r="E511" s="2"/>
      <c r="F511" s="2"/>
      <c r="G511" s="2"/>
      <c r="H511" s="2"/>
      <c r="I511" s="2"/>
      <c r="J511" s="2"/>
      <c r="K511" s="2"/>
      <c r="L511" s="3"/>
      <c r="M511" s="3"/>
      <c r="N511" s="3"/>
      <c r="O511" s="3"/>
    </row>
    <row r="512" spans="1:15" s="5" customFormat="1" ht="15" x14ac:dyDescent="0.2">
      <c r="A512" s="53"/>
      <c r="B512" s="53"/>
      <c r="E512" s="2"/>
      <c r="F512" s="2"/>
      <c r="G512" s="2"/>
      <c r="H512" s="2"/>
      <c r="I512" s="2"/>
      <c r="J512" s="2"/>
      <c r="K512" s="2"/>
      <c r="L512" s="3"/>
      <c r="M512" s="3"/>
      <c r="N512" s="3"/>
      <c r="O512" s="3"/>
    </row>
    <row r="513" spans="1:15" s="5" customFormat="1" ht="15" x14ac:dyDescent="0.2">
      <c r="A513" s="53"/>
      <c r="B513" s="53"/>
      <c r="E513" s="2"/>
      <c r="F513" s="2"/>
      <c r="G513" s="2"/>
      <c r="H513" s="2"/>
      <c r="I513" s="2"/>
      <c r="J513" s="2"/>
      <c r="K513" s="2"/>
      <c r="L513" s="3"/>
      <c r="M513" s="3"/>
      <c r="N513" s="3"/>
      <c r="O513" s="3"/>
    </row>
    <row r="514" spans="1:15" s="5" customFormat="1" ht="15" x14ac:dyDescent="0.2">
      <c r="A514" s="53"/>
      <c r="B514" s="53"/>
      <c r="E514" s="2"/>
      <c r="F514" s="2"/>
      <c r="G514" s="2"/>
      <c r="H514" s="2"/>
      <c r="I514" s="2"/>
      <c r="J514" s="2"/>
      <c r="K514" s="2"/>
      <c r="L514" s="3"/>
      <c r="M514" s="3"/>
      <c r="N514" s="3"/>
      <c r="O514" s="3"/>
    </row>
    <row r="515" spans="1:15" s="5" customFormat="1" ht="15" x14ac:dyDescent="0.2">
      <c r="A515" s="53"/>
      <c r="B515" s="53"/>
      <c r="E515" s="2"/>
      <c r="F515" s="2"/>
      <c r="G515" s="2"/>
      <c r="H515" s="2"/>
      <c r="I515" s="2"/>
      <c r="J515" s="2"/>
      <c r="K515" s="2"/>
      <c r="L515" s="3"/>
      <c r="M515" s="3"/>
      <c r="N515" s="3"/>
      <c r="O515" s="3"/>
    </row>
    <row r="516" spans="1:15" s="5" customFormat="1" ht="15" x14ac:dyDescent="0.2">
      <c r="A516" s="53"/>
      <c r="B516" s="53"/>
      <c r="E516" s="2"/>
      <c r="F516" s="2"/>
      <c r="G516" s="2"/>
      <c r="H516" s="2"/>
      <c r="I516" s="2"/>
      <c r="J516" s="2"/>
      <c r="K516" s="2"/>
      <c r="L516" s="3"/>
      <c r="M516" s="3"/>
      <c r="N516" s="3"/>
      <c r="O516" s="3"/>
    </row>
    <row r="517" spans="1:15" s="5" customFormat="1" ht="15" x14ac:dyDescent="0.2">
      <c r="A517" s="53"/>
      <c r="B517" s="53"/>
      <c r="E517" s="2"/>
      <c r="F517" s="2"/>
      <c r="G517" s="2"/>
      <c r="H517" s="2"/>
      <c r="I517" s="2"/>
      <c r="J517" s="2"/>
      <c r="K517" s="2"/>
      <c r="L517" s="3"/>
      <c r="M517" s="3"/>
      <c r="N517" s="3"/>
      <c r="O517" s="3"/>
    </row>
    <row r="518" spans="1:15" s="5" customFormat="1" ht="15" x14ac:dyDescent="0.2">
      <c r="A518" s="53"/>
      <c r="B518" s="53"/>
      <c r="E518" s="2"/>
      <c r="F518" s="2"/>
      <c r="G518" s="2"/>
      <c r="H518" s="2"/>
      <c r="I518" s="2"/>
      <c r="J518" s="2"/>
      <c r="K518" s="2"/>
      <c r="L518" s="3"/>
      <c r="M518" s="3"/>
      <c r="N518" s="3"/>
      <c r="O518" s="3"/>
    </row>
    <row r="519" spans="1:15" s="5" customFormat="1" ht="15" x14ac:dyDescent="0.2">
      <c r="A519" s="53"/>
      <c r="B519" s="53"/>
      <c r="E519" s="2"/>
      <c r="F519" s="2"/>
      <c r="G519" s="2"/>
      <c r="H519" s="2"/>
      <c r="I519" s="2"/>
      <c r="J519" s="2"/>
      <c r="K519" s="2"/>
      <c r="L519" s="3"/>
      <c r="M519" s="3"/>
      <c r="N519" s="3"/>
      <c r="O519" s="3"/>
    </row>
    <row r="520" spans="1:15" s="5" customFormat="1" ht="15" x14ac:dyDescent="0.2">
      <c r="A520" s="53"/>
      <c r="B520" s="53"/>
      <c r="E520" s="2"/>
      <c r="F520" s="2"/>
      <c r="G520" s="2"/>
      <c r="H520" s="2"/>
      <c r="I520" s="2"/>
      <c r="J520" s="2"/>
      <c r="K520" s="2"/>
      <c r="L520" s="3"/>
      <c r="M520" s="3"/>
      <c r="N520" s="3"/>
      <c r="O520" s="3"/>
    </row>
    <row r="521" spans="1:15" s="5" customFormat="1" ht="15" x14ac:dyDescent="0.2">
      <c r="A521" s="53"/>
      <c r="B521" s="53"/>
      <c r="E521" s="2"/>
      <c r="F521" s="2"/>
      <c r="G521" s="2"/>
      <c r="H521" s="2"/>
      <c r="I521" s="2"/>
      <c r="J521" s="2"/>
      <c r="K521" s="2"/>
      <c r="L521" s="3"/>
      <c r="M521" s="3"/>
      <c r="N521" s="3"/>
      <c r="O521" s="3"/>
    </row>
    <row r="522" spans="1:15" s="5" customFormat="1" ht="15" x14ac:dyDescent="0.2">
      <c r="A522" s="53"/>
      <c r="B522" s="53"/>
      <c r="E522" s="2"/>
      <c r="F522" s="2"/>
      <c r="G522" s="2"/>
      <c r="H522" s="2"/>
      <c r="I522" s="2"/>
      <c r="J522" s="2"/>
      <c r="K522" s="2"/>
      <c r="L522" s="3"/>
      <c r="M522" s="3"/>
      <c r="N522" s="3"/>
      <c r="O522" s="3"/>
    </row>
    <row r="523" spans="1:15" s="5" customFormat="1" ht="15" x14ac:dyDescent="0.2">
      <c r="A523" s="53"/>
      <c r="B523" s="53"/>
      <c r="E523" s="2"/>
      <c r="F523" s="2"/>
      <c r="G523" s="2"/>
      <c r="H523" s="2"/>
      <c r="I523" s="2"/>
      <c r="J523" s="2"/>
      <c r="K523" s="2"/>
      <c r="L523" s="3"/>
      <c r="M523" s="3"/>
      <c r="N523" s="3"/>
      <c r="O523" s="3"/>
    </row>
    <row r="524" spans="1:15" s="5" customFormat="1" ht="15" x14ac:dyDescent="0.2">
      <c r="A524" s="53"/>
      <c r="B524" s="53"/>
      <c r="E524" s="2"/>
      <c r="F524" s="2"/>
      <c r="G524" s="2"/>
      <c r="H524" s="2"/>
      <c r="I524" s="2"/>
      <c r="J524" s="2"/>
      <c r="K524" s="2"/>
      <c r="L524" s="3"/>
      <c r="M524" s="3"/>
      <c r="N524" s="3"/>
      <c r="O524" s="3"/>
    </row>
    <row r="525" spans="1:15" s="5" customFormat="1" ht="15" x14ac:dyDescent="0.2">
      <c r="A525" s="53"/>
      <c r="B525" s="53"/>
      <c r="E525" s="2"/>
      <c r="F525" s="2"/>
      <c r="G525" s="2"/>
      <c r="H525" s="2"/>
      <c r="I525" s="2"/>
      <c r="J525" s="2"/>
      <c r="K525" s="2"/>
      <c r="L525" s="3"/>
      <c r="M525" s="3"/>
      <c r="N525" s="3"/>
      <c r="O525" s="3"/>
    </row>
    <row r="526" spans="1:15" s="5" customFormat="1" ht="15" x14ac:dyDescent="0.2">
      <c r="A526" s="53"/>
      <c r="B526" s="53"/>
      <c r="E526" s="2"/>
      <c r="F526" s="2"/>
      <c r="G526" s="2"/>
      <c r="H526" s="2"/>
      <c r="I526" s="2"/>
      <c r="J526" s="2"/>
      <c r="K526" s="2"/>
      <c r="L526" s="3"/>
      <c r="M526" s="3"/>
      <c r="N526" s="3"/>
      <c r="O526" s="3"/>
    </row>
    <row r="527" spans="1:15" s="5" customFormat="1" ht="15" x14ac:dyDescent="0.2">
      <c r="A527" s="53"/>
      <c r="B527" s="53"/>
      <c r="E527" s="2"/>
      <c r="F527" s="2"/>
      <c r="G527" s="2"/>
      <c r="H527" s="2"/>
      <c r="I527" s="2"/>
      <c r="J527" s="2"/>
      <c r="K527" s="2"/>
      <c r="L527" s="3"/>
      <c r="M527" s="3"/>
      <c r="N527" s="3"/>
      <c r="O527" s="3"/>
    </row>
    <row r="528" spans="1:15" s="5" customFormat="1" ht="15" x14ac:dyDescent="0.2">
      <c r="A528" s="53"/>
      <c r="B528" s="53"/>
      <c r="E528" s="2"/>
      <c r="F528" s="2"/>
      <c r="G528" s="2"/>
      <c r="H528" s="2"/>
      <c r="I528" s="2"/>
      <c r="J528" s="2"/>
      <c r="K528" s="2"/>
      <c r="L528" s="3"/>
      <c r="M528" s="3"/>
      <c r="N528" s="3"/>
      <c r="O528" s="3"/>
    </row>
    <row r="529" spans="1:15" s="5" customFormat="1" ht="15" x14ac:dyDescent="0.2">
      <c r="A529" s="53"/>
      <c r="B529" s="53"/>
      <c r="E529" s="2"/>
      <c r="F529" s="2"/>
      <c r="G529" s="2"/>
      <c r="H529" s="2"/>
      <c r="I529" s="2"/>
      <c r="J529" s="2"/>
      <c r="K529" s="2"/>
      <c r="L529" s="3"/>
      <c r="M529" s="3"/>
      <c r="N529" s="3"/>
      <c r="O529" s="3"/>
    </row>
    <row r="530" spans="1:15" s="5" customFormat="1" ht="15" x14ac:dyDescent="0.2">
      <c r="A530" s="53"/>
      <c r="B530" s="53"/>
      <c r="E530" s="2"/>
      <c r="F530" s="2"/>
      <c r="G530" s="2"/>
      <c r="H530" s="2"/>
      <c r="I530" s="2"/>
      <c r="J530" s="2"/>
      <c r="K530" s="2"/>
      <c r="L530" s="3"/>
      <c r="M530" s="3"/>
      <c r="N530" s="3"/>
      <c r="O530" s="3"/>
    </row>
    <row r="531" spans="1:15" s="5" customFormat="1" ht="15" x14ac:dyDescent="0.2">
      <c r="A531" s="53"/>
      <c r="B531" s="53"/>
      <c r="E531" s="2"/>
      <c r="F531" s="2"/>
      <c r="G531" s="2"/>
      <c r="H531" s="2"/>
      <c r="I531" s="2"/>
      <c r="J531" s="2"/>
      <c r="K531" s="2"/>
      <c r="L531" s="3"/>
      <c r="M531" s="3"/>
      <c r="N531" s="3"/>
      <c r="O531" s="3"/>
    </row>
    <row r="532" spans="1:15" s="5" customFormat="1" ht="15" x14ac:dyDescent="0.2">
      <c r="A532" s="53"/>
      <c r="B532" s="53"/>
      <c r="E532" s="2"/>
      <c r="F532" s="2"/>
      <c r="G532" s="2"/>
      <c r="H532" s="2"/>
      <c r="I532" s="2"/>
      <c r="J532" s="2"/>
      <c r="K532" s="2"/>
      <c r="L532" s="3"/>
      <c r="M532" s="3"/>
      <c r="N532" s="3"/>
      <c r="O532" s="3"/>
    </row>
    <row r="533" spans="1:15" s="5" customFormat="1" ht="15" x14ac:dyDescent="0.2">
      <c r="A533" s="53"/>
      <c r="B533" s="53"/>
      <c r="E533" s="2"/>
      <c r="F533" s="2"/>
      <c r="G533" s="2"/>
      <c r="H533" s="2"/>
      <c r="I533" s="2"/>
      <c r="J533" s="2"/>
      <c r="K533" s="2"/>
      <c r="L533" s="3"/>
      <c r="M533" s="3"/>
      <c r="N533" s="3"/>
      <c r="O533" s="3"/>
    </row>
    <row r="534" spans="1:15" s="5" customFormat="1" ht="15" x14ac:dyDescent="0.2">
      <c r="A534" s="53"/>
      <c r="B534" s="53"/>
      <c r="E534" s="2"/>
      <c r="F534" s="2"/>
      <c r="G534" s="2"/>
      <c r="H534" s="2"/>
      <c r="I534" s="2"/>
      <c r="J534" s="2"/>
      <c r="K534" s="2"/>
      <c r="L534" s="3"/>
      <c r="M534" s="3"/>
      <c r="N534" s="3"/>
      <c r="O534" s="3"/>
    </row>
    <row r="535" spans="1:15" s="5" customFormat="1" ht="15" x14ac:dyDescent="0.2">
      <c r="A535" s="53"/>
      <c r="B535" s="53"/>
      <c r="E535" s="2"/>
      <c r="F535" s="2"/>
      <c r="G535" s="2"/>
      <c r="H535" s="2"/>
      <c r="I535" s="2"/>
      <c r="J535" s="2"/>
      <c r="K535" s="2"/>
      <c r="L535" s="3"/>
      <c r="M535" s="3"/>
      <c r="N535" s="3"/>
      <c r="O535" s="3"/>
    </row>
    <row r="536" spans="1:15" s="5" customFormat="1" ht="15" x14ac:dyDescent="0.2">
      <c r="A536" s="53"/>
      <c r="B536" s="53"/>
      <c r="E536" s="2"/>
      <c r="F536" s="2"/>
      <c r="G536" s="2"/>
      <c r="H536" s="2"/>
      <c r="I536" s="2"/>
      <c r="J536" s="2"/>
      <c r="K536" s="2"/>
      <c r="L536" s="3"/>
      <c r="M536" s="3"/>
      <c r="N536" s="3"/>
      <c r="O536" s="3"/>
    </row>
    <row r="537" spans="1:15" s="5" customFormat="1" ht="15" x14ac:dyDescent="0.2">
      <c r="A537" s="53"/>
      <c r="B537" s="53"/>
      <c r="E537" s="2"/>
      <c r="F537" s="2"/>
      <c r="G537" s="2"/>
      <c r="H537" s="2"/>
      <c r="I537" s="2"/>
      <c r="J537" s="2"/>
      <c r="K537" s="2"/>
      <c r="L537" s="3"/>
      <c r="M537" s="3"/>
      <c r="N537" s="3"/>
      <c r="O537" s="3"/>
    </row>
    <row r="538" spans="1:15" s="5" customFormat="1" ht="15" x14ac:dyDescent="0.2">
      <c r="A538" s="53"/>
      <c r="B538" s="53"/>
      <c r="E538" s="2"/>
      <c r="F538" s="2"/>
      <c r="G538" s="2"/>
      <c r="H538" s="2"/>
      <c r="I538" s="2"/>
      <c r="J538" s="2"/>
      <c r="K538" s="2"/>
      <c r="L538" s="3"/>
      <c r="M538" s="3"/>
      <c r="N538" s="3"/>
      <c r="O538" s="3"/>
    </row>
    <row r="539" spans="1:15" s="5" customFormat="1" ht="15" x14ac:dyDescent="0.2">
      <c r="A539" s="53"/>
      <c r="B539" s="53"/>
      <c r="E539" s="2"/>
      <c r="F539" s="2"/>
      <c r="G539" s="2"/>
      <c r="H539" s="2"/>
      <c r="I539" s="2"/>
      <c r="J539" s="2"/>
      <c r="K539" s="2"/>
      <c r="L539" s="3"/>
      <c r="M539" s="3"/>
      <c r="N539" s="3"/>
      <c r="O539" s="3"/>
    </row>
    <row r="540" spans="1:15" s="5" customFormat="1" ht="15" x14ac:dyDescent="0.2">
      <c r="A540" s="53"/>
      <c r="B540" s="53"/>
      <c r="E540" s="2"/>
      <c r="F540" s="2"/>
      <c r="G540" s="2"/>
      <c r="H540" s="2"/>
      <c r="I540" s="2"/>
      <c r="J540" s="2"/>
      <c r="K540" s="2"/>
      <c r="L540" s="3"/>
      <c r="M540" s="3"/>
      <c r="N540" s="3"/>
      <c r="O540" s="3"/>
    </row>
    <row r="541" spans="1:15" s="5" customFormat="1" ht="15" x14ac:dyDescent="0.2">
      <c r="A541" s="53"/>
      <c r="B541" s="53"/>
      <c r="E541" s="2"/>
      <c r="F541" s="2"/>
      <c r="G541" s="2"/>
      <c r="H541" s="2"/>
      <c r="I541" s="2"/>
      <c r="J541" s="2"/>
      <c r="K541" s="2"/>
      <c r="L541" s="3"/>
      <c r="M541" s="3"/>
      <c r="N541" s="3"/>
      <c r="O541" s="3"/>
    </row>
    <row r="542" spans="1:15" s="5" customFormat="1" ht="15" x14ac:dyDescent="0.2">
      <c r="A542" s="53"/>
      <c r="B542" s="53"/>
      <c r="E542" s="2"/>
      <c r="F542" s="2"/>
      <c r="G542" s="2"/>
      <c r="H542" s="2"/>
      <c r="I542" s="2"/>
      <c r="J542" s="2"/>
      <c r="K542" s="2"/>
      <c r="L542" s="3"/>
      <c r="M542" s="3"/>
      <c r="N542" s="3"/>
      <c r="O542" s="3"/>
    </row>
    <row r="543" spans="1:15" s="5" customFormat="1" ht="15" x14ac:dyDescent="0.2">
      <c r="A543" s="53"/>
      <c r="B543" s="53"/>
      <c r="E543" s="2"/>
      <c r="F543" s="2"/>
      <c r="G543" s="2"/>
      <c r="H543" s="2"/>
      <c r="I543" s="2"/>
      <c r="J543" s="2"/>
      <c r="K543" s="2"/>
      <c r="L543" s="3"/>
      <c r="M543" s="3"/>
      <c r="N543" s="3"/>
      <c r="O543" s="3"/>
    </row>
    <row r="544" spans="1:15" s="5" customFormat="1" ht="15" x14ac:dyDescent="0.2">
      <c r="A544" s="53"/>
      <c r="B544" s="53"/>
      <c r="E544" s="2"/>
      <c r="F544" s="2"/>
      <c r="G544" s="2"/>
      <c r="H544" s="2"/>
      <c r="I544" s="2"/>
      <c r="J544" s="2"/>
      <c r="K544" s="2"/>
      <c r="L544" s="3"/>
      <c r="M544" s="3"/>
      <c r="N544" s="3"/>
      <c r="O544" s="3"/>
    </row>
    <row r="545" spans="1:15" s="5" customFormat="1" ht="15" x14ac:dyDescent="0.2">
      <c r="A545" s="53"/>
      <c r="B545" s="53"/>
      <c r="E545" s="2"/>
      <c r="F545" s="2"/>
      <c r="G545" s="2"/>
      <c r="H545" s="2"/>
      <c r="I545" s="2"/>
      <c r="J545" s="2"/>
      <c r="K545" s="2"/>
      <c r="L545" s="3"/>
      <c r="M545" s="3"/>
      <c r="N545" s="3"/>
      <c r="O545" s="3"/>
    </row>
    <row r="546" spans="1:15" s="5" customFormat="1" ht="15" x14ac:dyDescent="0.2">
      <c r="A546" s="53"/>
      <c r="B546" s="53"/>
      <c r="E546" s="2"/>
      <c r="F546" s="2"/>
      <c r="G546" s="2"/>
      <c r="H546" s="2"/>
      <c r="I546" s="2"/>
      <c r="J546" s="2"/>
      <c r="K546" s="2"/>
      <c r="L546" s="3"/>
      <c r="M546" s="3"/>
      <c r="N546" s="3"/>
      <c r="O546" s="3"/>
    </row>
    <row r="547" spans="1:15" s="5" customFormat="1" ht="15" x14ac:dyDescent="0.2">
      <c r="A547" s="53"/>
      <c r="B547" s="53"/>
      <c r="E547" s="2"/>
      <c r="F547" s="2"/>
      <c r="G547" s="2"/>
      <c r="H547" s="2"/>
      <c r="I547" s="2"/>
      <c r="J547" s="2"/>
      <c r="K547" s="2"/>
      <c r="L547" s="3"/>
      <c r="M547" s="3"/>
      <c r="N547" s="3"/>
      <c r="O547" s="3"/>
    </row>
    <row r="548" spans="1:15" s="5" customFormat="1" ht="15" x14ac:dyDescent="0.2">
      <c r="A548" s="53"/>
      <c r="B548" s="53"/>
      <c r="E548" s="2"/>
      <c r="F548" s="2"/>
      <c r="G548" s="2"/>
      <c r="H548" s="2"/>
      <c r="I548" s="2"/>
      <c r="J548" s="2"/>
      <c r="K548" s="2"/>
      <c r="L548" s="3"/>
      <c r="M548" s="3"/>
      <c r="N548" s="3"/>
      <c r="O548" s="3"/>
    </row>
    <row r="549" spans="1:15" s="5" customFormat="1" ht="15" x14ac:dyDescent="0.2">
      <c r="A549" s="53"/>
      <c r="B549" s="53"/>
      <c r="E549" s="2"/>
      <c r="F549" s="2"/>
      <c r="G549" s="2"/>
      <c r="H549" s="2"/>
      <c r="I549" s="2"/>
      <c r="J549" s="2"/>
      <c r="K549" s="2"/>
      <c r="L549" s="3"/>
      <c r="M549" s="3"/>
      <c r="N549" s="3"/>
      <c r="O549" s="3"/>
    </row>
    <row r="550" spans="1:15" s="5" customFormat="1" ht="15" x14ac:dyDescent="0.2">
      <c r="A550" s="53"/>
      <c r="B550" s="53"/>
      <c r="E550" s="2"/>
      <c r="F550" s="2"/>
      <c r="G550" s="2"/>
      <c r="H550" s="2"/>
      <c r="I550" s="2"/>
      <c r="J550" s="2"/>
      <c r="K550" s="2"/>
      <c r="L550" s="3"/>
      <c r="M550" s="3"/>
      <c r="N550" s="3"/>
      <c r="O550" s="3"/>
    </row>
    <row r="551" spans="1:15" s="5" customFormat="1" ht="15" x14ac:dyDescent="0.2">
      <c r="A551" s="53"/>
      <c r="B551" s="53"/>
      <c r="E551" s="2"/>
      <c r="F551" s="2"/>
      <c r="G551" s="2"/>
      <c r="H551" s="2"/>
      <c r="I551" s="2"/>
      <c r="J551" s="2"/>
      <c r="K551" s="2"/>
      <c r="L551" s="3"/>
      <c r="M551" s="3"/>
      <c r="N551" s="3"/>
      <c r="O551" s="3"/>
    </row>
    <row r="552" spans="1:15" s="5" customFormat="1" ht="15" x14ac:dyDescent="0.2">
      <c r="A552" s="53"/>
      <c r="B552" s="53"/>
      <c r="E552" s="2"/>
      <c r="F552" s="2"/>
      <c r="G552" s="2"/>
      <c r="H552" s="2"/>
      <c r="I552" s="2"/>
      <c r="J552" s="2"/>
      <c r="K552" s="2"/>
      <c r="L552" s="3"/>
      <c r="M552" s="3"/>
      <c r="N552" s="3"/>
      <c r="O552" s="3"/>
    </row>
    <row r="553" spans="1:15" s="5" customFormat="1" ht="15" x14ac:dyDescent="0.2">
      <c r="A553" s="53"/>
      <c r="B553" s="53"/>
      <c r="E553" s="2"/>
      <c r="F553" s="2"/>
      <c r="G553" s="2"/>
      <c r="H553" s="2"/>
      <c r="I553" s="2"/>
      <c r="J553" s="2"/>
      <c r="K553" s="2"/>
      <c r="L553" s="3"/>
      <c r="M553" s="3"/>
      <c r="N553" s="3"/>
      <c r="O553" s="3"/>
    </row>
    <row r="554" spans="1:15" s="5" customFormat="1" ht="15" x14ac:dyDescent="0.2">
      <c r="A554" s="53"/>
      <c r="B554" s="53"/>
      <c r="E554" s="2"/>
      <c r="F554" s="2"/>
      <c r="G554" s="2"/>
      <c r="H554" s="2"/>
      <c r="I554" s="2"/>
      <c r="J554" s="2"/>
      <c r="K554" s="2"/>
      <c r="L554" s="3"/>
      <c r="M554" s="3"/>
      <c r="N554" s="3"/>
      <c r="O554" s="3"/>
    </row>
    <row r="555" spans="1:15" s="5" customFormat="1" ht="15" x14ac:dyDescent="0.2">
      <c r="A555" s="53"/>
      <c r="B555" s="53"/>
      <c r="E555" s="2"/>
      <c r="F555" s="2"/>
      <c r="G555" s="2"/>
      <c r="H555" s="2"/>
      <c r="I555" s="2"/>
      <c r="J555" s="2"/>
      <c r="K555" s="2"/>
      <c r="L555" s="3"/>
      <c r="M555" s="3"/>
      <c r="N555" s="3"/>
      <c r="O555" s="3"/>
    </row>
    <row r="556" spans="1:15" s="5" customFormat="1" ht="15" x14ac:dyDescent="0.2">
      <c r="A556" s="53"/>
      <c r="B556" s="53"/>
      <c r="E556" s="2"/>
      <c r="F556" s="2"/>
      <c r="G556" s="2"/>
      <c r="H556" s="2"/>
      <c r="I556" s="2"/>
      <c r="J556" s="2"/>
      <c r="K556" s="2"/>
      <c r="L556" s="3"/>
      <c r="M556" s="3"/>
      <c r="N556" s="3"/>
      <c r="O556" s="3"/>
    </row>
    <row r="557" spans="1:15" s="5" customFormat="1" ht="15" x14ac:dyDescent="0.2">
      <c r="A557" s="53"/>
      <c r="B557" s="53"/>
      <c r="E557" s="2"/>
      <c r="F557" s="2"/>
      <c r="G557" s="2"/>
      <c r="H557" s="2"/>
      <c r="I557" s="2"/>
      <c r="J557" s="2"/>
      <c r="K557" s="2"/>
      <c r="L557" s="3"/>
      <c r="M557" s="3"/>
      <c r="N557" s="3"/>
      <c r="O557" s="3"/>
    </row>
    <row r="558" spans="1:15" s="5" customFormat="1" ht="15" x14ac:dyDescent="0.2">
      <c r="A558" s="53"/>
      <c r="B558" s="53"/>
      <c r="E558" s="2"/>
      <c r="F558" s="2"/>
      <c r="G558" s="2"/>
      <c r="H558" s="2"/>
      <c r="I558" s="2"/>
      <c r="J558" s="2"/>
      <c r="K558" s="2"/>
      <c r="L558" s="3"/>
      <c r="M558" s="3"/>
      <c r="N558" s="3"/>
      <c r="O558" s="3"/>
    </row>
    <row r="559" spans="1:15" s="5" customFormat="1" ht="15" x14ac:dyDescent="0.2">
      <c r="A559" s="53"/>
      <c r="B559" s="53"/>
      <c r="E559" s="2"/>
      <c r="F559" s="2"/>
      <c r="G559" s="2"/>
      <c r="H559" s="2"/>
      <c r="I559" s="2"/>
      <c r="J559" s="2"/>
      <c r="K559" s="2"/>
      <c r="L559" s="3"/>
      <c r="M559" s="3"/>
      <c r="N559" s="3"/>
      <c r="O559" s="3"/>
    </row>
    <row r="560" spans="1:15" s="5" customFormat="1" ht="15" x14ac:dyDescent="0.2">
      <c r="A560" s="53"/>
      <c r="B560" s="53"/>
      <c r="E560" s="2"/>
      <c r="F560" s="2"/>
      <c r="G560" s="2"/>
      <c r="H560" s="2"/>
      <c r="I560" s="2"/>
      <c r="J560" s="2"/>
      <c r="K560" s="2"/>
      <c r="L560" s="3"/>
      <c r="M560" s="3"/>
      <c r="N560" s="3"/>
      <c r="O560" s="3"/>
    </row>
    <row r="561" spans="1:15" s="5" customFormat="1" ht="15" x14ac:dyDescent="0.2">
      <c r="A561" s="53"/>
      <c r="B561" s="53"/>
      <c r="E561" s="2"/>
      <c r="F561" s="2"/>
      <c r="G561" s="2"/>
      <c r="H561" s="2"/>
      <c r="I561" s="2"/>
      <c r="J561" s="2"/>
      <c r="K561" s="2"/>
      <c r="L561" s="3"/>
      <c r="M561" s="3"/>
      <c r="N561" s="3"/>
      <c r="O561" s="3"/>
    </row>
    <row r="562" spans="1:15" s="5" customFormat="1" ht="15" x14ac:dyDescent="0.2">
      <c r="A562" s="53"/>
      <c r="B562" s="53"/>
      <c r="E562" s="2"/>
      <c r="F562" s="2"/>
      <c r="G562" s="2"/>
      <c r="H562" s="2"/>
      <c r="I562" s="2"/>
      <c r="J562" s="2"/>
      <c r="K562" s="2"/>
      <c r="L562" s="3"/>
      <c r="M562" s="3"/>
      <c r="N562" s="3"/>
      <c r="O562" s="3"/>
    </row>
    <row r="563" spans="1:15" s="5" customFormat="1" ht="15" x14ac:dyDescent="0.2">
      <c r="A563" s="53"/>
      <c r="B563" s="53"/>
      <c r="E563" s="2"/>
      <c r="F563" s="2"/>
      <c r="G563" s="2"/>
      <c r="H563" s="2"/>
      <c r="I563" s="2"/>
      <c r="J563" s="2"/>
      <c r="K563" s="2"/>
      <c r="L563" s="3"/>
      <c r="M563" s="3"/>
      <c r="N563" s="3"/>
      <c r="O563" s="3"/>
    </row>
    <row r="564" spans="1:15" s="5" customFormat="1" ht="15" x14ac:dyDescent="0.2">
      <c r="A564" s="53"/>
      <c r="B564" s="53"/>
      <c r="E564" s="2"/>
      <c r="F564" s="2"/>
      <c r="G564" s="2"/>
      <c r="H564" s="2"/>
      <c r="I564" s="2"/>
      <c r="J564" s="2"/>
      <c r="K564" s="2"/>
      <c r="L564" s="3"/>
      <c r="M564" s="3"/>
      <c r="N564" s="3"/>
      <c r="O564" s="3"/>
    </row>
    <row r="565" spans="1:15" s="5" customFormat="1" ht="15" x14ac:dyDescent="0.2">
      <c r="A565" s="53"/>
      <c r="B565" s="53"/>
      <c r="E565" s="2"/>
      <c r="F565" s="2"/>
      <c r="G565" s="2"/>
      <c r="H565" s="2"/>
      <c r="I565" s="2"/>
      <c r="J565" s="2"/>
      <c r="K565" s="2"/>
      <c r="L565" s="3"/>
      <c r="M565" s="3"/>
      <c r="N565" s="3"/>
      <c r="O565" s="3"/>
    </row>
    <row r="566" spans="1:15" s="5" customFormat="1" ht="15" x14ac:dyDescent="0.2">
      <c r="A566" s="53"/>
      <c r="B566" s="53"/>
      <c r="E566" s="2"/>
      <c r="F566" s="2"/>
      <c r="G566" s="2"/>
      <c r="H566" s="2"/>
      <c r="I566" s="2"/>
      <c r="J566" s="2"/>
      <c r="K566" s="2"/>
      <c r="L566" s="3"/>
      <c r="M566" s="3"/>
      <c r="N566" s="3"/>
      <c r="O566" s="3"/>
    </row>
    <row r="567" spans="1:15" s="5" customFormat="1" ht="15" x14ac:dyDescent="0.2">
      <c r="A567" s="53"/>
      <c r="B567" s="53"/>
      <c r="E567" s="2"/>
      <c r="F567" s="2"/>
      <c r="G567" s="2"/>
      <c r="H567" s="2"/>
      <c r="I567" s="2"/>
      <c r="J567" s="2"/>
      <c r="K567" s="2"/>
      <c r="L567" s="3"/>
      <c r="M567" s="3"/>
      <c r="N567" s="3"/>
      <c r="O567" s="3"/>
    </row>
    <row r="568" spans="1:15" s="5" customFormat="1" ht="15" x14ac:dyDescent="0.2">
      <c r="A568" s="53"/>
      <c r="B568" s="53"/>
      <c r="E568" s="2"/>
      <c r="F568" s="2"/>
      <c r="G568" s="2"/>
      <c r="H568" s="2"/>
      <c r="I568" s="2"/>
      <c r="J568" s="2"/>
      <c r="K568" s="2"/>
      <c r="L568" s="3"/>
      <c r="M568" s="3"/>
      <c r="N568" s="3"/>
      <c r="O568" s="3"/>
    </row>
    <row r="569" spans="1:15" s="5" customFormat="1" ht="15" x14ac:dyDescent="0.2">
      <c r="A569" s="53"/>
      <c r="B569" s="53"/>
      <c r="E569" s="2"/>
      <c r="F569" s="2"/>
      <c r="G569" s="2"/>
      <c r="H569" s="2"/>
      <c r="I569" s="2"/>
      <c r="J569" s="2"/>
      <c r="K569" s="2"/>
      <c r="L569" s="3"/>
      <c r="M569" s="3"/>
      <c r="N569" s="3"/>
      <c r="O569" s="3"/>
    </row>
    <row r="570" spans="1:15" s="5" customFormat="1" ht="15" x14ac:dyDescent="0.2">
      <c r="A570" s="53"/>
      <c r="B570" s="53"/>
      <c r="E570" s="2"/>
      <c r="F570" s="2"/>
      <c r="G570" s="2"/>
      <c r="H570" s="2"/>
      <c r="I570" s="2"/>
      <c r="J570" s="2"/>
      <c r="K570" s="2"/>
      <c r="L570" s="3"/>
      <c r="M570" s="3"/>
      <c r="N570" s="3"/>
      <c r="O570" s="3"/>
    </row>
    <row r="571" spans="1:15" s="5" customFormat="1" ht="15" x14ac:dyDescent="0.2">
      <c r="A571" s="53"/>
      <c r="B571" s="53"/>
      <c r="E571" s="2"/>
      <c r="F571" s="2"/>
      <c r="G571" s="2"/>
      <c r="H571" s="2"/>
      <c r="I571" s="2"/>
      <c r="J571" s="2"/>
      <c r="K571" s="2"/>
      <c r="L571" s="3"/>
      <c r="M571" s="3"/>
      <c r="N571" s="3"/>
      <c r="O571" s="3"/>
    </row>
    <row r="572" spans="1:15" s="5" customFormat="1" ht="15" x14ac:dyDescent="0.2">
      <c r="A572" s="53"/>
      <c r="B572" s="53"/>
      <c r="E572" s="2"/>
      <c r="F572" s="2"/>
      <c r="G572" s="2"/>
      <c r="H572" s="2"/>
      <c r="I572" s="2"/>
      <c r="J572" s="2"/>
      <c r="K572" s="2"/>
      <c r="L572" s="3"/>
      <c r="M572" s="3"/>
      <c r="N572" s="3"/>
      <c r="O572" s="3"/>
    </row>
    <row r="573" spans="1:15" s="5" customFormat="1" ht="15" x14ac:dyDescent="0.2">
      <c r="A573" s="53"/>
      <c r="B573" s="53"/>
      <c r="E573" s="2"/>
      <c r="F573" s="2"/>
      <c r="G573" s="2"/>
      <c r="H573" s="2"/>
      <c r="I573" s="2"/>
      <c r="J573" s="2"/>
      <c r="K573" s="2"/>
      <c r="L573" s="3"/>
      <c r="M573" s="3"/>
      <c r="N573" s="3"/>
      <c r="O573" s="3"/>
    </row>
    <row r="574" spans="1:15" s="5" customFormat="1" ht="15" x14ac:dyDescent="0.2">
      <c r="A574" s="53"/>
      <c r="B574" s="53"/>
      <c r="E574" s="2"/>
      <c r="F574" s="2"/>
      <c r="G574" s="2"/>
      <c r="H574" s="2"/>
      <c r="I574" s="2"/>
      <c r="J574" s="2"/>
      <c r="K574" s="2"/>
      <c r="L574" s="3"/>
      <c r="M574" s="3"/>
      <c r="N574" s="3"/>
      <c r="O574" s="3"/>
    </row>
    <row r="575" spans="1:15" s="5" customFormat="1" ht="15" x14ac:dyDescent="0.2">
      <c r="A575" s="53"/>
      <c r="B575" s="53"/>
      <c r="E575" s="2"/>
      <c r="F575" s="2"/>
      <c r="G575" s="2"/>
      <c r="H575" s="2"/>
      <c r="I575" s="2"/>
      <c r="J575" s="2"/>
      <c r="K575" s="2"/>
      <c r="L575" s="3"/>
      <c r="M575" s="3"/>
      <c r="N575" s="3"/>
      <c r="O575" s="3"/>
    </row>
    <row r="576" spans="1:15" s="5" customFormat="1" ht="15" x14ac:dyDescent="0.2">
      <c r="A576" s="53"/>
      <c r="B576" s="53"/>
      <c r="E576" s="2"/>
      <c r="F576" s="2"/>
      <c r="G576" s="2"/>
      <c r="H576" s="2"/>
      <c r="I576" s="2"/>
      <c r="J576" s="2"/>
      <c r="K576" s="2"/>
      <c r="L576" s="3"/>
      <c r="M576" s="3"/>
      <c r="N576" s="3"/>
      <c r="O576" s="3"/>
    </row>
    <row r="577" spans="1:15" s="5" customFormat="1" ht="15" x14ac:dyDescent="0.2">
      <c r="A577" s="53"/>
      <c r="B577" s="53"/>
      <c r="E577" s="2"/>
      <c r="F577" s="2"/>
      <c r="G577" s="2"/>
      <c r="H577" s="2"/>
      <c r="I577" s="2"/>
      <c r="J577" s="2"/>
      <c r="K577" s="2"/>
      <c r="L577" s="3"/>
      <c r="M577" s="3"/>
      <c r="N577" s="3"/>
      <c r="O577" s="3"/>
    </row>
    <row r="578" spans="1:15" s="5" customFormat="1" ht="15" x14ac:dyDescent="0.2">
      <c r="A578" s="53"/>
      <c r="B578" s="53"/>
      <c r="E578" s="2"/>
      <c r="F578" s="2"/>
      <c r="G578" s="2"/>
      <c r="H578" s="2"/>
      <c r="I578" s="2"/>
      <c r="J578" s="2"/>
      <c r="K578" s="2"/>
      <c r="L578" s="3"/>
      <c r="M578" s="3"/>
      <c r="N578" s="3"/>
      <c r="O578" s="3"/>
    </row>
    <row r="579" spans="1:15" s="5" customFormat="1" ht="15" x14ac:dyDescent="0.2">
      <c r="A579" s="53"/>
      <c r="B579" s="53"/>
      <c r="E579" s="2"/>
      <c r="F579" s="2"/>
      <c r="G579" s="2"/>
      <c r="H579" s="2"/>
      <c r="I579" s="2"/>
      <c r="J579" s="2"/>
      <c r="K579" s="2"/>
      <c r="L579" s="3"/>
      <c r="M579" s="3"/>
      <c r="N579" s="3"/>
      <c r="O579" s="3"/>
    </row>
    <row r="580" spans="1:15" s="5" customFormat="1" ht="15" x14ac:dyDescent="0.2">
      <c r="A580" s="53"/>
      <c r="B580" s="53"/>
      <c r="E580" s="2"/>
      <c r="F580" s="2"/>
      <c r="G580" s="2"/>
      <c r="H580" s="2"/>
      <c r="I580" s="2"/>
      <c r="J580" s="2"/>
      <c r="K580" s="2"/>
      <c r="L580" s="3"/>
      <c r="M580" s="3"/>
      <c r="N580" s="3"/>
      <c r="O580" s="3"/>
    </row>
    <row r="581" spans="1:15" s="5" customFormat="1" ht="15" x14ac:dyDescent="0.2">
      <c r="A581" s="53"/>
      <c r="B581" s="53"/>
      <c r="E581" s="2"/>
      <c r="F581" s="2"/>
      <c r="G581" s="2"/>
      <c r="H581" s="2"/>
      <c r="I581" s="2"/>
      <c r="J581" s="2"/>
      <c r="K581" s="2"/>
      <c r="L581" s="3"/>
      <c r="M581" s="3"/>
      <c r="N581" s="3"/>
      <c r="O581" s="3"/>
    </row>
    <row r="582" spans="1:15" s="5" customFormat="1" ht="15" x14ac:dyDescent="0.2">
      <c r="A582" s="53"/>
      <c r="B582" s="53"/>
      <c r="E582" s="2"/>
      <c r="F582" s="2"/>
      <c r="G582" s="2"/>
      <c r="H582" s="2"/>
      <c r="I582" s="2"/>
      <c r="J582" s="2"/>
      <c r="K582" s="2"/>
      <c r="L582" s="3"/>
      <c r="M582" s="3"/>
      <c r="N582" s="3"/>
      <c r="O582" s="3"/>
    </row>
    <row r="583" spans="1:15" s="5" customFormat="1" ht="15" x14ac:dyDescent="0.2">
      <c r="A583" s="53"/>
      <c r="B583" s="53"/>
      <c r="E583" s="2"/>
      <c r="F583" s="2"/>
      <c r="G583" s="2"/>
      <c r="H583" s="2"/>
      <c r="I583" s="2"/>
      <c r="J583" s="2"/>
      <c r="K583" s="2"/>
      <c r="L583" s="3"/>
      <c r="M583" s="3"/>
      <c r="N583" s="3"/>
      <c r="O583" s="3"/>
    </row>
    <row r="584" spans="1:15" s="5" customFormat="1" ht="15" x14ac:dyDescent="0.2">
      <c r="A584" s="53"/>
      <c r="B584" s="53"/>
      <c r="E584" s="2"/>
      <c r="F584" s="2"/>
      <c r="G584" s="2"/>
      <c r="H584" s="2"/>
      <c r="I584" s="2"/>
      <c r="J584" s="2"/>
      <c r="K584" s="2"/>
      <c r="L584" s="3"/>
      <c r="M584" s="3"/>
      <c r="N584" s="3"/>
      <c r="O584" s="3"/>
    </row>
    <row r="585" spans="1:15" s="5" customFormat="1" ht="15" x14ac:dyDescent="0.2">
      <c r="A585" s="53"/>
      <c r="B585" s="53"/>
      <c r="E585" s="2"/>
      <c r="F585" s="2"/>
      <c r="G585" s="2"/>
      <c r="H585" s="2"/>
      <c r="I585" s="2"/>
      <c r="J585" s="2"/>
      <c r="K585" s="2"/>
      <c r="L585" s="3"/>
      <c r="M585" s="3"/>
      <c r="N585" s="3"/>
      <c r="O585" s="3"/>
    </row>
    <row r="586" spans="1:15" s="5" customFormat="1" ht="15" x14ac:dyDescent="0.2">
      <c r="A586" s="53"/>
      <c r="B586" s="53"/>
      <c r="E586" s="2"/>
      <c r="F586" s="2"/>
      <c r="G586" s="2"/>
      <c r="H586" s="2"/>
      <c r="I586" s="2"/>
      <c r="J586" s="2"/>
      <c r="K586" s="2"/>
      <c r="L586" s="3"/>
      <c r="M586" s="3"/>
      <c r="N586" s="3"/>
      <c r="O586" s="3"/>
    </row>
    <row r="587" spans="1:15" s="5" customFormat="1" ht="15" x14ac:dyDescent="0.2">
      <c r="A587" s="53"/>
      <c r="B587" s="53"/>
      <c r="E587" s="2"/>
      <c r="F587" s="2"/>
      <c r="G587" s="2"/>
      <c r="H587" s="2"/>
      <c r="I587" s="2"/>
      <c r="J587" s="2"/>
      <c r="K587" s="2"/>
      <c r="L587" s="3"/>
      <c r="M587" s="3"/>
      <c r="N587" s="3"/>
      <c r="O587" s="3"/>
    </row>
    <row r="588" spans="1:15" s="5" customFormat="1" ht="15" x14ac:dyDescent="0.2">
      <c r="A588" s="53"/>
      <c r="B588" s="53"/>
      <c r="E588" s="2"/>
      <c r="F588" s="2"/>
      <c r="G588" s="2"/>
      <c r="H588" s="2"/>
      <c r="I588" s="2"/>
      <c r="J588" s="2"/>
      <c r="K588" s="2"/>
      <c r="L588" s="3"/>
      <c r="M588" s="3"/>
      <c r="N588" s="3"/>
      <c r="O588" s="3"/>
    </row>
    <row r="589" spans="1:15" s="5" customFormat="1" ht="15" x14ac:dyDescent="0.2">
      <c r="A589" s="53"/>
      <c r="B589" s="53"/>
      <c r="E589" s="2"/>
      <c r="F589" s="2"/>
      <c r="G589" s="2"/>
      <c r="H589" s="2"/>
      <c r="I589" s="2"/>
      <c r="J589" s="2"/>
      <c r="K589" s="2"/>
      <c r="L589" s="3"/>
      <c r="M589" s="3"/>
      <c r="N589" s="3"/>
      <c r="O589" s="3"/>
    </row>
    <row r="590" spans="1:15" s="5" customFormat="1" ht="15" x14ac:dyDescent="0.2">
      <c r="A590" s="53"/>
      <c r="B590" s="53"/>
      <c r="E590" s="2"/>
      <c r="F590" s="2"/>
      <c r="G590" s="2"/>
      <c r="H590" s="2"/>
      <c r="I590" s="2"/>
      <c r="J590" s="2"/>
      <c r="K590" s="2"/>
      <c r="L590" s="3"/>
      <c r="M590" s="3"/>
      <c r="N590" s="3"/>
      <c r="O590" s="3"/>
    </row>
    <row r="591" spans="1:15" s="5" customFormat="1" ht="15" x14ac:dyDescent="0.2">
      <c r="A591" s="53"/>
      <c r="B591" s="53"/>
      <c r="E591" s="2"/>
      <c r="F591" s="2"/>
      <c r="G591" s="2"/>
      <c r="H591" s="2"/>
      <c r="I591" s="2"/>
      <c r="J591" s="2"/>
      <c r="K591" s="2"/>
      <c r="L591" s="3"/>
      <c r="M591" s="3"/>
      <c r="N591" s="3"/>
      <c r="O591" s="3"/>
    </row>
    <row r="592" spans="1:15" s="5" customFormat="1" ht="15" x14ac:dyDescent="0.2">
      <c r="A592" s="53"/>
      <c r="B592" s="53"/>
      <c r="E592" s="2"/>
      <c r="F592" s="2"/>
      <c r="G592" s="2"/>
      <c r="H592" s="2"/>
      <c r="I592" s="2"/>
      <c r="J592" s="2"/>
      <c r="K592" s="2"/>
      <c r="L592" s="3"/>
      <c r="M592" s="3"/>
      <c r="N592" s="3"/>
      <c r="O592" s="3"/>
    </row>
    <row r="593" spans="1:15" s="5" customFormat="1" ht="15" x14ac:dyDescent="0.2">
      <c r="A593" s="53"/>
      <c r="B593" s="53"/>
      <c r="E593" s="2"/>
      <c r="F593" s="2"/>
      <c r="G593" s="2"/>
      <c r="H593" s="2"/>
      <c r="I593" s="2"/>
      <c r="J593" s="2"/>
      <c r="K593" s="2"/>
      <c r="L593" s="3"/>
      <c r="M593" s="3"/>
      <c r="N593" s="3"/>
      <c r="O593" s="3"/>
    </row>
    <row r="594" spans="1:15" s="5" customFormat="1" ht="15" x14ac:dyDescent="0.2">
      <c r="A594" s="53"/>
      <c r="B594" s="53"/>
      <c r="E594" s="2"/>
      <c r="F594" s="2"/>
      <c r="G594" s="2"/>
      <c r="H594" s="2"/>
      <c r="I594" s="2"/>
      <c r="J594" s="2"/>
      <c r="K594" s="2"/>
      <c r="L594" s="3"/>
      <c r="M594" s="3"/>
      <c r="N594" s="3"/>
      <c r="O594" s="3"/>
    </row>
    <row r="595" spans="1:15" s="5" customFormat="1" ht="15" x14ac:dyDescent="0.2">
      <c r="A595" s="53"/>
      <c r="B595" s="53"/>
      <c r="E595" s="2"/>
      <c r="F595" s="2"/>
      <c r="G595" s="2"/>
      <c r="H595" s="2"/>
      <c r="I595" s="2"/>
      <c r="J595" s="2"/>
      <c r="K595" s="2"/>
      <c r="L595" s="3"/>
      <c r="M595" s="3"/>
      <c r="N595" s="3"/>
      <c r="O595" s="3"/>
    </row>
    <row r="596" spans="1:15" s="5" customFormat="1" ht="15" x14ac:dyDescent="0.2">
      <c r="A596" s="53"/>
      <c r="B596" s="53"/>
      <c r="E596" s="2"/>
      <c r="F596" s="2"/>
      <c r="G596" s="2"/>
      <c r="H596" s="2"/>
      <c r="I596" s="2"/>
      <c r="J596" s="2"/>
      <c r="K596" s="2"/>
      <c r="L596" s="3"/>
      <c r="M596" s="3"/>
      <c r="N596" s="3"/>
      <c r="O596" s="3"/>
    </row>
    <row r="597" spans="1:15" s="5" customFormat="1" ht="15" x14ac:dyDescent="0.2">
      <c r="A597" s="53"/>
      <c r="B597" s="53"/>
      <c r="E597" s="2"/>
      <c r="F597" s="2"/>
      <c r="G597" s="2"/>
      <c r="H597" s="2"/>
      <c r="I597" s="2"/>
      <c r="J597" s="2"/>
      <c r="K597" s="2"/>
      <c r="L597" s="3"/>
      <c r="M597" s="3"/>
      <c r="N597" s="3"/>
      <c r="O597" s="3"/>
    </row>
    <row r="598" spans="1:15" s="5" customFormat="1" ht="15" x14ac:dyDescent="0.2">
      <c r="A598" s="53"/>
      <c r="B598" s="53"/>
      <c r="E598" s="2"/>
      <c r="F598" s="2"/>
      <c r="G598" s="2"/>
      <c r="H598" s="2"/>
      <c r="I598" s="2"/>
      <c r="J598" s="2"/>
      <c r="K598" s="2"/>
      <c r="L598" s="3"/>
      <c r="M598" s="3"/>
      <c r="N598" s="3"/>
      <c r="O598" s="3"/>
    </row>
    <row r="599" spans="1:15" s="5" customFormat="1" ht="15" x14ac:dyDescent="0.2">
      <c r="A599" s="53"/>
      <c r="B599" s="53"/>
      <c r="E599" s="2"/>
      <c r="F599" s="2"/>
      <c r="G599" s="2"/>
      <c r="H599" s="2"/>
      <c r="I599" s="2"/>
      <c r="J599" s="2"/>
      <c r="K599" s="2"/>
      <c r="L599" s="3"/>
      <c r="M599" s="3"/>
      <c r="N599" s="3"/>
      <c r="O599" s="3"/>
    </row>
    <row r="600" spans="1:15" s="5" customFormat="1" ht="15" x14ac:dyDescent="0.2">
      <c r="A600" s="53"/>
      <c r="B600" s="53"/>
      <c r="E600" s="2"/>
      <c r="F600" s="2"/>
      <c r="G600" s="2"/>
      <c r="H600" s="2"/>
      <c r="I600" s="2"/>
      <c r="J600" s="2"/>
      <c r="K600" s="2"/>
      <c r="L600" s="3"/>
      <c r="M600" s="3"/>
      <c r="N600" s="3"/>
      <c r="O600" s="3"/>
    </row>
    <row r="601" spans="1:15" s="5" customFormat="1" ht="15" x14ac:dyDescent="0.2">
      <c r="A601" s="53"/>
      <c r="B601" s="53"/>
      <c r="E601" s="2"/>
      <c r="F601" s="2"/>
      <c r="G601" s="2"/>
      <c r="H601" s="2"/>
      <c r="I601" s="2"/>
      <c r="J601" s="2"/>
      <c r="K601" s="2"/>
      <c r="L601" s="3"/>
      <c r="M601" s="3"/>
      <c r="N601" s="3"/>
      <c r="O601" s="3"/>
    </row>
    <row r="602" spans="1:15" s="5" customFormat="1" ht="15" x14ac:dyDescent="0.2">
      <c r="A602" s="53"/>
      <c r="B602" s="53"/>
      <c r="E602" s="2"/>
      <c r="F602" s="2"/>
      <c r="G602" s="2"/>
      <c r="H602" s="2"/>
      <c r="I602" s="2"/>
      <c r="J602" s="2"/>
      <c r="K602" s="2"/>
      <c r="L602" s="3"/>
      <c r="M602" s="3"/>
      <c r="N602" s="3"/>
      <c r="O602" s="3"/>
    </row>
    <row r="603" spans="1:15" s="5" customFormat="1" ht="15" x14ac:dyDescent="0.2">
      <c r="A603" s="53"/>
      <c r="B603" s="53"/>
      <c r="E603" s="2"/>
      <c r="F603" s="2"/>
      <c r="G603" s="2"/>
      <c r="H603" s="2"/>
      <c r="I603" s="2"/>
      <c r="J603" s="2"/>
      <c r="K603" s="2"/>
      <c r="L603" s="3"/>
      <c r="M603" s="3"/>
      <c r="N603" s="3"/>
      <c r="O603" s="3"/>
    </row>
    <row r="604" spans="1:15" s="5" customFormat="1" ht="15" x14ac:dyDescent="0.2">
      <c r="A604" s="53"/>
      <c r="B604" s="53"/>
      <c r="E604" s="2"/>
      <c r="F604" s="2"/>
      <c r="G604" s="2"/>
      <c r="H604" s="2"/>
      <c r="I604" s="2"/>
      <c r="J604" s="2"/>
      <c r="K604" s="2"/>
      <c r="L604" s="3"/>
      <c r="M604" s="3"/>
      <c r="N604" s="3"/>
      <c r="O604" s="3"/>
    </row>
    <row r="605" spans="1:15" s="5" customFormat="1" ht="15" x14ac:dyDescent="0.2">
      <c r="A605" s="53"/>
      <c r="B605" s="53"/>
      <c r="E605" s="2"/>
      <c r="F605" s="2"/>
      <c r="G605" s="2"/>
      <c r="H605" s="2"/>
      <c r="I605" s="2"/>
      <c r="J605" s="2"/>
      <c r="K605" s="2"/>
      <c r="L605" s="3"/>
      <c r="M605" s="3"/>
      <c r="N605" s="3"/>
      <c r="O605" s="3"/>
    </row>
    <row r="606" spans="1:15" s="5" customFormat="1" ht="15" x14ac:dyDescent="0.2">
      <c r="A606" s="53"/>
      <c r="B606" s="53"/>
      <c r="E606" s="2"/>
      <c r="F606" s="2"/>
      <c r="G606" s="2"/>
      <c r="H606" s="2"/>
      <c r="I606" s="2"/>
      <c r="J606" s="2"/>
      <c r="K606" s="2"/>
      <c r="L606" s="3"/>
      <c r="M606" s="3"/>
      <c r="N606" s="3"/>
      <c r="O606" s="3"/>
    </row>
    <row r="607" spans="1:15" s="5" customFormat="1" ht="15" x14ac:dyDescent="0.2">
      <c r="A607" s="53"/>
      <c r="B607" s="53"/>
      <c r="E607" s="2"/>
      <c r="F607" s="2"/>
      <c r="G607" s="2"/>
      <c r="H607" s="2"/>
      <c r="I607" s="2"/>
      <c r="J607" s="2"/>
      <c r="K607" s="2"/>
      <c r="L607" s="3"/>
      <c r="M607" s="3"/>
      <c r="N607" s="3"/>
      <c r="O607" s="3"/>
    </row>
    <row r="608" spans="1:15" s="5" customFormat="1" ht="15" x14ac:dyDescent="0.2">
      <c r="A608" s="53"/>
      <c r="B608" s="53"/>
      <c r="E608" s="2"/>
      <c r="F608" s="2"/>
      <c r="G608" s="2"/>
      <c r="H608" s="2"/>
      <c r="I608" s="2"/>
      <c r="J608" s="2"/>
      <c r="K608" s="2"/>
      <c r="L608" s="3"/>
      <c r="M608" s="3"/>
      <c r="N608" s="3"/>
      <c r="O608" s="3"/>
    </row>
    <row r="609" spans="1:15" s="5" customFormat="1" ht="15" x14ac:dyDescent="0.2">
      <c r="A609" s="53"/>
      <c r="B609" s="53"/>
      <c r="E609" s="2"/>
      <c r="F609" s="2"/>
      <c r="G609" s="2"/>
      <c r="H609" s="2"/>
      <c r="I609" s="2"/>
      <c r="J609" s="2"/>
      <c r="K609" s="2"/>
      <c r="L609" s="3"/>
      <c r="M609" s="3"/>
      <c r="N609" s="3"/>
      <c r="O609" s="3"/>
    </row>
    <row r="610" spans="1:15" s="5" customFormat="1" ht="15" x14ac:dyDescent="0.2">
      <c r="A610" s="53"/>
      <c r="B610" s="53"/>
      <c r="E610" s="2"/>
      <c r="F610" s="2"/>
      <c r="G610" s="2"/>
      <c r="H610" s="2"/>
      <c r="I610" s="2"/>
      <c r="J610" s="2"/>
      <c r="K610" s="2"/>
      <c r="L610" s="3"/>
      <c r="M610" s="3"/>
      <c r="N610" s="3"/>
      <c r="O610" s="3"/>
    </row>
    <row r="611" spans="1:15" s="5" customFormat="1" ht="15" x14ac:dyDescent="0.2">
      <c r="A611" s="53"/>
      <c r="B611" s="53"/>
      <c r="E611" s="2"/>
      <c r="F611" s="2"/>
      <c r="G611" s="2"/>
      <c r="H611" s="2"/>
      <c r="I611" s="2"/>
      <c r="J611" s="2"/>
      <c r="K611" s="2"/>
      <c r="L611" s="3"/>
      <c r="M611" s="3"/>
      <c r="N611" s="3"/>
      <c r="O611" s="3"/>
    </row>
    <row r="612" spans="1:15" s="5" customFormat="1" ht="15" x14ac:dyDescent="0.2">
      <c r="A612" s="53"/>
      <c r="B612" s="53"/>
      <c r="E612" s="2"/>
      <c r="F612" s="2"/>
      <c r="G612" s="2"/>
      <c r="H612" s="2"/>
      <c r="I612" s="2"/>
      <c r="J612" s="2"/>
      <c r="K612" s="2"/>
      <c r="L612" s="3"/>
      <c r="M612" s="3"/>
      <c r="N612" s="3"/>
      <c r="O612" s="3"/>
    </row>
    <row r="613" spans="1:15" s="5" customFormat="1" ht="15" x14ac:dyDescent="0.2">
      <c r="A613" s="53"/>
      <c r="B613" s="53"/>
      <c r="E613" s="2"/>
      <c r="F613" s="2"/>
      <c r="G613" s="2"/>
      <c r="H613" s="2"/>
      <c r="I613" s="2"/>
      <c r="J613" s="2"/>
      <c r="K613" s="2"/>
      <c r="L613" s="3"/>
      <c r="M613" s="3"/>
      <c r="N613" s="3"/>
      <c r="O613" s="3"/>
    </row>
    <row r="614" spans="1:15" s="5" customFormat="1" ht="15" x14ac:dyDescent="0.2">
      <c r="A614" s="53"/>
      <c r="B614" s="53"/>
      <c r="E614" s="2"/>
      <c r="F614" s="2"/>
      <c r="G614" s="2"/>
      <c r="H614" s="2"/>
      <c r="I614" s="2"/>
      <c r="J614" s="2"/>
      <c r="K614" s="2"/>
      <c r="L614" s="3"/>
      <c r="M614" s="3"/>
      <c r="N614" s="3"/>
      <c r="O614" s="3"/>
    </row>
    <row r="615" spans="1:15" s="5" customFormat="1" ht="15" x14ac:dyDescent="0.2">
      <c r="A615" s="53"/>
      <c r="B615" s="53"/>
      <c r="E615" s="2"/>
      <c r="F615" s="2"/>
      <c r="G615" s="2"/>
      <c r="H615" s="2"/>
      <c r="I615" s="2"/>
      <c r="J615" s="2"/>
      <c r="K615" s="2"/>
      <c r="L615" s="3"/>
      <c r="M615" s="3"/>
      <c r="N615" s="3"/>
      <c r="O615" s="3"/>
    </row>
    <row r="616" spans="1:15" s="5" customFormat="1" ht="15" x14ac:dyDescent="0.2">
      <c r="A616" s="53"/>
      <c r="B616" s="53"/>
      <c r="E616" s="2"/>
      <c r="F616" s="2"/>
      <c r="G616" s="2"/>
      <c r="H616" s="2"/>
      <c r="I616" s="2"/>
      <c r="J616" s="2"/>
      <c r="K616" s="2"/>
      <c r="L616" s="3"/>
      <c r="M616" s="3"/>
      <c r="N616" s="3"/>
      <c r="O616" s="3"/>
    </row>
    <row r="617" spans="1:15" s="5" customFormat="1" ht="15" x14ac:dyDescent="0.2">
      <c r="A617" s="53"/>
      <c r="B617" s="53"/>
      <c r="E617" s="2"/>
      <c r="F617" s="2"/>
      <c r="G617" s="2"/>
      <c r="H617" s="2"/>
      <c r="I617" s="2"/>
      <c r="J617" s="2"/>
      <c r="K617" s="2"/>
      <c r="L617" s="3"/>
      <c r="M617" s="3"/>
      <c r="N617" s="3"/>
      <c r="O617" s="3"/>
    </row>
    <row r="618" spans="1:15" s="5" customFormat="1" ht="15" x14ac:dyDescent="0.2">
      <c r="A618" s="53"/>
      <c r="B618" s="53"/>
      <c r="E618" s="2"/>
      <c r="F618" s="2"/>
      <c r="G618" s="2"/>
      <c r="H618" s="2"/>
      <c r="I618" s="2"/>
      <c r="J618" s="2"/>
      <c r="K618" s="2"/>
      <c r="L618" s="3"/>
      <c r="M618" s="3"/>
      <c r="N618" s="3"/>
      <c r="O618" s="3"/>
    </row>
    <row r="619" spans="1:15" s="5" customFormat="1" ht="15" x14ac:dyDescent="0.2">
      <c r="A619" s="53"/>
      <c r="B619" s="53"/>
      <c r="E619" s="2"/>
      <c r="F619" s="2"/>
      <c r="G619" s="2"/>
      <c r="H619" s="2"/>
      <c r="I619" s="2"/>
      <c r="J619" s="2"/>
      <c r="K619" s="2"/>
      <c r="L619" s="3"/>
      <c r="M619" s="3"/>
      <c r="N619" s="3"/>
      <c r="O619" s="3"/>
    </row>
    <row r="620" spans="1:15" s="5" customFormat="1" ht="15" x14ac:dyDescent="0.2">
      <c r="A620" s="53"/>
      <c r="B620" s="53"/>
      <c r="E620" s="2"/>
      <c r="F620" s="2"/>
      <c r="G620" s="2"/>
      <c r="H620" s="2"/>
      <c r="I620" s="2"/>
      <c r="J620" s="2"/>
      <c r="K620" s="2"/>
      <c r="L620" s="3"/>
      <c r="M620" s="3"/>
      <c r="N620" s="3"/>
      <c r="O620" s="3"/>
    </row>
    <row r="621" spans="1:15" s="5" customFormat="1" ht="15" x14ac:dyDescent="0.2">
      <c r="A621" s="53"/>
      <c r="B621" s="53"/>
      <c r="E621" s="2"/>
      <c r="F621" s="2"/>
      <c r="G621" s="2"/>
      <c r="H621" s="2"/>
      <c r="I621" s="2"/>
      <c r="J621" s="2"/>
      <c r="K621" s="2"/>
      <c r="L621" s="3"/>
      <c r="M621" s="3"/>
      <c r="N621" s="3"/>
      <c r="O621" s="3"/>
    </row>
    <row r="622" spans="1:15" s="5" customFormat="1" ht="15" x14ac:dyDescent="0.2">
      <c r="A622" s="53"/>
      <c r="B622" s="53"/>
      <c r="E622" s="2"/>
      <c r="F622" s="2"/>
      <c r="G622" s="2"/>
      <c r="H622" s="2"/>
      <c r="I622" s="2"/>
      <c r="J622" s="2"/>
      <c r="K622" s="2"/>
      <c r="L622" s="3"/>
      <c r="M622" s="3"/>
      <c r="N622" s="3"/>
      <c r="O622" s="3"/>
    </row>
    <row r="623" spans="1:15" s="5" customFormat="1" ht="15" x14ac:dyDescent="0.2">
      <c r="A623" s="53"/>
      <c r="B623" s="53"/>
      <c r="E623" s="2"/>
      <c r="F623" s="2"/>
      <c r="G623" s="2"/>
      <c r="H623" s="2"/>
      <c r="I623" s="2"/>
      <c r="J623" s="2"/>
      <c r="K623" s="2"/>
      <c r="L623" s="3"/>
      <c r="M623" s="3"/>
      <c r="N623" s="3"/>
      <c r="O623" s="3"/>
    </row>
    <row r="624" spans="1:15" s="5" customFormat="1" ht="15" x14ac:dyDescent="0.2">
      <c r="A624" s="53"/>
      <c r="B624" s="53"/>
      <c r="E624" s="2"/>
      <c r="F624" s="2"/>
      <c r="G624" s="2"/>
      <c r="H624" s="2"/>
      <c r="I624" s="2"/>
      <c r="J624" s="2"/>
      <c r="K624" s="2"/>
      <c r="L624" s="3"/>
      <c r="M624" s="3"/>
      <c r="N624" s="3"/>
      <c r="O624" s="3"/>
    </row>
    <row r="625" spans="1:15" s="5" customFormat="1" ht="15" x14ac:dyDescent="0.2">
      <c r="A625" s="53"/>
      <c r="B625" s="53"/>
      <c r="E625" s="2"/>
      <c r="F625" s="2"/>
      <c r="G625" s="2"/>
      <c r="H625" s="2"/>
      <c r="I625" s="2"/>
      <c r="J625" s="2"/>
      <c r="K625" s="2"/>
      <c r="L625" s="3"/>
      <c r="M625" s="3"/>
      <c r="N625" s="3"/>
      <c r="O625" s="3"/>
    </row>
    <row r="626" spans="1:15" s="5" customFormat="1" ht="15" x14ac:dyDescent="0.2">
      <c r="A626" s="53"/>
      <c r="B626" s="53"/>
      <c r="E626" s="2"/>
      <c r="F626" s="2"/>
      <c r="G626" s="2"/>
      <c r="H626" s="2"/>
      <c r="I626" s="2"/>
      <c r="J626" s="2"/>
      <c r="K626" s="2"/>
      <c r="L626" s="3"/>
      <c r="M626" s="3"/>
      <c r="N626" s="3"/>
      <c r="O626" s="3"/>
    </row>
    <row r="627" spans="1:15" s="5" customFormat="1" ht="15" x14ac:dyDescent="0.2">
      <c r="A627" s="53"/>
      <c r="B627" s="53"/>
      <c r="E627" s="2"/>
      <c r="F627" s="2"/>
      <c r="G627" s="2"/>
      <c r="H627" s="2"/>
      <c r="I627" s="2"/>
      <c r="J627" s="2"/>
      <c r="K627" s="2"/>
      <c r="L627" s="3"/>
      <c r="M627" s="3"/>
      <c r="N627" s="3"/>
      <c r="O627" s="3"/>
    </row>
    <row r="628" spans="1:15" s="5" customFormat="1" ht="15" x14ac:dyDescent="0.2">
      <c r="A628" s="53"/>
      <c r="B628" s="53"/>
      <c r="E628" s="2"/>
      <c r="F628" s="2"/>
      <c r="G628" s="2"/>
      <c r="H628" s="2"/>
      <c r="I628" s="2"/>
      <c r="J628" s="2"/>
      <c r="K628" s="2"/>
      <c r="L628" s="3"/>
      <c r="M628" s="3"/>
      <c r="N628" s="3"/>
      <c r="O628" s="3"/>
    </row>
    <row r="629" spans="1:15" s="5" customFormat="1" ht="15" x14ac:dyDescent="0.2">
      <c r="A629" s="53"/>
      <c r="B629" s="53"/>
      <c r="E629" s="2"/>
      <c r="F629" s="2"/>
      <c r="G629" s="2"/>
      <c r="H629" s="2"/>
      <c r="I629" s="2"/>
      <c r="J629" s="2"/>
      <c r="K629" s="2"/>
      <c r="L629" s="3"/>
      <c r="M629" s="3"/>
      <c r="N629" s="3"/>
      <c r="O629" s="3"/>
    </row>
    <row r="630" spans="1:15" s="5" customFormat="1" ht="15" x14ac:dyDescent="0.2">
      <c r="A630" s="53"/>
      <c r="B630" s="53"/>
      <c r="E630" s="2"/>
      <c r="F630" s="2"/>
      <c r="G630" s="2"/>
      <c r="H630" s="2"/>
      <c r="I630" s="2"/>
      <c r="J630" s="2"/>
      <c r="K630" s="2"/>
      <c r="L630" s="3"/>
      <c r="M630" s="3"/>
      <c r="N630" s="3"/>
      <c r="O630" s="3"/>
    </row>
    <row r="631" spans="1:15" s="5" customFormat="1" ht="15" x14ac:dyDescent="0.2">
      <c r="A631" s="53"/>
      <c r="B631" s="53"/>
      <c r="E631" s="2"/>
      <c r="F631" s="2"/>
      <c r="G631" s="2"/>
      <c r="H631" s="2"/>
      <c r="I631" s="2"/>
      <c r="J631" s="2"/>
      <c r="K631" s="2"/>
      <c r="L631" s="3"/>
      <c r="M631" s="3"/>
      <c r="N631" s="3"/>
      <c r="O631" s="3"/>
    </row>
    <row r="632" spans="1:15" s="5" customFormat="1" ht="15" x14ac:dyDescent="0.2">
      <c r="A632" s="53"/>
      <c r="B632" s="53"/>
      <c r="E632" s="2"/>
      <c r="F632" s="2"/>
      <c r="G632" s="2"/>
      <c r="H632" s="2"/>
      <c r="I632" s="2"/>
      <c r="J632" s="2"/>
      <c r="K632" s="2"/>
      <c r="L632" s="3"/>
      <c r="M632" s="3"/>
      <c r="N632" s="3"/>
      <c r="O632" s="3"/>
    </row>
    <row r="633" spans="1:15" s="5" customFormat="1" ht="15" x14ac:dyDescent="0.2">
      <c r="A633" s="53"/>
      <c r="B633" s="53"/>
      <c r="E633" s="2"/>
      <c r="F633" s="2"/>
      <c r="G633" s="2"/>
      <c r="H633" s="2"/>
      <c r="I633" s="2"/>
      <c r="J633" s="2"/>
      <c r="K633" s="2"/>
      <c r="L633" s="3"/>
      <c r="M633" s="3"/>
      <c r="N633" s="3"/>
      <c r="O633" s="3"/>
    </row>
    <row r="634" spans="1:15" s="5" customFormat="1" ht="15" x14ac:dyDescent="0.2">
      <c r="A634" s="53"/>
      <c r="B634" s="53"/>
      <c r="E634" s="2"/>
      <c r="F634" s="2"/>
      <c r="G634" s="2"/>
      <c r="H634" s="2"/>
      <c r="I634" s="2"/>
      <c r="J634" s="2"/>
      <c r="K634" s="2"/>
      <c r="L634" s="3"/>
      <c r="M634" s="3"/>
      <c r="N634" s="3"/>
      <c r="O634" s="3"/>
    </row>
    <row r="635" spans="1:15" s="5" customFormat="1" ht="15" x14ac:dyDescent="0.2">
      <c r="A635" s="53"/>
      <c r="B635" s="53"/>
      <c r="E635" s="2"/>
      <c r="F635" s="2"/>
      <c r="G635" s="2"/>
      <c r="H635" s="2"/>
      <c r="I635" s="2"/>
      <c r="J635" s="2"/>
      <c r="K635" s="2"/>
      <c r="L635" s="3"/>
      <c r="M635" s="3"/>
      <c r="N635" s="3"/>
      <c r="O635" s="3"/>
    </row>
    <row r="636" spans="1:15" s="5" customFormat="1" ht="15" x14ac:dyDescent="0.2">
      <c r="A636" s="53"/>
      <c r="B636" s="53"/>
      <c r="E636" s="2"/>
      <c r="F636" s="2"/>
      <c r="G636" s="2"/>
      <c r="H636" s="2"/>
      <c r="I636" s="2"/>
      <c r="J636" s="2"/>
      <c r="K636" s="2"/>
      <c r="L636" s="3"/>
      <c r="M636" s="3"/>
      <c r="N636" s="3"/>
      <c r="O636" s="3"/>
    </row>
    <row r="637" spans="1:15" s="5" customFormat="1" ht="15" x14ac:dyDescent="0.2">
      <c r="A637" s="53"/>
      <c r="B637" s="53"/>
      <c r="E637" s="2"/>
      <c r="F637" s="2"/>
      <c r="G637" s="2"/>
      <c r="H637" s="2"/>
      <c r="I637" s="2"/>
      <c r="J637" s="2"/>
      <c r="K637" s="2"/>
      <c r="L637" s="3"/>
      <c r="M637" s="3"/>
      <c r="N637" s="3"/>
      <c r="O637" s="3"/>
    </row>
    <row r="638" spans="1:15" s="5" customFormat="1" ht="15" x14ac:dyDescent="0.2">
      <c r="A638" s="53"/>
      <c r="B638" s="53"/>
      <c r="E638" s="2"/>
      <c r="F638" s="2"/>
      <c r="G638" s="2"/>
      <c r="H638" s="2"/>
      <c r="I638" s="2"/>
      <c r="J638" s="2"/>
      <c r="K638" s="2"/>
      <c r="L638" s="3"/>
      <c r="M638" s="3"/>
      <c r="N638" s="3"/>
      <c r="O638" s="3"/>
    </row>
    <row r="639" spans="1:15" s="5" customFormat="1" ht="15" x14ac:dyDescent="0.2">
      <c r="A639" s="53"/>
      <c r="B639" s="53"/>
      <c r="E639" s="2"/>
      <c r="F639" s="2"/>
      <c r="G639" s="2"/>
      <c r="H639" s="2"/>
      <c r="I639" s="2"/>
      <c r="J639" s="2"/>
      <c r="K639" s="2"/>
      <c r="L639" s="3"/>
      <c r="M639" s="3"/>
      <c r="N639" s="3"/>
      <c r="O639" s="3"/>
    </row>
    <row r="640" spans="1:15" s="5" customFormat="1" ht="15" x14ac:dyDescent="0.2">
      <c r="A640" s="53"/>
      <c r="B640" s="53"/>
      <c r="E640" s="2"/>
      <c r="F640" s="2"/>
      <c r="G640" s="2"/>
      <c r="H640" s="2"/>
      <c r="I640" s="2"/>
      <c r="J640" s="2"/>
      <c r="K640" s="2"/>
      <c r="L640" s="3"/>
      <c r="M640" s="3"/>
      <c r="N640" s="3"/>
      <c r="O640" s="3"/>
    </row>
    <row r="641" spans="1:15" s="5" customFormat="1" ht="15" x14ac:dyDescent="0.2">
      <c r="A641" s="53"/>
      <c r="B641" s="53"/>
      <c r="E641" s="2"/>
      <c r="F641" s="2"/>
      <c r="G641" s="2"/>
      <c r="H641" s="2"/>
      <c r="I641" s="2"/>
      <c r="J641" s="2"/>
      <c r="K641" s="2"/>
      <c r="L641" s="3"/>
      <c r="M641" s="3"/>
      <c r="N641" s="3"/>
      <c r="O641" s="3"/>
    </row>
    <row r="642" spans="1:15" s="5" customFormat="1" ht="15" x14ac:dyDescent="0.2">
      <c r="A642" s="53"/>
      <c r="B642" s="53"/>
      <c r="E642" s="2"/>
      <c r="F642" s="2"/>
      <c r="G642" s="2"/>
      <c r="H642" s="2"/>
      <c r="I642" s="2"/>
      <c r="J642" s="2"/>
      <c r="K642" s="2"/>
      <c r="L642" s="3"/>
      <c r="M642" s="3"/>
      <c r="N642" s="3"/>
      <c r="O642" s="3"/>
    </row>
    <row r="643" spans="1:15" s="5" customFormat="1" ht="15" x14ac:dyDescent="0.2">
      <c r="A643" s="53"/>
      <c r="B643" s="53"/>
      <c r="E643" s="2"/>
      <c r="F643" s="2"/>
      <c r="G643" s="2"/>
      <c r="H643" s="2"/>
      <c r="I643" s="2"/>
      <c r="J643" s="2"/>
      <c r="K643" s="2"/>
      <c r="L643" s="3"/>
      <c r="M643" s="3"/>
      <c r="N643" s="3"/>
      <c r="O643" s="3"/>
    </row>
    <row r="644" spans="1:15" s="5" customFormat="1" ht="15" x14ac:dyDescent="0.2">
      <c r="A644" s="53"/>
      <c r="B644" s="53"/>
      <c r="E644" s="2"/>
      <c r="F644" s="2"/>
      <c r="G644" s="2"/>
      <c r="H644" s="2"/>
      <c r="I644" s="2"/>
      <c r="J644" s="2"/>
      <c r="K644" s="2"/>
      <c r="L644" s="3"/>
      <c r="M644" s="3"/>
      <c r="N644" s="3"/>
      <c r="O644" s="3"/>
    </row>
    <row r="645" spans="1:15" s="5" customFormat="1" ht="15" x14ac:dyDescent="0.2">
      <c r="A645" s="53"/>
      <c r="B645" s="53"/>
      <c r="E645" s="2"/>
      <c r="F645" s="2"/>
      <c r="G645" s="2"/>
      <c r="H645" s="2"/>
      <c r="I645" s="2"/>
      <c r="J645" s="2"/>
      <c r="K645" s="2"/>
      <c r="L645" s="3"/>
      <c r="M645" s="3"/>
      <c r="N645" s="3"/>
      <c r="O645" s="3"/>
    </row>
    <row r="646" spans="1:15" s="5" customFormat="1" ht="15" x14ac:dyDescent="0.2">
      <c r="A646" s="53"/>
      <c r="B646" s="53"/>
      <c r="E646" s="2"/>
      <c r="F646" s="2"/>
      <c r="G646" s="2"/>
      <c r="H646" s="2"/>
      <c r="I646" s="2"/>
      <c r="J646" s="2"/>
      <c r="K646" s="2"/>
      <c r="L646" s="3"/>
      <c r="M646" s="3"/>
      <c r="N646" s="3"/>
      <c r="O646" s="3"/>
    </row>
    <row r="647" spans="1:15" s="5" customFormat="1" ht="15" x14ac:dyDescent="0.2">
      <c r="A647" s="53"/>
      <c r="B647" s="53"/>
      <c r="E647" s="2"/>
      <c r="F647" s="2"/>
      <c r="G647" s="2"/>
      <c r="H647" s="2"/>
      <c r="I647" s="2"/>
      <c r="J647" s="2"/>
      <c r="K647" s="2"/>
      <c r="L647" s="3"/>
      <c r="M647" s="3"/>
      <c r="N647" s="3"/>
      <c r="O647" s="3"/>
    </row>
    <row r="648" spans="1:15" s="5" customFormat="1" ht="15" x14ac:dyDescent="0.2">
      <c r="A648" s="53"/>
      <c r="B648" s="53"/>
      <c r="E648" s="2"/>
      <c r="F648" s="2"/>
      <c r="G648" s="2"/>
      <c r="H648" s="2"/>
      <c r="I648" s="2"/>
      <c r="J648" s="2"/>
      <c r="K648" s="2"/>
      <c r="L648" s="3"/>
      <c r="M648" s="3"/>
      <c r="N648" s="3"/>
      <c r="O648" s="3"/>
    </row>
    <row r="649" spans="1:15" s="5" customFormat="1" ht="15" x14ac:dyDescent="0.2">
      <c r="A649" s="53"/>
      <c r="B649" s="53"/>
      <c r="E649" s="2"/>
      <c r="F649" s="2"/>
      <c r="G649" s="2"/>
      <c r="H649" s="2"/>
      <c r="I649" s="2"/>
      <c r="J649" s="2"/>
      <c r="K649" s="2"/>
      <c r="L649" s="3"/>
      <c r="M649" s="3"/>
      <c r="N649" s="3"/>
      <c r="O649" s="3"/>
    </row>
  </sheetData>
  <mergeCells count="11">
    <mergeCell ref="A3:I3"/>
    <mergeCell ref="A55:B55"/>
    <mergeCell ref="A56:N57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P11:R12 P13:P14">
    <cfRule type="cellIs" dxfId="2" priority="3" operator="greaterThan">
      <formula>80</formula>
    </cfRule>
  </conditionalFormatting>
  <conditionalFormatting sqref="P15:P16">
    <cfRule type="cellIs" dxfId="1" priority="2" operator="greaterThan">
      <formula>80</formula>
    </cfRule>
  </conditionalFormatting>
  <conditionalFormatting sqref="P17:P38">
    <cfRule type="cellIs" dxfId="0" priority="1" operator="greaterThan">
      <formula>80</formula>
    </cfRule>
  </conditionalFormatting>
  <pageMargins left="0.39370078740157483" right="0" top="0.39370078740157483" bottom="0.19685039370078741" header="0.51181102362204722" footer="0.51181102362204722"/>
  <pageSetup paperSize="9" scale="60" firstPageNumber="179" orientation="landscape" useFirstPageNumber="1" r:id="rId1"/>
  <headerFooter alignWithMargins="0">
    <oddFooter>&amp;L&amp;"Arial,Kurzíva"&amp;11Zastupitelstvo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rowBreaks count="1" manualBreakCount="1">
    <brk id="3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108</v>
      </c>
      <c r="F2" s="325"/>
      <c r="G2" s="325"/>
      <c r="H2" s="325"/>
      <c r="I2" s="325"/>
    </row>
    <row r="3" spans="1:9" ht="9.75" customHeight="1" x14ac:dyDescent="0.4">
      <c r="A3" s="211"/>
      <c r="B3" s="211"/>
      <c r="C3" s="211"/>
      <c r="D3" s="211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205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70890595</v>
      </c>
      <c r="F6" s="328"/>
      <c r="G6" s="124" t="s">
        <v>3</v>
      </c>
      <c r="H6" s="323">
        <v>1641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212"/>
      <c r="I14" s="212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32054000</v>
      </c>
      <c r="F16" s="316"/>
      <c r="G16" s="216">
        <f>H16+I16</f>
        <v>37638840.260000005</v>
      </c>
      <c r="H16" s="141">
        <v>37627940.260000005</v>
      </c>
      <c r="I16" s="141">
        <v>10900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32098000</v>
      </c>
      <c r="F18" s="316"/>
      <c r="G18" s="216">
        <f>H18+I18</f>
        <v>37713440.260000005</v>
      </c>
      <c r="H18" s="141">
        <v>37627940.260000005</v>
      </c>
      <c r="I18" s="141">
        <v>85500</v>
      </c>
    </row>
    <row r="19" spans="1:9" ht="19.5" x14ac:dyDescent="0.4">
      <c r="A19" s="140"/>
      <c r="B19" s="143"/>
      <c r="C19" s="143"/>
      <c r="D19" s="143"/>
      <c r="E19" s="213"/>
      <c r="F19" s="214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74600</v>
      </c>
      <c r="H20" s="21">
        <f>H18-H16+H17</f>
        <v>0</v>
      </c>
      <c r="I20" s="21">
        <f>I18-I16+I17</f>
        <v>74600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74600</v>
      </c>
      <c r="H21" s="21">
        <f>H20-H17</f>
        <v>0</v>
      </c>
      <c r="I21" s="21">
        <f>I20-I17</f>
        <v>74600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74600</v>
      </c>
      <c r="H25" s="219">
        <f>H21-H26</f>
        <v>0</v>
      </c>
      <c r="I25" s="220">
        <f>I21-I26</f>
        <v>74600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0</v>
      </c>
      <c r="H26" s="101">
        <v>0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74600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74600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0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 t="s">
        <v>206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22179000</v>
      </c>
      <c r="G37" s="163">
        <v>22114335</v>
      </c>
      <c r="H37" s="164"/>
      <c r="I37" s="221">
        <f>IF(F37=0,"nerozp.",G37/F37)</f>
        <v>0.99708440416610311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53.47</v>
      </c>
      <c r="G40" s="163">
        <v>53.75</v>
      </c>
      <c r="H40" s="164"/>
      <c r="I40" s="221">
        <f>IF(F40=0,"nerozp.",G40/F40)</f>
        <v>1.00523658126052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935849</v>
      </c>
      <c r="G41" s="163">
        <v>935849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 t="s">
        <v>207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14270</v>
      </c>
      <c r="F50" s="190">
        <v>0</v>
      </c>
      <c r="G50" s="191">
        <v>0</v>
      </c>
      <c r="H50" s="226">
        <f>E50+F50-G50</f>
        <v>14270</v>
      </c>
      <c r="I50" s="192">
        <v>14270</v>
      </c>
    </row>
    <row r="51" spans="1:11" x14ac:dyDescent="0.2">
      <c r="A51" s="193"/>
      <c r="B51" s="194"/>
      <c r="C51" s="194" t="s">
        <v>20</v>
      </c>
      <c r="D51" s="194"/>
      <c r="E51" s="195">
        <v>301237.89</v>
      </c>
      <c r="F51" s="196">
        <v>424459.08</v>
      </c>
      <c r="G51" s="197">
        <v>410695</v>
      </c>
      <c r="H51" s="227">
        <f>E51+F51-G51</f>
        <v>315001.96999999997</v>
      </c>
      <c r="I51" s="198">
        <v>277104.89</v>
      </c>
    </row>
    <row r="52" spans="1:11" x14ac:dyDescent="0.2">
      <c r="A52" s="193"/>
      <c r="B52" s="194"/>
      <c r="C52" s="194" t="s">
        <v>63</v>
      </c>
      <c r="D52" s="194"/>
      <c r="E52" s="195">
        <v>1471243.3900000001</v>
      </c>
      <c r="F52" s="196">
        <v>720469.98</v>
      </c>
      <c r="G52" s="197">
        <v>598402.78</v>
      </c>
      <c r="H52" s="227">
        <f>E52+F52-G52</f>
        <v>1593310.59</v>
      </c>
      <c r="I52" s="198">
        <v>1593310.59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179041.85</v>
      </c>
      <c r="F53" s="196">
        <v>1039272</v>
      </c>
      <c r="G53" s="197">
        <v>935849</v>
      </c>
      <c r="H53" s="227">
        <f>E53+F53-G53</f>
        <v>282464.85000000009</v>
      </c>
      <c r="I53" s="198">
        <v>282464.84999999998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1965793.1300000004</v>
      </c>
      <c r="F54" s="223">
        <f>F50+F51+F52+F53</f>
        <v>2184201.06</v>
      </c>
      <c r="G54" s="224">
        <f>G50+G51+G52+G53</f>
        <v>1944946.78</v>
      </c>
      <c r="H54" s="224">
        <f>H50+H51+H52+H53</f>
        <v>2205047.41</v>
      </c>
      <c r="I54" s="225">
        <f>I50+I51+I52+I53</f>
        <v>2167150.33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89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6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8.42578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111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163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70890871</v>
      </c>
      <c r="F6" s="328"/>
      <c r="G6" s="124" t="s">
        <v>3</v>
      </c>
      <c r="H6" s="323">
        <v>1642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82077000</v>
      </c>
      <c r="F16" s="316"/>
      <c r="G16" s="216">
        <f>H16+I16</f>
        <v>87563742.879999995</v>
      </c>
      <c r="H16" s="141">
        <v>87477142.949999988</v>
      </c>
      <c r="I16" s="141">
        <v>86599.93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82187000</v>
      </c>
      <c r="F18" s="316"/>
      <c r="G18" s="216">
        <f>H18+I18</f>
        <v>87726249.430000007</v>
      </c>
      <c r="H18" s="141">
        <v>87553856.430000007</v>
      </c>
      <c r="I18" s="141">
        <v>172393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162506.55000001192</v>
      </c>
      <c r="H20" s="21">
        <f>H18-H16+H17</f>
        <v>76713.480000019073</v>
      </c>
      <c r="I20" s="21">
        <f>I18-I16+I17</f>
        <v>85793.07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162506.55000001192</v>
      </c>
      <c r="H21" s="21">
        <f>H20-H17</f>
        <v>76713.480000019073</v>
      </c>
      <c r="I21" s="21">
        <f>I20-I17</f>
        <v>85793.07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85793.070000011925</v>
      </c>
      <c r="H25" s="219">
        <f>H21-H26</f>
        <v>1.9077560864388943E-8</v>
      </c>
      <c r="I25" s="220">
        <f>I21-I26</f>
        <v>85793.07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76713.48</v>
      </c>
      <c r="H26" s="101">
        <v>76713.48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85793.07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85793.07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76713.48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157059.75</v>
      </c>
      <c r="H33" s="156"/>
      <c r="I33" s="156"/>
    </row>
    <row r="34" spans="1:9" ht="38.25" customHeight="1" x14ac:dyDescent="0.2">
      <c r="A34" s="319" t="s">
        <v>186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50056000</v>
      </c>
      <c r="G37" s="163">
        <v>50056000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132</v>
      </c>
      <c r="G40" s="163">
        <v>131.47</v>
      </c>
      <c r="H40" s="164"/>
      <c r="I40" s="221">
        <f>IF(F40=0,"nerozp.",G40/F40)</f>
        <v>0.99598484848484847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2955815</v>
      </c>
      <c r="G41" s="163">
        <v>2955815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52000</v>
      </c>
      <c r="F50" s="190">
        <v>0</v>
      </c>
      <c r="G50" s="191">
        <v>0</v>
      </c>
      <c r="H50" s="226">
        <f>E50+F50-G50</f>
        <v>52000</v>
      </c>
      <c r="I50" s="192">
        <v>52000</v>
      </c>
    </row>
    <row r="51" spans="1:11" x14ac:dyDescent="0.2">
      <c r="A51" s="193"/>
      <c r="B51" s="194"/>
      <c r="C51" s="194" t="s">
        <v>20</v>
      </c>
      <c r="D51" s="194"/>
      <c r="E51" s="195">
        <v>569302.03</v>
      </c>
      <c r="F51" s="196">
        <v>1001225.72</v>
      </c>
      <c r="G51" s="197">
        <v>747142.65</v>
      </c>
      <c r="H51" s="227">
        <f>E51+F51-G51</f>
        <v>823385.1</v>
      </c>
      <c r="I51" s="198">
        <v>741066.04</v>
      </c>
    </row>
    <row r="52" spans="1:11" x14ac:dyDescent="0.2">
      <c r="A52" s="193"/>
      <c r="B52" s="194"/>
      <c r="C52" s="194" t="s">
        <v>63</v>
      </c>
      <c r="D52" s="194"/>
      <c r="E52" s="195">
        <v>189924.05</v>
      </c>
      <c r="F52" s="196">
        <v>110708.25</v>
      </c>
      <c r="G52" s="197">
        <v>71540</v>
      </c>
      <c r="H52" s="227">
        <f>E52+F52-G52</f>
        <v>229092.3</v>
      </c>
      <c r="I52" s="198">
        <v>229092.3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19930.82</v>
      </c>
      <c r="F53" s="196">
        <v>3304355</v>
      </c>
      <c r="G53" s="197">
        <v>3285551</v>
      </c>
      <c r="H53" s="227">
        <f>E53+F53-G53</f>
        <v>38734.819999999832</v>
      </c>
      <c r="I53" s="198">
        <v>38734.82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831156.9</v>
      </c>
      <c r="F54" s="223">
        <f>F50+F51+F52+F53</f>
        <v>4416288.97</v>
      </c>
      <c r="G54" s="224">
        <f>G50+G51+G52+G53</f>
        <v>4104233.65</v>
      </c>
      <c r="H54" s="224">
        <f>H50+H51+H52+H53</f>
        <v>1143212.2199999997</v>
      </c>
      <c r="I54" s="225">
        <f>I50+I51+I52+I53</f>
        <v>1060893.1600000001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G56" s="203"/>
    </row>
    <row r="57" spans="1:11" x14ac:dyDescent="0.2">
      <c r="G57" s="203"/>
    </row>
    <row r="64" spans="1:11" x14ac:dyDescent="0.2">
      <c r="A64" s="118"/>
      <c r="B64" s="118"/>
      <c r="C64" s="118"/>
      <c r="D64" s="118"/>
      <c r="E64" s="118"/>
      <c r="F64" s="118"/>
      <c r="G64" s="118"/>
      <c r="H64" s="118"/>
      <c r="I64" s="118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6" spans="1:9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52" spans="1:9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</row>
    <row r="157" spans="1:9" x14ac:dyDescent="0.2">
      <c r="A157" s="118"/>
      <c r="B157" s="118"/>
      <c r="C157" s="118"/>
      <c r="D157" s="118"/>
      <c r="E157" s="118"/>
      <c r="F157" s="118"/>
      <c r="G157" s="118"/>
      <c r="H157" s="118"/>
      <c r="I157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90" spans="1:9" x14ac:dyDescent="0.2">
      <c r="A190" s="118"/>
      <c r="B190" s="118"/>
      <c r="C190" s="118"/>
      <c r="D190" s="118"/>
      <c r="E190" s="118"/>
      <c r="F190" s="118"/>
      <c r="G190" s="118"/>
      <c r="H190" s="118"/>
      <c r="I190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7" spans="1:9" x14ac:dyDescent="0.2">
      <c r="A207" s="118"/>
      <c r="B207" s="118"/>
      <c r="C207" s="118"/>
      <c r="D207" s="118"/>
      <c r="E207" s="118"/>
      <c r="F207" s="118"/>
      <c r="G207" s="118"/>
      <c r="H207" s="118"/>
      <c r="I207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6" spans="1:9" x14ac:dyDescent="0.2">
      <c r="A236" s="118"/>
      <c r="B236" s="118"/>
      <c r="C236" s="118"/>
      <c r="D236" s="118"/>
      <c r="E236" s="118"/>
      <c r="F236" s="118"/>
      <c r="G236" s="118"/>
      <c r="H236" s="118"/>
      <c r="I236" s="118"/>
    </row>
    <row r="246" spans="1:9" x14ac:dyDescent="0.2">
      <c r="A246" s="118"/>
      <c r="B246" s="118"/>
      <c r="C246" s="118"/>
      <c r="D246" s="118"/>
      <c r="E246" s="118"/>
      <c r="F246" s="118"/>
      <c r="G246" s="118"/>
      <c r="H246" s="118"/>
      <c r="I246" s="118"/>
    </row>
  </sheetData>
  <mergeCells count="23">
    <mergeCell ref="B44:I44"/>
    <mergeCell ref="H45:I45"/>
    <mergeCell ref="F47:F48"/>
    <mergeCell ref="G55:I55"/>
    <mergeCell ref="E18:F18"/>
    <mergeCell ref="C29:E29"/>
    <mergeCell ref="C32:F32"/>
    <mergeCell ref="B33:F33"/>
    <mergeCell ref="A34:I34"/>
    <mergeCell ref="A43:I43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0" firstPageNumber="190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113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164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75004437</v>
      </c>
      <c r="F6" s="328"/>
      <c r="G6" s="124" t="s">
        <v>3</v>
      </c>
      <c r="H6" s="323">
        <v>1644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29748000</v>
      </c>
      <c r="F16" s="316"/>
      <c r="G16" s="216">
        <f>H16+I16</f>
        <v>29911779.039999999</v>
      </c>
      <c r="H16" s="141">
        <v>29911779.039999999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29748000</v>
      </c>
      <c r="F18" s="316"/>
      <c r="G18" s="216">
        <f>H18+I18</f>
        <v>29911779.039999999</v>
      </c>
      <c r="H18" s="141">
        <v>29911779.039999999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0</v>
      </c>
      <c r="H20" s="21">
        <f>H18-H16+H17</f>
        <v>0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0</v>
      </c>
      <c r="H21" s="21">
        <f>H20-H17</f>
        <v>0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0</v>
      </c>
      <c r="H25" s="219">
        <f>H21-H26</f>
        <v>0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0</v>
      </c>
      <c r="H26" s="101">
        <v>0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0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19615683</v>
      </c>
      <c r="G37" s="163">
        <v>18573693</v>
      </c>
      <c r="H37" s="164"/>
      <c r="I37" s="221">
        <f>IF(F37=0,"nerozp.",G37/F37)</f>
        <v>0.94687974922922646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43.75</v>
      </c>
      <c r="G40" s="163">
        <v>41.91</v>
      </c>
      <c r="H40" s="164"/>
      <c r="I40" s="221">
        <f>IF(F40=0,"nerozp.",G40/F40)</f>
        <v>0.9579428571428571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255932</v>
      </c>
      <c r="G41" s="163">
        <v>255932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7200</v>
      </c>
      <c r="F50" s="190">
        <v>0</v>
      </c>
      <c r="G50" s="191">
        <v>0</v>
      </c>
      <c r="H50" s="226">
        <f>E50+F50-G50</f>
        <v>7200</v>
      </c>
      <c r="I50" s="192">
        <v>7200</v>
      </c>
    </row>
    <row r="51" spans="1:11" x14ac:dyDescent="0.2">
      <c r="A51" s="193"/>
      <c r="B51" s="194"/>
      <c r="C51" s="194" t="s">
        <v>20</v>
      </c>
      <c r="D51" s="194"/>
      <c r="E51" s="195">
        <v>112242.2</v>
      </c>
      <c r="F51" s="196">
        <v>357214</v>
      </c>
      <c r="G51" s="197">
        <v>326840</v>
      </c>
      <c r="H51" s="227">
        <f>E51+F51-G51</f>
        <v>142616.20000000001</v>
      </c>
      <c r="I51" s="198">
        <v>107649.2</v>
      </c>
    </row>
    <row r="52" spans="1:11" x14ac:dyDescent="0.2">
      <c r="A52" s="193"/>
      <c r="B52" s="194"/>
      <c r="C52" s="194" t="s">
        <v>63</v>
      </c>
      <c r="D52" s="194"/>
      <c r="E52" s="195">
        <v>321386.28000000003</v>
      </c>
      <c r="F52" s="196">
        <v>0</v>
      </c>
      <c r="G52" s="197">
        <v>92109.09</v>
      </c>
      <c r="H52" s="227">
        <f>E52+F52-G52</f>
        <v>229277.19000000003</v>
      </c>
      <c r="I52" s="198">
        <v>229277.19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162088.73000000001</v>
      </c>
      <c r="F53" s="196">
        <v>339515.27</v>
      </c>
      <c r="G53" s="197">
        <v>495104</v>
      </c>
      <c r="H53" s="227">
        <f>E53+F53-G53</f>
        <v>6500</v>
      </c>
      <c r="I53" s="198">
        <v>6500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602917.21000000008</v>
      </c>
      <c r="F54" s="223">
        <f>F50+F51+F52+F53</f>
        <v>696729.27</v>
      </c>
      <c r="G54" s="224">
        <f>G50+G51+G52+G53</f>
        <v>914053.09</v>
      </c>
      <c r="H54" s="224">
        <f>H50+H51+H52+H53</f>
        <v>385593.39</v>
      </c>
      <c r="I54" s="225">
        <f>I50+I51+I52+I53</f>
        <v>350626.39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91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U246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117</v>
      </c>
      <c r="F2" s="325"/>
      <c r="G2" s="325"/>
      <c r="H2" s="325"/>
      <c r="I2" s="325"/>
    </row>
    <row r="3" spans="1:9" ht="9.75" customHeight="1" x14ac:dyDescent="0.4">
      <c r="A3" s="211"/>
      <c r="B3" s="211"/>
      <c r="C3" s="211"/>
      <c r="D3" s="211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208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75004011</v>
      </c>
      <c r="F6" s="328"/>
      <c r="G6" s="124" t="s">
        <v>3</v>
      </c>
      <c r="H6" s="323">
        <v>1645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212"/>
      <c r="I14" s="212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101205000</v>
      </c>
      <c r="F16" s="316"/>
      <c r="G16" s="216">
        <f>H16+I16</f>
        <v>107810252.79999998</v>
      </c>
      <c r="H16" s="141">
        <v>107785460.79999998</v>
      </c>
      <c r="I16" s="141">
        <v>24792</v>
      </c>
    </row>
    <row r="17" spans="1:21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21" ht="19.5" x14ac:dyDescent="0.4">
      <c r="A18" s="140" t="s">
        <v>72</v>
      </c>
      <c r="B18" s="143"/>
      <c r="C18" s="143"/>
      <c r="D18" s="143"/>
      <c r="E18" s="315">
        <v>101613000</v>
      </c>
      <c r="F18" s="316"/>
      <c r="G18" s="216">
        <f>H18+I18</f>
        <v>108216234.88</v>
      </c>
      <c r="H18" s="141">
        <v>108166716.88</v>
      </c>
      <c r="I18" s="141">
        <v>49518</v>
      </c>
    </row>
    <row r="19" spans="1:21" ht="19.5" x14ac:dyDescent="0.4">
      <c r="A19" s="140"/>
      <c r="B19" s="143"/>
      <c r="C19" s="143"/>
      <c r="D19" s="143"/>
      <c r="E19" s="213"/>
      <c r="F19" s="214"/>
      <c r="G19" s="148"/>
      <c r="H19" s="141"/>
      <c r="I19" s="141"/>
    </row>
    <row r="20" spans="1:21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405982.08000001311</v>
      </c>
      <c r="H20" s="21">
        <f>H18-H16+H17</f>
        <v>381256.08000001311</v>
      </c>
      <c r="I20" s="21">
        <f>I18-I16+I17</f>
        <v>24726</v>
      </c>
    </row>
    <row r="21" spans="1:21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405982.08000001311</v>
      </c>
      <c r="H21" s="21">
        <f>H20-H17</f>
        <v>381256.08000001311</v>
      </c>
      <c r="I21" s="21">
        <f>I20-I17</f>
        <v>24726</v>
      </c>
    </row>
    <row r="22" spans="1:21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21" ht="18.75" x14ac:dyDescent="0.4">
      <c r="A24" s="136" t="s">
        <v>75</v>
      </c>
      <c r="B24" s="150"/>
      <c r="C24" s="137"/>
      <c r="D24" s="150"/>
      <c r="E24" s="150"/>
    </row>
    <row r="25" spans="1:21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24726.000000013155</v>
      </c>
      <c r="H25" s="219">
        <f>H21-H26</f>
        <v>1.3154931366443634E-8</v>
      </c>
      <c r="I25" s="220">
        <f>I21-I26</f>
        <v>24726</v>
      </c>
    </row>
    <row r="26" spans="1:21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381256.07999999996</v>
      </c>
      <c r="H26" s="101">
        <v>381256.07999999996</v>
      </c>
      <c r="I26" s="101">
        <v>0</v>
      </c>
    </row>
    <row r="27" spans="1:21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21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21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24726</v>
      </c>
      <c r="H29" s="27"/>
      <c r="I29" s="26"/>
      <c r="L29" s="331"/>
      <c r="M29" s="331"/>
      <c r="N29" s="331"/>
      <c r="O29" s="331"/>
      <c r="P29" s="331"/>
      <c r="Q29" s="331"/>
      <c r="R29" s="331"/>
      <c r="S29" s="331"/>
      <c r="T29" s="331"/>
      <c r="U29" s="332"/>
    </row>
    <row r="30" spans="1:21" s="29" customFormat="1" ht="18.75" customHeight="1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  <c r="L30" s="332"/>
      <c r="M30" s="332"/>
      <c r="N30" s="332"/>
      <c r="O30" s="332"/>
      <c r="P30" s="332"/>
      <c r="Q30" s="332"/>
      <c r="R30" s="332"/>
      <c r="S30" s="332"/>
      <c r="T30" s="332"/>
      <c r="U30" s="332"/>
    </row>
    <row r="31" spans="1:21" s="29" customFormat="1" ht="18.75" customHeight="1" x14ac:dyDescent="0.4">
      <c r="A31" s="102"/>
      <c r="B31" s="102"/>
      <c r="C31" s="103"/>
      <c r="D31" s="104"/>
      <c r="E31" s="105"/>
      <c r="F31" s="154" t="s">
        <v>63</v>
      </c>
      <c r="G31" s="28">
        <v>24726</v>
      </c>
      <c r="H31" s="27"/>
      <c r="I31" s="26"/>
      <c r="L31" s="332"/>
      <c r="M31" s="332"/>
      <c r="N31" s="332"/>
      <c r="O31" s="332"/>
      <c r="P31" s="332"/>
      <c r="Q31" s="332"/>
      <c r="R31" s="332"/>
      <c r="S31" s="332"/>
      <c r="T31" s="332"/>
      <c r="U31" s="332"/>
    </row>
    <row r="32" spans="1:21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381256.07999999996</v>
      </c>
      <c r="H32" s="27"/>
      <c r="I32" s="26"/>
      <c r="L32" s="332"/>
      <c r="M32" s="332"/>
      <c r="N32" s="332"/>
      <c r="O32" s="332"/>
      <c r="P32" s="332"/>
      <c r="Q32" s="332"/>
      <c r="R32" s="332"/>
      <c r="S32" s="332"/>
      <c r="T32" s="332"/>
      <c r="U32" s="332"/>
    </row>
    <row r="33" spans="1:21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1648195.18</v>
      </c>
      <c r="H33" s="156"/>
      <c r="I33" s="156"/>
      <c r="L33" s="332"/>
      <c r="M33" s="332"/>
      <c r="N33" s="332"/>
      <c r="O33" s="332"/>
      <c r="P33" s="332"/>
      <c r="Q33" s="332"/>
      <c r="R33" s="332"/>
      <c r="S33" s="332"/>
      <c r="T33" s="332"/>
      <c r="U33" s="332"/>
    </row>
    <row r="34" spans="1:21" ht="38.25" customHeight="1" x14ac:dyDescent="0.2">
      <c r="A34" s="319" t="s">
        <v>210</v>
      </c>
      <c r="B34" s="320"/>
      <c r="C34" s="320"/>
      <c r="D34" s="320"/>
      <c r="E34" s="320"/>
      <c r="F34" s="320"/>
      <c r="G34" s="320"/>
      <c r="H34" s="320"/>
      <c r="I34" s="320"/>
      <c r="L34" s="259"/>
    </row>
    <row r="35" spans="1:21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21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21" ht="16.5" x14ac:dyDescent="0.35">
      <c r="A37" s="161" t="s">
        <v>22</v>
      </c>
      <c r="B37" s="162"/>
      <c r="C37" s="138"/>
      <c r="D37" s="162"/>
      <c r="E37" s="139"/>
      <c r="F37" s="163">
        <v>56388000</v>
      </c>
      <c r="G37" s="163">
        <v>56387707</v>
      </c>
      <c r="H37" s="164"/>
      <c r="I37" s="221">
        <f>IF(F37=0,"nerozp.",G37/F37)</f>
        <v>0.9999948038589771</v>
      </c>
    </row>
    <row r="38" spans="1:21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21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21" ht="16.5" x14ac:dyDescent="0.35">
      <c r="A40" s="161" t="s">
        <v>62</v>
      </c>
      <c r="B40" s="162"/>
      <c r="C40" s="138"/>
      <c r="D40" s="165"/>
      <c r="E40" s="165"/>
      <c r="F40" s="163">
        <v>162</v>
      </c>
      <c r="G40" s="163">
        <v>166.82</v>
      </c>
      <c r="H40" s="164"/>
      <c r="I40" s="221">
        <f>IF(F40=0,"nerozp.",G40/F40)</f>
        <v>1.029753086419753</v>
      </c>
    </row>
    <row r="41" spans="1:21" ht="16.5" x14ac:dyDescent="0.35">
      <c r="A41" s="161" t="s">
        <v>59</v>
      </c>
      <c r="B41" s="162"/>
      <c r="C41" s="138"/>
      <c r="D41" s="139"/>
      <c r="E41" s="139"/>
      <c r="F41" s="163">
        <v>3639986</v>
      </c>
      <c r="G41" s="163">
        <v>3639986</v>
      </c>
      <c r="H41" s="164"/>
      <c r="I41" s="221">
        <f>IF(F41=0,"nerozp.",G41/F41)</f>
        <v>1</v>
      </c>
    </row>
    <row r="42" spans="1:21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21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21" ht="27" customHeight="1" x14ac:dyDescent="0.2">
      <c r="A44" s="166"/>
      <c r="B44" s="305" t="s">
        <v>211</v>
      </c>
      <c r="C44" s="305"/>
      <c r="D44" s="305"/>
      <c r="E44" s="305"/>
      <c r="F44" s="305"/>
      <c r="G44" s="305"/>
      <c r="H44" s="305"/>
      <c r="I44" s="305"/>
    </row>
    <row r="45" spans="1:21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21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21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21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5600</v>
      </c>
      <c r="F50" s="190">
        <v>0</v>
      </c>
      <c r="G50" s="191">
        <v>0</v>
      </c>
      <c r="H50" s="226">
        <f>E50+F50-G50</f>
        <v>5600</v>
      </c>
      <c r="I50" s="192">
        <v>5600</v>
      </c>
    </row>
    <row r="51" spans="1:11" x14ac:dyDescent="0.2">
      <c r="A51" s="193"/>
      <c r="B51" s="194"/>
      <c r="C51" s="194" t="s">
        <v>20</v>
      </c>
      <c r="D51" s="194"/>
      <c r="E51" s="195">
        <v>871430.15</v>
      </c>
      <c r="F51" s="196">
        <v>1089842.68</v>
      </c>
      <c r="G51" s="197">
        <v>1395665.61</v>
      </c>
      <c r="H51" s="227">
        <f>E51+F51-G51</f>
        <v>565607.22</v>
      </c>
      <c r="I51" s="198">
        <v>553845.37</v>
      </c>
    </row>
    <row r="52" spans="1:11" x14ac:dyDescent="0.2">
      <c r="A52" s="193"/>
      <c r="B52" s="194"/>
      <c r="C52" s="194" t="s">
        <v>63</v>
      </c>
      <c r="D52" s="194"/>
      <c r="E52" s="195">
        <v>332306.99</v>
      </c>
      <c r="F52" s="196">
        <v>68000</v>
      </c>
      <c r="G52" s="197">
        <v>168000</v>
      </c>
      <c r="H52" s="227">
        <f>E52+F52-G52</f>
        <v>232306.99</v>
      </c>
      <c r="I52" s="198">
        <v>232306.99</v>
      </c>
      <c r="J52" s="118">
        <v>232306.99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60143.8</v>
      </c>
      <c r="F53" s="196">
        <v>6173849.6999999993</v>
      </c>
      <c r="G53" s="197">
        <v>5748398.7000000002</v>
      </c>
      <c r="H53" s="227">
        <f>E53+F53-G53</f>
        <v>485594.79999999888</v>
      </c>
      <c r="I53" s="198">
        <v>486394.8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1269480.9400000002</v>
      </c>
      <c r="F54" s="223">
        <f>F50+F51+F52+F53</f>
        <v>7331692.379999999</v>
      </c>
      <c r="G54" s="224">
        <f>G50+G51+G52+G53</f>
        <v>7312064.3100000005</v>
      </c>
      <c r="H54" s="224">
        <f>H50+H51+H52+H53</f>
        <v>1289109.0099999988</v>
      </c>
      <c r="I54" s="225">
        <f>I50+I51+I52+I53</f>
        <v>1278147.1599999999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G56" s="203"/>
    </row>
    <row r="57" spans="1:11" x14ac:dyDescent="0.2">
      <c r="G57" s="203"/>
    </row>
    <row r="64" spans="1:11" x14ac:dyDescent="0.2">
      <c r="A64" s="118"/>
      <c r="B64" s="118"/>
      <c r="C64" s="118"/>
      <c r="D64" s="118"/>
      <c r="E64" s="118"/>
      <c r="F64" s="118"/>
      <c r="G64" s="118"/>
      <c r="H64" s="118"/>
      <c r="I64" s="118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6" spans="1:9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52" spans="1:9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</row>
    <row r="157" spans="1:9" x14ac:dyDescent="0.2">
      <c r="A157" s="118"/>
      <c r="B157" s="118"/>
      <c r="C157" s="118"/>
      <c r="D157" s="118"/>
      <c r="E157" s="118"/>
      <c r="F157" s="118"/>
      <c r="G157" s="118"/>
      <c r="H157" s="118"/>
      <c r="I157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90" spans="1:9" x14ac:dyDescent="0.2">
      <c r="A190" s="118"/>
      <c r="B190" s="118"/>
      <c r="C190" s="118"/>
      <c r="D190" s="118"/>
      <c r="E190" s="118"/>
      <c r="F190" s="118"/>
      <c r="G190" s="118"/>
      <c r="H190" s="118"/>
      <c r="I190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7" spans="1:9" x14ac:dyDescent="0.2">
      <c r="A207" s="118"/>
      <c r="B207" s="118"/>
      <c r="C207" s="118"/>
      <c r="D207" s="118"/>
      <c r="E207" s="118"/>
      <c r="F207" s="118"/>
      <c r="G207" s="118"/>
      <c r="H207" s="118"/>
      <c r="I207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6" spans="1:9" x14ac:dyDescent="0.2">
      <c r="A236" s="118"/>
      <c r="B236" s="118"/>
      <c r="C236" s="118"/>
      <c r="D236" s="118"/>
      <c r="E236" s="118"/>
      <c r="F236" s="118"/>
      <c r="G236" s="118"/>
      <c r="H236" s="118"/>
      <c r="I236" s="118"/>
    </row>
    <row r="246" spans="1:9" x14ac:dyDescent="0.2">
      <c r="A246" s="118"/>
      <c r="B246" s="118"/>
      <c r="C246" s="118"/>
      <c r="D246" s="118"/>
      <c r="E246" s="118"/>
      <c r="F246" s="118"/>
      <c r="G246" s="118"/>
      <c r="H246" s="118"/>
      <c r="I246" s="118"/>
    </row>
  </sheetData>
  <mergeCells count="24">
    <mergeCell ref="L29:U33"/>
    <mergeCell ref="B44:I44"/>
    <mergeCell ref="H45:I45"/>
    <mergeCell ref="F47:F48"/>
    <mergeCell ref="G55:I55"/>
    <mergeCell ref="A43:I43"/>
    <mergeCell ref="E18:F18"/>
    <mergeCell ref="C29:E29"/>
    <mergeCell ref="C32:F32"/>
    <mergeCell ref="B33:F33"/>
    <mergeCell ref="A34:I34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0" firstPageNumber="192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colBreaks count="1" manualBreakCount="1">
    <brk id="9" max="54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118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165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75003988</v>
      </c>
      <c r="F6" s="328"/>
      <c r="G6" s="124" t="s">
        <v>3</v>
      </c>
      <c r="H6" s="323">
        <v>1646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28284000</v>
      </c>
      <c r="F16" s="316"/>
      <c r="G16" s="216">
        <f>H16+I16</f>
        <v>30037020.43</v>
      </c>
      <c r="H16" s="141">
        <v>30037020.43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28284000</v>
      </c>
      <c r="F18" s="316"/>
      <c r="G18" s="216">
        <f>H18+I18</f>
        <v>30037020.43</v>
      </c>
      <c r="H18" s="141">
        <v>30037020.43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0</v>
      </c>
      <c r="H20" s="21">
        <f>H18-H16+H17</f>
        <v>0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0</v>
      </c>
      <c r="H21" s="21">
        <f>H20-H17</f>
        <v>0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0</v>
      </c>
      <c r="H25" s="219">
        <f>H21-H26</f>
        <v>0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0</v>
      </c>
      <c r="H26" s="101">
        <v>0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0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16233000</v>
      </c>
      <c r="G37" s="163">
        <v>16233000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45</v>
      </c>
      <c r="G40" s="163">
        <v>45</v>
      </c>
      <c r="H40" s="164"/>
      <c r="I40" s="221">
        <f>IF(F40=0,"nerozp.",G40/F40)</f>
        <v>1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103034</v>
      </c>
      <c r="G41" s="163">
        <v>103034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25000</v>
      </c>
      <c r="F50" s="190">
        <v>0</v>
      </c>
      <c r="G50" s="191">
        <v>0</v>
      </c>
      <c r="H50" s="226">
        <f>E50+F50-G50</f>
        <v>25000</v>
      </c>
      <c r="I50" s="192">
        <v>25000</v>
      </c>
    </row>
    <row r="51" spans="1:11" x14ac:dyDescent="0.2">
      <c r="A51" s="193"/>
      <c r="B51" s="194"/>
      <c r="C51" s="194" t="s">
        <v>20</v>
      </c>
      <c r="D51" s="194"/>
      <c r="E51" s="195">
        <v>96366.98</v>
      </c>
      <c r="F51" s="196">
        <v>324892.26</v>
      </c>
      <c r="G51" s="197">
        <v>324689</v>
      </c>
      <c r="H51" s="227">
        <f>E51+F51-G51</f>
        <v>96570.239999999991</v>
      </c>
      <c r="I51" s="198">
        <v>84473.98</v>
      </c>
    </row>
    <row r="52" spans="1:11" x14ac:dyDescent="0.2">
      <c r="A52" s="193"/>
      <c r="B52" s="194"/>
      <c r="C52" s="194" t="s">
        <v>63</v>
      </c>
      <c r="D52" s="194"/>
      <c r="E52" s="195">
        <v>27477.63</v>
      </c>
      <c r="F52" s="196">
        <v>24262.5</v>
      </c>
      <c r="G52" s="197">
        <v>24262.5</v>
      </c>
      <c r="H52" s="227">
        <f>E52+F52-G52</f>
        <v>27477.630000000005</v>
      </c>
      <c r="I52" s="198">
        <v>27477.63</v>
      </c>
      <c r="J52"/>
      <c r="K52" s="257"/>
    </row>
    <row r="53" spans="1:11" x14ac:dyDescent="0.2">
      <c r="A53" s="193"/>
      <c r="B53" s="194"/>
      <c r="C53" s="194" t="s">
        <v>61</v>
      </c>
      <c r="D53" s="194"/>
      <c r="E53" s="195">
        <v>117187.5</v>
      </c>
      <c r="F53" s="196">
        <v>744034</v>
      </c>
      <c r="G53" s="197">
        <v>733034</v>
      </c>
      <c r="H53" s="227">
        <f>E53+F53-G53</f>
        <v>128187.5</v>
      </c>
      <c r="I53" s="198">
        <v>128187.5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266032.11</v>
      </c>
      <c r="F54" s="223">
        <f>F50+F51+F52+F53</f>
        <v>1093188.76</v>
      </c>
      <c r="G54" s="224">
        <f>G50+G51+G52+G53</f>
        <v>1081985.5</v>
      </c>
      <c r="H54" s="224">
        <f>H50+H51+H52+H53</f>
        <v>277235.37</v>
      </c>
      <c r="I54" s="225">
        <f>I50+I51+I52+I53</f>
        <v>265139.11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93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K247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220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166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167</v>
      </c>
      <c r="F6" s="333"/>
      <c r="G6" s="124" t="s">
        <v>3</v>
      </c>
      <c r="H6" s="323">
        <v>1647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49808000</v>
      </c>
      <c r="F16" s="316"/>
      <c r="G16" s="216">
        <f>H16+I16</f>
        <v>54441720.510000005</v>
      </c>
      <c r="H16" s="141">
        <v>53942891.800000004</v>
      </c>
      <c r="I16" s="141">
        <v>498828.71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49815000</v>
      </c>
      <c r="F18" s="316"/>
      <c r="G18" s="216">
        <f>H18+I18</f>
        <v>54470051.799999997</v>
      </c>
      <c r="H18" s="141">
        <v>53944967.799999997</v>
      </c>
      <c r="I18" s="141">
        <v>525084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28331.289999991655</v>
      </c>
      <c r="H20" s="21">
        <f>H18-H16+H17</f>
        <v>2075.9999999925494</v>
      </c>
      <c r="I20" s="21">
        <f>I18-I16+I17</f>
        <v>26255.289999999979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28331.289999991655</v>
      </c>
      <c r="H21" s="21">
        <f>H20-H17</f>
        <v>2075.9999999925494</v>
      </c>
      <c r="I21" s="21">
        <f>I20-I17</f>
        <v>26255.289999999979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26255.289999991655</v>
      </c>
      <c r="H25" s="219">
        <f>H21-H26</f>
        <v>-7.4505805969238281E-9</v>
      </c>
      <c r="I25" s="220">
        <f>I21-I26</f>
        <v>26255.289999999979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2076</v>
      </c>
      <c r="H26" s="101">
        <v>2076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26255.29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5000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f>-5000+26255.29</f>
        <v>21255.29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2076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4119</v>
      </c>
      <c r="H33" s="156"/>
      <c r="I33" s="156"/>
    </row>
    <row r="34" spans="1:9" ht="38.25" customHeight="1" x14ac:dyDescent="0.2">
      <c r="A34" s="319" t="s">
        <v>187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29713000</v>
      </c>
      <c r="G37" s="163">
        <v>29713000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76</v>
      </c>
      <c r="G40" s="163">
        <v>76</v>
      </c>
      <c r="H40" s="164"/>
      <c r="I40" s="221">
        <f>IF(F40=0,"nerozp.",G40/F40)</f>
        <v>1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1080977</v>
      </c>
      <c r="G41" s="163">
        <v>1080977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25305</v>
      </c>
      <c r="F50" s="190">
        <v>0</v>
      </c>
      <c r="G50" s="191">
        <v>15300</v>
      </c>
      <c r="H50" s="226">
        <f>E50+F50-G50</f>
        <v>10005</v>
      </c>
      <c r="I50" s="192">
        <v>10005</v>
      </c>
    </row>
    <row r="51" spans="1:11" x14ac:dyDescent="0.2">
      <c r="A51" s="193"/>
      <c r="B51" s="194"/>
      <c r="C51" s="194" t="s">
        <v>20</v>
      </c>
      <c r="D51" s="194"/>
      <c r="E51" s="195">
        <v>143119.04000000001</v>
      </c>
      <c r="F51" s="196">
        <v>583977</v>
      </c>
      <c r="G51" s="197">
        <v>573976</v>
      </c>
      <c r="H51" s="227">
        <f>E51+F51-G51</f>
        <v>153120.04000000004</v>
      </c>
      <c r="I51" s="198">
        <v>137808.04</v>
      </c>
    </row>
    <row r="52" spans="1:11" x14ac:dyDescent="0.2">
      <c r="A52" s="193"/>
      <c r="B52" s="194"/>
      <c r="C52" s="194" t="s">
        <v>63</v>
      </c>
      <c r="D52" s="194"/>
      <c r="E52" s="195">
        <v>126229.06</v>
      </c>
      <c r="F52" s="196">
        <v>121450.93</v>
      </c>
      <c r="G52" s="197">
        <v>86420.45</v>
      </c>
      <c r="H52" s="227">
        <f>E52+F52-G52</f>
        <v>161259.53999999998</v>
      </c>
      <c r="I52" s="198">
        <v>147747.54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114567.1</v>
      </c>
      <c r="F53" s="196">
        <v>1662793.2199999997</v>
      </c>
      <c r="G53" s="197">
        <v>1586322.22</v>
      </c>
      <c r="H53" s="227">
        <f>E53+F53-G53</f>
        <v>191038.09999999986</v>
      </c>
      <c r="I53" s="198">
        <v>191038.1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409220.19999999995</v>
      </c>
      <c r="F54" s="223">
        <f>F50+F51+F52+F53</f>
        <v>2368221.1499999994</v>
      </c>
      <c r="G54" s="224">
        <f>G50+G51+G52+G53</f>
        <v>2262018.67</v>
      </c>
      <c r="H54" s="224">
        <f>H50+H51+H52+H53</f>
        <v>515422.67999999988</v>
      </c>
      <c r="I54" s="225">
        <f>I50+I51+I52+I53</f>
        <v>486598.68000000005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G56" s="303" t="s">
        <v>82</v>
      </c>
      <c r="H56" s="304"/>
      <c r="I56" s="304"/>
    </row>
    <row r="57" spans="1:11" x14ac:dyDescent="0.2">
      <c r="G57" s="203"/>
    </row>
    <row r="58" spans="1:11" x14ac:dyDescent="0.2">
      <c r="G58" s="203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6" spans="1:9" x14ac:dyDescent="0.2">
      <c r="A136" s="118"/>
      <c r="B136" s="118"/>
      <c r="C136" s="118"/>
      <c r="D136" s="118"/>
      <c r="E136" s="118"/>
      <c r="F136" s="118"/>
      <c r="G136" s="118"/>
      <c r="H136" s="118"/>
      <c r="I136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7" spans="1:9" x14ac:dyDescent="0.2">
      <c r="A147" s="118"/>
      <c r="B147" s="118"/>
      <c r="C147" s="118"/>
      <c r="D147" s="118"/>
      <c r="E147" s="118"/>
      <c r="F147" s="118"/>
      <c r="G147" s="118"/>
      <c r="H147" s="118"/>
      <c r="I147" s="118"/>
    </row>
    <row r="153" spans="1:9" x14ac:dyDescent="0.2">
      <c r="A153" s="118"/>
      <c r="B153" s="118"/>
      <c r="C153" s="118"/>
      <c r="D153" s="118"/>
      <c r="E153" s="118"/>
      <c r="F153" s="118"/>
      <c r="G153" s="118"/>
      <c r="H153" s="118"/>
      <c r="I153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91" spans="1:9" x14ac:dyDescent="0.2">
      <c r="A191" s="118"/>
      <c r="B191" s="118"/>
      <c r="C191" s="118"/>
      <c r="D191" s="118"/>
      <c r="E191" s="118"/>
      <c r="F191" s="118"/>
      <c r="G191" s="118"/>
      <c r="H191" s="118"/>
      <c r="I191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7" spans="1:9" x14ac:dyDescent="0.2">
      <c r="A237" s="118"/>
      <c r="B237" s="118"/>
      <c r="C237" s="118"/>
      <c r="D237" s="118"/>
      <c r="E237" s="118"/>
      <c r="F237" s="118"/>
      <c r="G237" s="118"/>
      <c r="H237" s="118"/>
      <c r="I237" s="118"/>
    </row>
    <row r="247" spans="1:9" x14ac:dyDescent="0.2">
      <c r="A247" s="118"/>
      <c r="B247" s="118"/>
      <c r="C247" s="118"/>
      <c r="D247" s="118"/>
      <c r="E247" s="118"/>
      <c r="F247" s="118"/>
      <c r="G247" s="118"/>
      <c r="H247" s="118"/>
      <c r="I247" s="118"/>
    </row>
  </sheetData>
  <mergeCells count="24">
    <mergeCell ref="G56:I56"/>
    <mergeCell ref="B44:I44"/>
    <mergeCell ref="H45:I45"/>
    <mergeCell ref="F47:F48"/>
    <mergeCell ref="G55:I5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94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124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168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75004020</v>
      </c>
      <c r="F6" s="328"/>
      <c r="G6" s="124" t="s">
        <v>3</v>
      </c>
      <c r="H6" s="323">
        <v>1649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7335000</v>
      </c>
      <c r="F16" s="316"/>
      <c r="G16" s="216">
        <f>H16+I16</f>
        <v>7570233.3500000006</v>
      </c>
      <c r="H16" s="141">
        <v>7570233.3500000006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7363000</v>
      </c>
      <c r="F18" s="316"/>
      <c r="G18" s="216">
        <f>H18+I18</f>
        <v>7598634.2300000004</v>
      </c>
      <c r="H18" s="141">
        <v>7598634.2300000004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28400.879999999888</v>
      </c>
      <c r="H20" s="21">
        <f>H18-H16+H17</f>
        <v>28400.879999999888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28400.879999999888</v>
      </c>
      <c r="H21" s="21">
        <f>H20-H17</f>
        <v>28400.879999999888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-1.0186340659856796E-10</v>
      </c>
      <c r="H25" s="219">
        <f>H21-H26</f>
        <v>-1.0186340659856796E-10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28400.87999999999</v>
      </c>
      <c r="H26" s="101">
        <v>28400.87999999999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28400.87999999999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113603.52</v>
      </c>
      <c r="H33" s="156"/>
      <c r="I33" s="156"/>
    </row>
    <row r="34" spans="1:9" ht="38.25" customHeight="1" x14ac:dyDescent="0.2">
      <c r="A34" s="319" t="s">
        <v>80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3573360</v>
      </c>
      <c r="G37" s="163">
        <v>3573360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10</v>
      </c>
      <c r="G40" s="163">
        <v>10</v>
      </c>
      <c r="H40" s="164"/>
      <c r="I40" s="221">
        <f>IF(F40=0,"nerozp.",G40/F40)</f>
        <v>1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592210</v>
      </c>
      <c r="G41" s="163">
        <v>592210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0</v>
      </c>
      <c r="F50" s="190">
        <v>0</v>
      </c>
      <c r="G50" s="191">
        <v>0</v>
      </c>
      <c r="H50" s="226">
        <f>E50+F50-G50</f>
        <v>0</v>
      </c>
      <c r="I50" s="192">
        <v>0</v>
      </c>
    </row>
    <row r="51" spans="1:11" x14ac:dyDescent="0.2">
      <c r="A51" s="193"/>
      <c r="B51" s="194"/>
      <c r="C51" s="194" t="s">
        <v>20</v>
      </c>
      <c r="D51" s="194"/>
      <c r="E51" s="195">
        <v>16647.43</v>
      </c>
      <c r="F51" s="196">
        <v>71239</v>
      </c>
      <c r="G51" s="197">
        <v>68992</v>
      </c>
      <c r="H51" s="227">
        <f>E51+F51-G51</f>
        <v>18894.429999999993</v>
      </c>
      <c r="I51" s="198">
        <v>12911.43</v>
      </c>
    </row>
    <row r="52" spans="1:11" x14ac:dyDescent="0.2">
      <c r="A52" s="193"/>
      <c r="B52" s="194"/>
      <c r="C52" s="194" t="s">
        <v>63</v>
      </c>
      <c r="D52" s="194"/>
      <c r="E52" s="195">
        <v>74292</v>
      </c>
      <c r="F52" s="196">
        <v>12000</v>
      </c>
      <c r="G52" s="197">
        <v>30679</v>
      </c>
      <c r="H52" s="227">
        <f>E52+F52-G52</f>
        <v>55613</v>
      </c>
      <c r="I52" s="198">
        <v>55613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108018.94</v>
      </c>
      <c r="F53" s="196">
        <v>1437900</v>
      </c>
      <c r="G53" s="197">
        <v>592210</v>
      </c>
      <c r="H53" s="227">
        <f>E53+F53-G53</f>
        <v>953708.94</v>
      </c>
      <c r="I53" s="198">
        <v>953708.94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198958.37</v>
      </c>
      <c r="F54" s="223">
        <f>F50+F51+F52+F53</f>
        <v>1521139</v>
      </c>
      <c r="G54" s="224">
        <f>G50+G51+G52+G53</f>
        <v>691881</v>
      </c>
      <c r="H54" s="224">
        <f>H50+H51+H52+H53</f>
        <v>1028216.3699999999</v>
      </c>
      <c r="I54" s="225">
        <f>I50+I51+I52+I53</f>
        <v>1022233.3699999999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95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1" width="9.140625" style="118"/>
    <col min="252" max="252" width="7.5703125" style="118" customWidth="1"/>
    <col min="253" max="253" width="2.5703125" style="118" customWidth="1"/>
    <col min="254" max="254" width="8.42578125" style="118" customWidth="1"/>
    <col min="255" max="255" width="8.28515625" style="118" customWidth="1"/>
    <col min="256" max="256" width="15.28515625" style="118" customWidth="1"/>
    <col min="257" max="257" width="15.5703125" style="118" customWidth="1"/>
    <col min="258" max="258" width="15" style="118" customWidth="1"/>
    <col min="259" max="259" width="15.28515625" style="118" customWidth="1"/>
    <col min="260" max="260" width="16.28515625" style="118" customWidth="1"/>
    <col min="261" max="261" width="33.5703125" style="118" customWidth="1"/>
    <col min="262" max="262" width="62.42578125" style="118" customWidth="1"/>
    <col min="263" max="507" width="9.140625" style="118"/>
    <col min="508" max="508" width="7.5703125" style="118" customWidth="1"/>
    <col min="509" max="509" width="2.5703125" style="118" customWidth="1"/>
    <col min="510" max="510" width="8.42578125" style="118" customWidth="1"/>
    <col min="511" max="511" width="8.28515625" style="118" customWidth="1"/>
    <col min="512" max="512" width="15.28515625" style="118" customWidth="1"/>
    <col min="513" max="513" width="15.5703125" style="118" customWidth="1"/>
    <col min="514" max="514" width="15" style="118" customWidth="1"/>
    <col min="515" max="515" width="15.28515625" style="118" customWidth="1"/>
    <col min="516" max="516" width="16.28515625" style="118" customWidth="1"/>
    <col min="517" max="517" width="33.5703125" style="118" customWidth="1"/>
    <col min="518" max="518" width="62.42578125" style="118" customWidth="1"/>
    <col min="519" max="763" width="9.140625" style="118"/>
    <col min="764" max="764" width="7.5703125" style="118" customWidth="1"/>
    <col min="765" max="765" width="2.5703125" style="118" customWidth="1"/>
    <col min="766" max="766" width="8.42578125" style="118" customWidth="1"/>
    <col min="767" max="767" width="8.28515625" style="118" customWidth="1"/>
    <col min="768" max="768" width="15.28515625" style="118" customWidth="1"/>
    <col min="769" max="769" width="15.5703125" style="118" customWidth="1"/>
    <col min="770" max="770" width="15" style="118" customWidth="1"/>
    <col min="771" max="771" width="15.28515625" style="118" customWidth="1"/>
    <col min="772" max="772" width="16.28515625" style="118" customWidth="1"/>
    <col min="773" max="773" width="33.5703125" style="118" customWidth="1"/>
    <col min="774" max="774" width="62.42578125" style="118" customWidth="1"/>
    <col min="775" max="1019" width="9.140625" style="118"/>
    <col min="1020" max="1020" width="7.5703125" style="118" customWidth="1"/>
    <col min="1021" max="1021" width="2.5703125" style="118" customWidth="1"/>
    <col min="1022" max="1022" width="8.42578125" style="118" customWidth="1"/>
    <col min="1023" max="1023" width="8.28515625" style="118" customWidth="1"/>
    <col min="1024" max="1024" width="15.28515625" style="118" customWidth="1"/>
    <col min="1025" max="1025" width="15.5703125" style="118" customWidth="1"/>
    <col min="1026" max="1026" width="15" style="118" customWidth="1"/>
    <col min="1027" max="1027" width="15.28515625" style="118" customWidth="1"/>
    <col min="1028" max="1028" width="16.28515625" style="118" customWidth="1"/>
    <col min="1029" max="1029" width="33.5703125" style="118" customWidth="1"/>
    <col min="1030" max="1030" width="62.42578125" style="118" customWidth="1"/>
    <col min="1031" max="1275" width="9.140625" style="118"/>
    <col min="1276" max="1276" width="7.5703125" style="118" customWidth="1"/>
    <col min="1277" max="1277" width="2.5703125" style="118" customWidth="1"/>
    <col min="1278" max="1278" width="8.42578125" style="118" customWidth="1"/>
    <col min="1279" max="1279" width="8.28515625" style="118" customWidth="1"/>
    <col min="1280" max="1280" width="15.28515625" style="118" customWidth="1"/>
    <col min="1281" max="1281" width="15.5703125" style="118" customWidth="1"/>
    <col min="1282" max="1282" width="15" style="118" customWidth="1"/>
    <col min="1283" max="1283" width="15.28515625" style="118" customWidth="1"/>
    <col min="1284" max="1284" width="16.28515625" style="118" customWidth="1"/>
    <col min="1285" max="1285" width="33.5703125" style="118" customWidth="1"/>
    <col min="1286" max="1286" width="62.42578125" style="118" customWidth="1"/>
    <col min="1287" max="1531" width="9.140625" style="118"/>
    <col min="1532" max="1532" width="7.5703125" style="118" customWidth="1"/>
    <col min="1533" max="1533" width="2.5703125" style="118" customWidth="1"/>
    <col min="1534" max="1534" width="8.42578125" style="118" customWidth="1"/>
    <col min="1535" max="1535" width="8.28515625" style="118" customWidth="1"/>
    <col min="1536" max="1536" width="15.28515625" style="118" customWidth="1"/>
    <col min="1537" max="1537" width="15.5703125" style="118" customWidth="1"/>
    <col min="1538" max="1538" width="15" style="118" customWidth="1"/>
    <col min="1539" max="1539" width="15.28515625" style="118" customWidth="1"/>
    <col min="1540" max="1540" width="16.28515625" style="118" customWidth="1"/>
    <col min="1541" max="1541" width="33.5703125" style="118" customWidth="1"/>
    <col min="1542" max="1542" width="62.42578125" style="118" customWidth="1"/>
    <col min="1543" max="1787" width="9.140625" style="118"/>
    <col min="1788" max="1788" width="7.5703125" style="118" customWidth="1"/>
    <col min="1789" max="1789" width="2.5703125" style="118" customWidth="1"/>
    <col min="1790" max="1790" width="8.42578125" style="118" customWidth="1"/>
    <col min="1791" max="1791" width="8.28515625" style="118" customWidth="1"/>
    <col min="1792" max="1792" width="15.28515625" style="118" customWidth="1"/>
    <col min="1793" max="1793" width="15.5703125" style="118" customWidth="1"/>
    <col min="1794" max="1794" width="15" style="118" customWidth="1"/>
    <col min="1795" max="1795" width="15.28515625" style="118" customWidth="1"/>
    <col min="1796" max="1796" width="16.28515625" style="118" customWidth="1"/>
    <col min="1797" max="1797" width="33.5703125" style="118" customWidth="1"/>
    <col min="1798" max="1798" width="62.42578125" style="118" customWidth="1"/>
    <col min="1799" max="2043" width="9.140625" style="118"/>
    <col min="2044" max="2044" width="7.5703125" style="118" customWidth="1"/>
    <col min="2045" max="2045" width="2.5703125" style="118" customWidth="1"/>
    <col min="2046" max="2046" width="8.42578125" style="118" customWidth="1"/>
    <col min="2047" max="2047" width="8.28515625" style="118" customWidth="1"/>
    <col min="2048" max="2048" width="15.28515625" style="118" customWidth="1"/>
    <col min="2049" max="2049" width="15.5703125" style="118" customWidth="1"/>
    <col min="2050" max="2050" width="15" style="118" customWidth="1"/>
    <col min="2051" max="2051" width="15.28515625" style="118" customWidth="1"/>
    <col min="2052" max="2052" width="16.28515625" style="118" customWidth="1"/>
    <col min="2053" max="2053" width="33.5703125" style="118" customWidth="1"/>
    <col min="2054" max="2054" width="62.42578125" style="118" customWidth="1"/>
    <col min="2055" max="2299" width="9.140625" style="118"/>
    <col min="2300" max="2300" width="7.5703125" style="118" customWidth="1"/>
    <col min="2301" max="2301" width="2.5703125" style="118" customWidth="1"/>
    <col min="2302" max="2302" width="8.42578125" style="118" customWidth="1"/>
    <col min="2303" max="2303" width="8.28515625" style="118" customWidth="1"/>
    <col min="2304" max="2304" width="15.28515625" style="118" customWidth="1"/>
    <col min="2305" max="2305" width="15.5703125" style="118" customWidth="1"/>
    <col min="2306" max="2306" width="15" style="118" customWidth="1"/>
    <col min="2307" max="2307" width="15.28515625" style="118" customWidth="1"/>
    <col min="2308" max="2308" width="16.28515625" style="118" customWidth="1"/>
    <col min="2309" max="2309" width="33.5703125" style="118" customWidth="1"/>
    <col min="2310" max="2310" width="62.42578125" style="118" customWidth="1"/>
    <col min="2311" max="2555" width="9.140625" style="118"/>
    <col min="2556" max="2556" width="7.5703125" style="118" customWidth="1"/>
    <col min="2557" max="2557" width="2.5703125" style="118" customWidth="1"/>
    <col min="2558" max="2558" width="8.42578125" style="118" customWidth="1"/>
    <col min="2559" max="2559" width="8.28515625" style="118" customWidth="1"/>
    <col min="2560" max="2560" width="15.28515625" style="118" customWidth="1"/>
    <col min="2561" max="2561" width="15.5703125" style="118" customWidth="1"/>
    <col min="2562" max="2562" width="15" style="118" customWidth="1"/>
    <col min="2563" max="2563" width="15.28515625" style="118" customWidth="1"/>
    <col min="2564" max="2564" width="16.28515625" style="118" customWidth="1"/>
    <col min="2565" max="2565" width="33.5703125" style="118" customWidth="1"/>
    <col min="2566" max="2566" width="62.42578125" style="118" customWidth="1"/>
    <col min="2567" max="2811" width="9.140625" style="118"/>
    <col min="2812" max="2812" width="7.5703125" style="118" customWidth="1"/>
    <col min="2813" max="2813" width="2.5703125" style="118" customWidth="1"/>
    <col min="2814" max="2814" width="8.42578125" style="118" customWidth="1"/>
    <col min="2815" max="2815" width="8.28515625" style="118" customWidth="1"/>
    <col min="2816" max="2816" width="15.28515625" style="118" customWidth="1"/>
    <col min="2817" max="2817" width="15.5703125" style="118" customWidth="1"/>
    <col min="2818" max="2818" width="15" style="118" customWidth="1"/>
    <col min="2819" max="2819" width="15.28515625" style="118" customWidth="1"/>
    <col min="2820" max="2820" width="16.28515625" style="118" customWidth="1"/>
    <col min="2821" max="2821" width="33.5703125" style="118" customWidth="1"/>
    <col min="2822" max="2822" width="62.42578125" style="118" customWidth="1"/>
    <col min="2823" max="3067" width="9.140625" style="118"/>
    <col min="3068" max="3068" width="7.5703125" style="118" customWidth="1"/>
    <col min="3069" max="3069" width="2.5703125" style="118" customWidth="1"/>
    <col min="3070" max="3070" width="8.42578125" style="118" customWidth="1"/>
    <col min="3071" max="3071" width="8.28515625" style="118" customWidth="1"/>
    <col min="3072" max="3072" width="15.28515625" style="118" customWidth="1"/>
    <col min="3073" max="3073" width="15.5703125" style="118" customWidth="1"/>
    <col min="3074" max="3074" width="15" style="118" customWidth="1"/>
    <col min="3075" max="3075" width="15.28515625" style="118" customWidth="1"/>
    <col min="3076" max="3076" width="16.28515625" style="118" customWidth="1"/>
    <col min="3077" max="3077" width="33.5703125" style="118" customWidth="1"/>
    <col min="3078" max="3078" width="62.42578125" style="118" customWidth="1"/>
    <col min="3079" max="3323" width="9.140625" style="118"/>
    <col min="3324" max="3324" width="7.5703125" style="118" customWidth="1"/>
    <col min="3325" max="3325" width="2.5703125" style="118" customWidth="1"/>
    <col min="3326" max="3326" width="8.42578125" style="118" customWidth="1"/>
    <col min="3327" max="3327" width="8.28515625" style="118" customWidth="1"/>
    <col min="3328" max="3328" width="15.28515625" style="118" customWidth="1"/>
    <col min="3329" max="3329" width="15.5703125" style="118" customWidth="1"/>
    <col min="3330" max="3330" width="15" style="118" customWidth="1"/>
    <col min="3331" max="3331" width="15.28515625" style="118" customWidth="1"/>
    <col min="3332" max="3332" width="16.28515625" style="118" customWidth="1"/>
    <col min="3333" max="3333" width="33.5703125" style="118" customWidth="1"/>
    <col min="3334" max="3334" width="62.42578125" style="118" customWidth="1"/>
    <col min="3335" max="3579" width="9.140625" style="118"/>
    <col min="3580" max="3580" width="7.5703125" style="118" customWidth="1"/>
    <col min="3581" max="3581" width="2.5703125" style="118" customWidth="1"/>
    <col min="3582" max="3582" width="8.42578125" style="118" customWidth="1"/>
    <col min="3583" max="3583" width="8.28515625" style="118" customWidth="1"/>
    <col min="3584" max="3584" width="15.28515625" style="118" customWidth="1"/>
    <col min="3585" max="3585" width="15.5703125" style="118" customWidth="1"/>
    <col min="3586" max="3586" width="15" style="118" customWidth="1"/>
    <col min="3587" max="3587" width="15.28515625" style="118" customWidth="1"/>
    <col min="3588" max="3588" width="16.28515625" style="118" customWidth="1"/>
    <col min="3589" max="3589" width="33.5703125" style="118" customWidth="1"/>
    <col min="3590" max="3590" width="62.42578125" style="118" customWidth="1"/>
    <col min="3591" max="3835" width="9.140625" style="118"/>
    <col min="3836" max="3836" width="7.5703125" style="118" customWidth="1"/>
    <col min="3837" max="3837" width="2.5703125" style="118" customWidth="1"/>
    <col min="3838" max="3838" width="8.42578125" style="118" customWidth="1"/>
    <col min="3839" max="3839" width="8.28515625" style="118" customWidth="1"/>
    <col min="3840" max="3840" width="15.28515625" style="118" customWidth="1"/>
    <col min="3841" max="3841" width="15.5703125" style="118" customWidth="1"/>
    <col min="3842" max="3842" width="15" style="118" customWidth="1"/>
    <col min="3843" max="3843" width="15.28515625" style="118" customWidth="1"/>
    <col min="3844" max="3844" width="16.28515625" style="118" customWidth="1"/>
    <col min="3845" max="3845" width="33.5703125" style="118" customWidth="1"/>
    <col min="3846" max="3846" width="62.42578125" style="118" customWidth="1"/>
    <col min="3847" max="4091" width="9.140625" style="118"/>
    <col min="4092" max="4092" width="7.5703125" style="118" customWidth="1"/>
    <col min="4093" max="4093" width="2.5703125" style="118" customWidth="1"/>
    <col min="4094" max="4094" width="8.42578125" style="118" customWidth="1"/>
    <col min="4095" max="4095" width="8.28515625" style="118" customWidth="1"/>
    <col min="4096" max="4096" width="15.28515625" style="118" customWidth="1"/>
    <col min="4097" max="4097" width="15.5703125" style="118" customWidth="1"/>
    <col min="4098" max="4098" width="15" style="118" customWidth="1"/>
    <col min="4099" max="4099" width="15.28515625" style="118" customWidth="1"/>
    <col min="4100" max="4100" width="16.28515625" style="118" customWidth="1"/>
    <col min="4101" max="4101" width="33.5703125" style="118" customWidth="1"/>
    <col min="4102" max="4102" width="62.42578125" style="118" customWidth="1"/>
    <col min="4103" max="4347" width="9.140625" style="118"/>
    <col min="4348" max="4348" width="7.5703125" style="118" customWidth="1"/>
    <col min="4349" max="4349" width="2.5703125" style="118" customWidth="1"/>
    <col min="4350" max="4350" width="8.42578125" style="118" customWidth="1"/>
    <col min="4351" max="4351" width="8.28515625" style="118" customWidth="1"/>
    <col min="4352" max="4352" width="15.28515625" style="118" customWidth="1"/>
    <col min="4353" max="4353" width="15.5703125" style="118" customWidth="1"/>
    <col min="4354" max="4354" width="15" style="118" customWidth="1"/>
    <col min="4355" max="4355" width="15.28515625" style="118" customWidth="1"/>
    <col min="4356" max="4356" width="16.28515625" style="118" customWidth="1"/>
    <col min="4357" max="4357" width="33.5703125" style="118" customWidth="1"/>
    <col min="4358" max="4358" width="62.42578125" style="118" customWidth="1"/>
    <col min="4359" max="4603" width="9.140625" style="118"/>
    <col min="4604" max="4604" width="7.5703125" style="118" customWidth="1"/>
    <col min="4605" max="4605" width="2.5703125" style="118" customWidth="1"/>
    <col min="4606" max="4606" width="8.42578125" style="118" customWidth="1"/>
    <col min="4607" max="4607" width="8.28515625" style="118" customWidth="1"/>
    <col min="4608" max="4608" width="15.28515625" style="118" customWidth="1"/>
    <col min="4609" max="4609" width="15.5703125" style="118" customWidth="1"/>
    <col min="4610" max="4610" width="15" style="118" customWidth="1"/>
    <col min="4611" max="4611" width="15.28515625" style="118" customWidth="1"/>
    <col min="4612" max="4612" width="16.28515625" style="118" customWidth="1"/>
    <col min="4613" max="4613" width="33.5703125" style="118" customWidth="1"/>
    <col min="4614" max="4614" width="62.42578125" style="118" customWidth="1"/>
    <col min="4615" max="4859" width="9.140625" style="118"/>
    <col min="4860" max="4860" width="7.5703125" style="118" customWidth="1"/>
    <col min="4861" max="4861" width="2.5703125" style="118" customWidth="1"/>
    <col min="4862" max="4862" width="8.42578125" style="118" customWidth="1"/>
    <col min="4863" max="4863" width="8.28515625" style="118" customWidth="1"/>
    <col min="4864" max="4864" width="15.28515625" style="118" customWidth="1"/>
    <col min="4865" max="4865" width="15.5703125" style="118" customWidth="1"/>
    <col min="4866" max="4866" width="15" style="118" customWidth="1"/>
    <col min="4867" max="4867" width="15.28515625" style="118" customWidth="1"/>
    <col min="4868" max="4868" width="16.28515625" style="118" customWidth="1"/>
    <col min="4869" max="4869" width="33.5703125" style="118" customWidth="1"/>
    <col min="4870" max="4870" width="62.42578125" style="118" customWidth="1"/>
    <col min="4871" max="5115" width="9.140625" style="118"/>
    <col min="5116" max="5116" width="7.5703125" style="118" customWidth="1"/>
    <col min="5117" max="5117" width="2.5703125" style="118" customWidth="1"/>
    <col min="5118" max="5118" width="8.42578125" style="118" customWidth="1"/>
    <col min="5119" max="5119" width="8.28515625" style="118" customWidth="1"/>
    <col min="5120" max="5120" width="15.28515625" style="118" customWidth="1"/>
    <col min="5121" max="5121" width="15.5703125" style="118" customWidth="1"/>
    <col min="5122" max="5122" width="15" style="118" customWidth="1"/>
    <col min="5123" max="5123" width="15.28515625" style="118" customWidth="1"/>
    <col min="5124" max="5124" width="16.28515625" style="118" customWidth="1"/>
    <col min="5125" max="5125" width="33.5703125" style="118" customWidth="1"/>
    <col min="5126" max="5126" width="62.42578125" style="118" customWidth="1"/>
    <col min="5127" max="5371" width="9.140625" style="118"/>
    <col min="5372" max="5372" width="7.5703125" style="118" customWidth="1"/>
    <col min="5373" max="5373" width="2.5703125" style="118" customWidth="1"/>
    <col min="5374" max="5374" width="8.42578125" style="118" customWidth="1"/>
    <col min="5375" max="5375" width="8.28515625" style="118" customWidth="1"/>
    <col min="5376" max="5376" width="15.28515625" style="118" customWidth="1"/>
    <col min="5377" max="5377" width="15.5703125" style="118" customWidth="1"/>
    <col min="5378" max="5378" width="15" style="118" customWidth="1"/>
    <col min="5379" max="5379" width="15.28515625" style="118" customWidth="1"/>
    <col min="5380" max="5380" width="16.28515625" style="118" customWidth="1"/>
    <col min="5381" max="5381" width="33.5703125" style="118" customWidth="1"/>
    <col min="5382" max="5382" width="62.42578125" style="118" customWidth="1"/>
    <col min="5383" max="5627" width="9.140625" style="118"/>
    <col min="5628" max="5628" width="7.5703125" style="118" customWidth="1"/>
    <col min="5629" max="5629" width="2.5703125" style="118" customWidth="1"/>
    <col min="5630" max="5630" width="8.42578125" style="118" customWidth="1"/>
    <col min="5631" max="5631" width="8.28515625" style="118" customWidth="1"/>
    <col min="5632" max="5632" width="15.28515625" style="118" customWidth="1"/>
    <col min="5633" max="5633" width="15.5703125" style="118" customWidth="1"/>
    <col min="5634" max="5634" width="15" style="118" customWidth="1"/>
    <col min="5635" max="5635" width="15.28515625" style="118" customWidth="1"/>
    <col min="5636" max="5636" width="16.28515625" style="118" customWidth="1"/>
    <col min="5637" max="5637" width="33.5703125" style="118" customWidth="1"/>
    <col min="5638" max="5638" width="62.42578125" style="118" customWidth="1"/>
    <col min="5639" max="5883" width="9.140625" style="118"/>
    <col min="5884" max="5884" width="7.5703125" style="118" customWidth="1"/>
    <col min="5885" max="5885" width="2.5703125" style="118" customWidth="1"/>
    <col min="5886" max="5886" width="8.42578125" style="118" customWidth="1"/>
    <col min="5887" max="5887" width="8.28515625" style="118" customWidth="1"/>
    <col min="5888" max="5888" width="15.28515625" style="118" customWidth="1"/>
    <col min="5889" max="5889" width="15.5703125" style="118" customWidth="1"/>
    <col min="5890" max="5890" width="15" style="118" customWidth="1"/>
    <col min="5891" max="5891" width="15.28515625" style="118" customWidth="1"/>
    <col min="5892" max="5892" width="16.28515625" style="118" customWidth="1"/>
    <col min="5893" max="5893" width="33.5703125" style="118" customWidth="1"/>
    <col min="5894" max="5894" width="62.42578125" style="118" customWidth="1"/>
    <col min="5895" max="6139" width="9.140625" style="118"/>
    <col min="6140" max="6140" width="7.5703125" style="118" customWidth="1"/>
    <col min="6141" max="6141" width="2.5703125" style="118" customWidth="1"/>
    <col min="6142" max="6142" width="8.42578125" style="118" customWidth="1"/>
    <col min="6143" max="6143" width="8.28515625" style="118" customWidth="1"/>
    <col min="6144" max="6144" width="15.28515625" style="118" customWidth="1"/>
    <col min="6145" max="6145" width="15.5703125" style="118" customWidth="1"/>
    <col min="6146" max="6146" width="15" style="118" customWidth="1"/>
    <col min="6147" max="6147" width="15.28515625" style="118" customWidth="1"/>
    <col min="6148" max="6148" width="16.28515625" style="118" customWidth="1"/>
    <col min="6149" max="6149" width="33.5703125" style="118" customWidth="1"/>
    <col min="6150" max="6150" width="62.42578125" style="118" customWidth="1"/>
    <col min="6151" max="6395" width="9.140625" style="118"/>
    <col min="6396" max="6396" width="7.5703125" style="118" customWidth="1"/>
    <col min="6397" max="6397" width="2.5703125" style="118" customWidth="1"/>
    <col min="6398" max="6398" width="8.42578125" style="118" customWidth="1"/>
    <col min="6399" max="6399" width="8.28515625" style="118" customWidth="1"/>
    <col min="6400" max="6400" width="15.28515625" style="118" customWidth="1"/>
    <col min="6401" max="6401" width="15.5703125" style="118" customWidth="1"/>
    <col min="6402" max="6402" width="15" style="118" customWidth="1"/>
    <col min="6403" max="6403" width="15.28515625" style="118" customWidth="1"/>
    <col min="6404" max="6404" width="16.28515625" style="118" customWidth="1"/>
    <col min="6405" max="6405" width="33.5703125" style="118" customWidth="1"/>
    <col min="6406" max="6406" width="62.42578125" style="118" customWidth="1"/>
    <col min="6407" max="6651" width="9.140625" style="118"/>
    <col min="6652" max="6652" width="7.5703125" style="118" customWidth="1"/>
    <col min="6653" max="6653" width="2.5703125" style="118" customWidth="1"/>
    <col min="6654" max="6654" width="8.42578125" style="118" customWidth="1"/>
    <col min="6655" max="6655" width="8.28515625" style="118" customWidth="1"/>
    <col min="6656" max="6656" width="15.28515625" style="118" customWidth="1"/>
    <col min="6657" max="6657" width="15.5703125" style="118" customWidth="1"/>
    <col min="6658" max="6658" width="15" style="118" customWidth="1"/>
    <col min="6659" max="6659" width="15.28515625" style="118" customWidth="1"/>
    <col min="6660" max="6660" width="16.28515625" style="118" customWidth="1"/>
    <col min="6661" max="6661" width="33.5703125" style="118" customWidth="1"/>
    <col min="6662" max="6662" width="62.42578125" style="118" customWidth="1"/>
    <col min="6663" max="6907" width="9.140625" style="118"/>
    <col min="6908" max="6908" width="7.5703125" style="118" customWidth="1"/>
    <col min="6909" max="6909" width="2.5703125" style="118" customWidth="1"/>
    <col min="6910" max="6910" width="8.42578125" style="118" customWidth="1"/>
    <col min="6911" max="6911" width="8.28515625" style="118" customWidth="1"/>
    <col min="6912" max="6912" width="15.28515625" style="118" customWidth="1"/>
    <col min="6913" max="6913" width="15.5703125" style="118" customWidth="1"/>
    <col min="6914" max="6914" width="15" style="118" customWidth="1"/>
    <col min="6915" max="6915" width="15.28515625" style="118" customWidth="1"/>
    <col min="6916" max="6916" width="16.28515625" style="118" customWidth="1"/>
    <col min="6917" max="6917" width="33.5703125" style="118" customWidth="1"/>
    <col min="6918" max="6918" width="62.42578125" style="118" customWidth="1"/>
    <col min="6919" max="7163" width="9.140625" style="118"/>
    <col min="7164" max="7164" width="7.5703125" style="118" customWidth="1"/>
    <col min="7165" max="7165" width="2.5703125" style="118" customWidth="1"/>
    <col min="7166" max="7166" width="8.42578125" style="118" customWidth="1"/>
    <col min="7167" max="7167" width="8.28515625" style="118" customWidth="1"/>
    <col min="7168" max="7168" width="15.28515625" style="118" customWidth="1"/>
    <col min="7169" max="7169" width="15.5703125" style="118" customWidth="1"/>
    <col min="7170" max="7170" width="15" style="118" customWidth="1"/>
    <col min="7171" max="7171" width="15.28515625" style="118" customWidth="1"/>
    <col min="7172" max="7172" width="16.28515625" style="118" customWidth="1"/>
    <col min="7173" max="7173" width="33.5703125" style="118" customWidth="1"/>
    <col min="7174" max="7174" width="62.42578125" style="118" customWidth="1"/>
    <col min="7175" max="7419" width="9.140625" style="118"/>
    <col min="7420" max="7420" width="7.5703125" style="118" customWidth="1"/>
    <col min="7421" max="7421" width="2.5703125" style="118" customWidth="1"/>
    <col min="7422" max="7422" width="8.42578125" style="118" customWidth="1"/>
    <col min="7423" max="7423" width="8.28515625" style="118" customWidth="1"/>
    <col min="7424" max="7424" width="15.28515625" style="118" customWidth="1"/>
    <col min="7425" max="7425" width="15.5703125" style="118" customWidth="1"/>
    <col min="7426" max="7426" width="15" style="118" customWidth="1"/>
    <col min="7427" max="7427" width="15.28515625" style="118" customWidth="1"/>
    <col min="7428" max="7428" width="16.28515625" style="118" customWidth="1"/>
    <col min="7429" max="7429" width="33.5703125" style="118" customWidth="1"/>
    <col min="7430" max="7430" width="62.42578125" style="118" customWidth="1"/>
    <col min="7431" max="7675" width="9.140625" style="118"/>
    <col min="7676" max="7676" width="7.5703125" style="118" customWidth="1"/>
    <col min="7677" max="7677" width="2.5703125" style="118" customWidth="1"/>
    <col min="7678" max="7678" width="8.42578125" style="118" customWidth="1"/>
    <col min="7679" max="7679" width="8.28515625" style="118" customWidth="1"/>
    <col min="7680" max="7680" width="15.28515625" style="118" customWidth="1"/>
    <col min="7681" max="7681" width="15.5703125" style="118" customWidth="1"/>
    <col min="7682" max="7682" width="15" style="118" customWidth="1"/>
    <col min="7683" max="7683" width="15.28515625" style="118" customWidth="1"/>
    <col min="7684" max="7684" width="16.28515625" style="118" customWidth="1"/>
    <col min="7685" max="7685" width="33.5703125" style="118" customWidth="1"/>
    <col min="7686" max="7686" width="62.42578125" style="118" customWidth="1"/>
    <col min="7687" max="7931" width="9.140625" style="118"/>
    <col min="7932" max="7932" width="7.5703125" style="118" customWidth="1"/>
    <col min="7933" max="7933" width="2.5703125" style="118" customWidth="1"/>
    <col min="7934" max="7934" width="8.42578125" style="118" customWidth="1"/>
    <col min="7935" max="7935" width="8.28515625" style="118" customWidth="1"/>
    <col min="7936" max="7936" width="15.28515625" style="118" customWidth="1"/>
    <col min="7937" max="7937" width="15.5703125" style="118" customWidth="1"/>
    <col min="7938" max="7938" width="15" style="118" customWidth="1"/>
    <col min="7939" max="7939" width="15.28515625" style="118" customWidth="1"/>
    <col min="7940" max="7940" width="16.28515625" style="118" customWidth="1"/>
    <col min="7941" max="7941" width="33.5703125" style="118" customWidth="1"/>
    <col min="7942" max="7942" width="62.42578125" style="118" customWidth="1"/>
    <col min="7943" max="8187" width="9.140625" style="118"/>
    <col min="8188" max="8188" width="7.5703125" style="118" customWidth="1"/>
    <col min="8189" max="8189" width="2.5703125" style="118" customWidth="1"/>
    <col min="8190" max="8190" width="8.42578125" style="118" customWidth="1"/>
    <col min="8191" max="8191" width="8.28515625" style="118" customWidth="1"/>
    <col min="8192" max="8192" width="15.28515625" style="118" customWidth="1"/>
    <col min="8193" max="8193" width="15.5703125" style="118" customWidth="1"/>
    <col min="8194" max="8194" width="15" style="118" customWidth="1"/>
    <col min="8195" max="8195" width="15.28515625" style="118" customWidth="1"/>
    <col min="8196" max="8196" width="16.28515625" style="118" customWidth="1"/>
    <col min="8197" max="8197" width="33.5703125" style="118" customWidth="1"/>
    <col min="8198" max="8198" width="62.42578125" style="118" customWidth="1"/>
    <col min="8199" max="8443" width="9.140625" style="118"/>
    <col min="8444" max="8444" width="7.5703125" style="118" customWidth="1"/>
    <col min="8445" max="8445" width="2.5703125" style="118" customWidth="1"/>
    <col min="8446" max="8446" width="8.42578125" style="118" customWidth="1"/>
    <col min="8447" max="8447" width="8.28515625" style="118" customWidth="1"/>
    <col min="8448" max="8448" width="15.28515625" style="118" customWidth="1"/>
    <col min="8449" max="8449" width="15.5703125" style="118" customWidth="1"/>
    <col min="8450" max="8450" width="15" style="118" customWidth="1"/>
    <col min="8451" max="8451" width="15.28515625" style="118" customWidth="1"/>
    <col min="8452" max="8452" width="16.28515625" style="118" customWidth="1"/>
    <col min="8453" max="8453" width="33.5703125" style="118" customWidth="1"/>
    <col min="8454" max="8454" width="62.42578125" style="118" customWidth="1"/>
    <col min="8455" max="8699" width="9.140625" style="118"/>
    <col min="8700" max="8700" width="7.5703125" style="118" customWidth="1"/>
    <col min="8701" max="8701" width="2.5703125" style="118" customWidth="1"/>
    <col min="8702" max="8702" width="8.42578125" style="118" customWidth="1"/>
    <col min="8703" max="8703" width="8.28515625" style="118" customWidth="1"/>
    <col min="8704" max="8704" width="15.28515625" style="118" customWidth="1"/>
    <col min="8705" max="8705" width="15.5703125" style="118" customWidth="1"/>
    <col min="8706" max="8706" width="15" style="118" customWidth="1"/>
    <col min="8707" max="8707" width="15.28515625" style="118" customWidth="1"/>
    <col min="8708" max="8708" width="16.28515625" style="118" customWidth="1"/>
    <col min="8709" max="8709" width="33.5703125" style="118" customWidth="1"/>
    <col min="8710" max="8710" width="62.42578125" style="118" customWidth="1"/>
    <col min="8711" max="8955" width="9.140625" style="118"/>
    <col min="8956" max="8956" width="7.5703125" style="118" customWidth="1"/>
    <col min="8957" max="8957" width="2.5703125" style="118" customWidth="1"/>
    <col min="8958" max="8958" width="8.42578125" style="118" customWidth="1"/>
    <col min="8959" max="8959" width="8.28515625" style="118" customWidth="1"/>
    <col min="8960" max="8960" width="15.28515625" style="118" customWidth="1"/>
    <col min="8961" max="8961" width="15.5703125" style="118" customWidth="1"/>
    <col min="8962" max="8962" width="15" style="118" customWidth="1"/>
    <col min="8963" max="8963" width="15.28515625" style="118" customWidth="1"/>
    <col min="8964" max="8964" width="16.28515625" style="118" customWidth="1"/>
    <col min="8965" max="8965" width="33.5703125" style="118" customWidth="1"/>
    <col min="8966" max="8966" width="62.42578125" style="118" customWidth="1"/>
    <col min="8967" max="9211" width="9.140625" style="118"/>
    <col min="9212" max="9212" width="7.5703125" style="118" customWidth="1"/>
    <col min="9213" max="9213" width="2.5703125" style="118" customWidth="1"/>
    <col min="9214" max="9214" width="8.42578125" style="118" customWidth="1"/>
    <col min="9215" max="9215" width="8.28515625" style="118" customWidth="1"/>
    <col min="9216" max="9216" width="15.28515625" style="118" customWidth="1"/>
    <col min="9217" max="9217" width="15.5703125" style="118" customWidth="1"/>
    <col min="9218" max="9218" width="15" style="118" customWidth="1"/>
    <col min="9219" max="9219" width="15.28515625" style="118" customWidth="1"/>
    <col min="9220" max="9220" width="16.28515625" style="118" customWidth="1"/>
    <col min="9221" max="9221" width="33.5703125" style="118" customWidth="1"/>
    <col min="9222" max="9222" width="62.42578125" style="118" customWidth="1"/>
    <col min="9223" max="9467" width="9.140625" style="118"/>
    <col min="9468" max="9468" width="7.5703125" style="118" customWidth="1"/>
    <col min="9469" max="9469" width="2.5703125" style="118" customWidth="1"/>
    <col min="9470" max="9470" width="8.42578125" style="118" customWidth="1"/>
    <col min="9471" max="9471" width="8.28515625" style="118" customWidth="1"/>
    <col min="9472" max="9472" width="15.28515625" style="118" customWidth="1"/>
    <col min="9473" max="9473" width="15.5703125" style="118" customWidth="1"/>
    <col min="9474" max="9474" width="15" style="118" customWidth="1"/>
    <col min="9475" max="9475" width="15.28515625" style="118" customWidth="1"/>
    <col min="9476" max="9476" width="16.28515625" style="118" customWidth="1"/>
    <col min="9477" max="9477" width="33.5703125" style="118" customWidth="1"/>
    <col min="9478" max="9478" width="62.42578125" style="118" customWidth="1"/>
    <col min="9479" max="9723" width="9.140625" style="118"/>
    <col min="9724" max="9724" width="7.5703125" style="118" customWidth="1"/>
    <col min="9725" max="9725" width="2.5703125" style="118" customWidth="1"/>
    <col min="9726" max="9726" width="8.42578125" style="118" customWidth="1"/>
    <col min="9727" max="9727" width="8.28515625" style="118" customWidth="1"/>
    <col min="9728" max="9728" width="15.28515625" style="118" customWidth="1"/>
    <col min="9729" max="9729" width="15.5703125" style="118" customWidth="1"/>
    <col min="9730" max="9730" width="15" style="118" customWidth="1"/>
    <col min="9731" max="9731" width="15.28515625" style="118" customWidth="1"/>
    <col min="9732" max="9732" width="16.28515625" style="118" customWidth="1"/>
    <col min="9733" max="9733" width="33.5703125" style="118" customWidth="1"/>
    <col min="9734" max="9734" width="62.42578125" style="118" customWidth="1"/>
    <col min="9735" max="9979" width="9.140625" style="118"/>
    <col min="9980" max="9980" width="7.5703125" style="118" customWidth="1"/>
    <col min="9981" max="9981" width="2.5703125" style="118" customWidth="1"/>
    <col min="9982" max="9982" width="8.42578125" style="118" customWidth="1"/>
    <col min="9983" max="9983" width="8.28515625" style="118" customWidth="1"/>
    <col min="9984" max="9984" width="15.28515625" style="118" customWidth="1"/>
    <col min="9985" max="9985" width="15.5703125" style="118" customWidth="1"/>
    <col min="9986" max="9986" width="15" style="118" customWidth="1"/>
    <col min="9987" max="9987" width="15.28515625" style="118" customWidth="1"/>
    <col min="9988" max="9988" width="16.28515625" style="118" customWidth="1"/>
    <col min="9989" max="9989" width="33.5703125" style="118" customWidth="1"/>
    <col min="9990" max="9990" width="62.42578125" style="118" customWidth="1"/>
    <col min="9991" max="10235" width="9.140625" style="118"/>
    <col min="10236" max="10236" width="7.5703125" style="118" customWidth="1"/>
    <col min="10237" max="10237" width="2.5703125" style="118" customWidth="1"/>
    <col min="10238" max="10238" width="8.42578125" style="118" customWidth="1"/>
    <col min="10239" max="10239" width="8.28515625" style="118" customWidth="1"/>
    <col min="10240" max="10240" width="15.28515625" style="118" customWidth="1"/>
    <col min="10241" max="10241" width="15.5703125" style="118" customWidth="1"/>
    <col min="10242" max="10242" width="15" style="118" customWidth="1"/>
    <col min="10243" max="10243" width="15.28515625" style="118" customWidth="1"/>
    <col min="10244" max="10244" width="16.28515625" style="118" customWidth="1"/>
    <col min="10245" max="10245" width="33.5703125" style="118" customWidth="1"/>
    <col min="10246" max="10246" width="62.42578125" style="118" customWidth="1"/>
    <col min="10247" max="10491" width="9.140625" style="118"/>
    <col min="10492" max="10492" width="7.5703125" style="118" customWidth="1"/>
    <col min="10493" max="10493" width="2.5703125" style="118" customWidth="1"/>
    <col min="10494" max="10494" width="8.42578125" style="118" customWidth="1"/>
    <col min="10495" max="10495" width="8.28515625" style="118" customWidth="1"/>
    <col min="10496" max="10496" width="15.28515625" style="118" customWidth="1"/>
    <col min="10497" max="10497" width="15.5703125" style="118" customWidth="1"/>
    <col min="10498" max="10498" width="15" style="118" customWidth="1"/>
    <col min="10499" max="10499" width="15.28515625" style="118" customWidth="1"/>
    <col min="10500" max="10500" width="16.28515625" style="118" customWidth="1"/>
    <col min="10501" max="10501" width="33.5703125" style="118" customWidth="1"/>
    <col min="10502" max="10502" width="62.42578125" style="118" customWidth="1"/>
    <col min="10503" max="10747" width="9.140625" style="118"/>
    <col min="10748" max="10748" width="7.5703125" style="118" customWidth="1"/>
    <col min="10749" max="10749" width="2.5703125" style="118" customWidth="1"/>
    <col min="10750" max="10750" width="8.42578125" style="118" customWidth="1"/>
    <col min="10751" max="10751" width="8.28515625" style="118" customWidth="1"/>
    <col min="10752" max="10752" width="15.28515625" style="118" customWidth="1"/>
    <col min="10753" max="10753" width="15.5703125" style="118" customWidth="1"/>
    <col min="10754" max="10754" width="15" style="118" customWidth="1"/>
    <col min="10755" max="10755" width="15.28515625" style="118" customWidth="1"/>
    <col min="10756" max="10756" width="16.28515625" style="118" customWidth="1"/>
    <col min="10757" max="10757" width="33.5703125" style="118" customWidth="1"/>
    <col min="10758" max="10758" width="62.42578125" style="118" customWidth="1"/>
    <col min="10759" max="11003" width="9.140625" style="118"/>
    <col min="11004" max="11004" width="7.5703125" style="118" customWidth="1"/>
    <col min="11005" max="11005" width="2.5703125" style="118" customWidth="1"/>
    <col min="11006" max="11006" width="8.42578125" style="118" customWidth="1"/>
    <col min="11007" max="11007" width="8.28515625" style="118" customWidth="1"/>
    <col min="11008" max="11008" width="15.28515625" style="118" customWidth="1"/>
    <col min="11009" max="11009" width="15.5703125" style="118" customWidth="1"/>
    <col min="11010" max="11010" width="15" style="118" customWidth="1"/>
    <col min="11011" max="11011" width="15.28515625" style="118" customWidth="1"/>
    <col min="11012" max="11012" width="16.28515625" style="118" customWidth="1"/>
    <col min="11013" max="11013" width="33.5703125" style="118" customWidth="1"/>
    <col min="11014" max="11014" width="62.42578125" style="118" customWidth="1"/>
    <col min="11015" max="11259" width="9.140625" style="118"/>
    <col min="11260" max="11260" width="7.5703125" style="118" customWidth="1"/>
    <col min="11261" max="11261" width="2.5703125" style="118" customWidth="1"/>
    <col min="11262" max="11262" width="8.42578125" style="118" customWidth="1"/>
    <col min="11263" max="11263" width="8.28515625" style="118" customWidth="1"/>
    <col min="11264" max="11264" width="15.28515625" style="118" customWidth="1"/>
    <col min="11265" max="11265" width="15.5703125" style="118" customWidth="1"/>
    <col min="11266" max="11266" width="15" style="118" customWidth="1"/>
    <col min="11267" max="11267" width="15.28515625" style="118" customWidth="1"/>
    <col min="11268" max="11268" width="16.28515625" style="118" customWidth="1"/>
    <col min="11269" max="11269" width="33.5703125" style="118" customWidth="1"/>
    <col min="11270" max="11270" width="62.42578125" style="118" customWidth="1"/>
    <col min="11271" max="11515" width="9.140625" style="118"/>
    <col min="11516" max="11516" width="7.5703125" style="118" customWidth="1"/>
    <col min="11517" max="11517" width="2.5703125" style="118" customWidth="1"/>
    <col min="11518" max="11518" width="8.42578125" style="118" customWidth="1"/>
    <col min="11519" max="11519" width="8.28515625" style="118" customWidth="1"/>
    <col min="11520" max="11520" width="15.28515625" style="118" customWidth="1"/>
    <col min="11521" max="11521" width="15.5703125" style="118" customWidth="1"/>
    <col min="11522" max="11522" width="15" style="118" customWidth="1"/>
    <col min="11523" max="11523" width="15.28515625" style="118" customWidth="1"/>
    <col min="11524" max="11524" width="16.28515625" style="118" customWidth="1"/>
    <col min="11525" max="11525" width="33.5703125" style="118" customWidth="1"/>
    <col min="11526" max="11526" width="62.42578125" style="118" customWidth="1"/>
    <col min="11527" max="11771" width="9.140625" style="118"/>
    <col min="11772" max="11772" width="7.5703125" style="118" customWidth="1"/>
    <col min="11773" max="11773" width="2.5703125" style="118" customWidth="1"/>
    <col min="11774" max="11774" width="8.42578125" style="118" customWidth="1"/>
    <col min="11775" max="11775" width="8.28515625" style="118" customWidth="1"/>
    <col min="11776" max="11776" width="15.28515625" style="118" customWidth="1"/>
    <col min="11777" max="11777" width="15.5703125" style="118" customWidth="1"/>
    <col min="11778" max="11778" width="15" style="118" customWidth="1"/>
    <col min="11779" max="11779" width="15.28515625" style="118" customWidth="1"/>
    <col min="11780" max="11780" width="16.28515625" style="118" customWidth="1"/>
    <col min="11781" max="11781" width="33.5703125" style="118" customWidth="1"/>
    <col min="11782" max="11782" width="62.42578125" style="118" customWidth="1"/>
    <col min="11783" max="12027" width="9.140625" style="118"/>
    <col min="12028" max="12028" width="7.5703125" style="118" customWidth="1"/>
    <col min="12029" max="12029" width="2.5703125" style="118" customWidth="1"/>
    <col min="12030" max="12030" width="8.42578125" style="118" customWidth="1"/>
    <col min="12031" max="12031" width="8.28515625" style="118" customWidth="1"/>
    <col min="12032" max="12032" width="15.28515625" style="118" customWidth="1"/>
    <col min="12033" max="12033" width="15.5703125" style="118" customWidth="1"/>
    <col min="12034" max="12034" width="15" style="118" customWidth="1"/>
    <col min="12035" max="12035" width="15.28515625" style="118" customWidth="1"/>
    <col min="12036" max="12036" width="16.28515625" style="118" customWidth="1"/>
    <col min="12037" max="12037" width="33.5703125" style="118" customWidth="1"/>
    <col min="12038" max="12038" width="62.42578125" style="118" customWidth="1"/>
    <col min="12039" max="12283" width="9.140625" style="118"/>
    <col min="12284" max="12284" width="7.5703125" style="118" customWidth="1"/>
    <col min="12285" max="12285" width="2.5703125" style="118" customWidth="1"/>
    <col min="12286" max="12286" width="8.42578125" style="118" customWidth="1"/>
    <col min="12287" max="12287" width="8.28515625" style="118" customWidth="1"/>
    <col min="12288" max="12288" width="15.28515625" style="118" customWidth="1"/>
    <col min="12289" max="12289" width="15.5703125" style="118" customWidth="1"/>
    <col min="12290" max="12290" width="15" style="118" customWidth="1"/>
    <col min="12291" max="12291" width="15.28515625" style="118" customWidth="1"/>
    <col min="12292" max="12292" width="16.28515625" style="118" customWidth="1"/>
    <col min="12293" max="12293" width="33.5703125" style="118" customWidth="1"/>
    <col min="12294" max="12294" width="62.42578125" style="118" customWidth="1"/>
    <col min="12295" max="12539" width="9.140625" style="118"/>
    <col min="12540" max="12540" width="7.5703125" style="118" customWidth="1"/>
    <col min="12541" max="12541" width="2.5703125" style="118" customWidth="1"/>
    <col min="12542" max="12542" width="8.42578125" style="118" customWidth="1"/>
    <col min="12543" max="12543" width="8.28515625" style="118" customWidth="1"/>
    <col min="12544" max="12544" width="15.28515625" style="118" customWidth="1"/>
    <col min="12545" max="12545" width="15.5703125" style="118" customWidth="1"/>
    <col min="12546" max="12546" width="15" style="118" customWidth="1"/>
    <col min="12547" max="12547" width="15.28515625" style="118" customWidth="1"/>
    <col min="12548" max="12548" width="16.28515625" style="118" customWidth="1"/>
    <col min="12549" max="12549" width="33.5703125" style="118" customWidth="1"/>
    <col min="12550" max="12550" width="62.42578125" style="118" customWidth="1"/>
    <col min="12551" max="12795" width="9.140625" style="118"/>
    <col min="12796" max="12796" width="7.5703125" style="118" customWidth="1"/>
    <col min="12797" max="12797" width="2.5703125" style="118" customWidth="1"/>
    <col min="12798" max="12798" width="8.42578125" style="118" customWidth="1"/>
    <col min="12799" max="12799" width="8.28515625" style="118" customWidth="1"/>
    <col min="12800" max="12800" width="15.28515625" style="118" customWidth="1"/>
    <col min="12801" max="12801" width="15.5703125" style="118" customWidth="1"/>
    <col min="12802" max="12802" width="15" style="118" customWidth="1"/>
    <col min="12803" max="12803" width="15.28515625" style="118" customWidth="1"/>
    <col min="12804" max="12804" width="16.28515625" style="118" customWidth="1"/>
    <col min="12805" max="12805" width="33.5703125" style="118" customWidth="1"/>
    <col min="12806" max="12806" width="62.42578125" style="118" customWidth="1"/>
    <col min="12807" max="13051" width="9.140625" style="118"/>
    <col min="13052" max="13052" width="7.5703125" style="118" customWidth="1"/>
    <col min="13053" max="13053" width="2.5703125" style="118" customWidth="1"/>
    <col min="13054" max="13054" width="8.42578125" style="118" customWidth="1"/>
    <col min="13055" max="13055" width="8.28515625" style="118" customWidth="1"/>
    <col min="13056" max="13056" width="15.28515625" style="118" customWidth="1"/>
    <col min="13057" max="13057" width="15.5703125" style="118" customWidth="1"/>
    <col min="13058" max="13058" width="15" style="118" customWidth="1"/>
    <col min="13059" max="13059" width="15.28515625" style="118" customWidth="1"/>
    <col min="13060" max="13060" width="16.28515625" style="118" customWidth="1"/>
    <col min="13061" max="13061" width="33.5703125" style="118" customWidth="1"/>
    <col min="13062" max="13062" width="62.42578125" style="118" customWidth="1"/>
    <col min="13063" max="13307" width="9.140625" style="118"/>
    <col min="13308" max="13308" width="7.5703125" style="118" customWidth="1"/>
    <col min="13309" max="13309" width="2.5703125" style="118" customWidth="1"/>
    <col min="13310" max="13310" width="8.42578125" style="118" customWidth="1"/>
    <col min="13311" max="13311" width="8.28515625" style="118" customWidth="1"/>
    <col min="13312" max="13312" width="15.28515625" style="118" customWidth="1"/>
    <col min="13313" max="13313" width="15.5703125" style="118" customWidth="1"/>
    <col min="13314" max="13314" width="15" style="118" customWidth="1"/>
    <col min="13315" max="13315" width="15.28515625" style="118" customWidth="1"/>
    <col min="13316" max="13316" width="16.28515625" style="118" customWidth="1"/>
    <col min="13317" max="13317" width="33.5703125" style="118" customWidth="1"/>
    <col min="13318" max="13318" width="62.42578125" style="118" customWidth="1"/>
    <col min="13319" max="13563" width="9.140625" style="118"/>
    <col min="13564" max="13564" width="7.5703125" style="118" customWidth="1"/>
    <col min="13565" max="13565" width="2.5703125" style="118" customWidth="1"/>
    <col min="13566" max="13566" width="8.42578125" style="118" customWidth="1"/>
    <col min="13567" max="13567" width="8.28515625" style="118" customWidth="1"/>
    <col min="13568" max="13568" width="15.28515625" style="118" customWidth="1"/>
    <col min="13569" max="13569" width="15.5703125" style="118" customWidth="1"/>
    <col min="13570" max="13570" width="15" style="118" customWidth="1"/>
    <col min="13571" max="13571" width="15.28515625" style="118" customWidth="1"/>
    <col min="13572" max="13572" width="16.28515625" style="118" customWidth="1"/>
    <col min="13573" max="13573" width="33.5703125" style="118" customWidth="1"/>
    <col min="13574" max="13574" width="62.42578125" style="118" customWidth="1"/>
    <col min="13575" max="13819" width="9.140625" style="118"/>
    <col min="13820" max="13820" width="7.5703125" style="118" customWidth="1"/>
    <col min="13821" max="13821" width="2.5703125" style="118" customWidth="1"/>
    <col min="13822" max="13822" width="8.42578125" style="118" customWidth="1"/>
    <col min="13823" max="13823" width="8.28515625" style="118" customWidth="1"/>
    <col min="13824" max="13824" width="15.28515625" style="118" customWidth="1"/>
    <col min="13825" max="13825" width="15.5703125" style="118" customWidth="1"/>
    <col min="13826" max="13826" width="15" style="118" customWidth="1"/>
    <col min="13827" max="13827" width="15.28515625" style="118" customWidth="1"/>
    <col min="13828" max="13828" width="16.28515625" style="118" customWidth="1"/>
    <col min="13829" max="13829" width="33.5703125" style="118" customWidth="1"/>
    <col min="13830" max="13830" width="62.42578125" style="118" customWidth="1"/>
    <col min="13831" max="14075" width="9.140625" style="118"/>
    <col min="14076" max="14076" width="7.5703125" style="118" customWidth="1"/>
    <col min="14077" max="14077" width="2.5703125" style="118" customWidth="1"/>
    <col min="14078" max="14078" width="8.42578125" style="118" customWidth="1"/>
    <col min="14079" max="14079" width="8.28515625" style="118" customWidth="1"/>
    <col min="14080" max="14080" width="15.28515625" style="118" customWidth="1"/>
    <col min="14081" max="14081" width="15.5703125" style="118" customWidth="1"/>
    <col min="14082" max="14082" width="15" style="118" customWidth="1"/>
    <col min="14083" max="14083" width="15.28515625" style="118" customWidth="1"/>
    <col min="14084" max="14084" width="16.28515625" style="118" customWidth="1"/>
    <col min="14085" max="14085" width="33.5703125" style="118" customWidth="1"/>
    <col min="14086" max="14086" width="62.42578125" style="118" customWidth="1"/>
    <col min="14087" max="14331" width="9.140625" style="118"/>
    <col min="14332" max="14332" width="7.5703125" style="118" customWidth="1"/>
    <col min="14333" max="14333" width="2.5703125" style="118" customWidth="1"/>
    <col min="14334" max="14334" width="8.42578125" style="118" customWidth="1"/>
    <col min="14335" max="14335" width="8.28515625" style="118" customWidth="1"/>
    <col min="14336" max="14336" width="15.28515625" style="118" customWidth="1"/>
    <col min="14337" max="14337" width="15.5703125" style="118" customWidth="1"/>
    <col min="14338" max="14338" width="15" style="118" customWidth="1"/>
    <col min="14339" max="14339" width="15.28515625" style="118" customWidth="1"/>
    <col min="14340" max="14340" width="16.28515625" style="118" customWidth="1"/>
    <col min="14341" max="14341" width="33.5703125" style="118" customWidth="1"/>
    <col min="14342" max="14342" width="62.42578125" style="118" customWidth="1"/>
    <col min="14343" max="14587" width="9.140625" style="118"/>
    <col min="14588" max="14588" width="7.5703125" style="118" customWidth="1"/>
    <col min="14589" max="14589" width="2.5703125" style="118" customWidth="1"/>
    <col min="14590" max="14590" width="8.42578125" style="118" customWidth="1"/>
    <col min="14591" max="14591" width="8.28515625" style="118" customWidth="1"/>
    <col min="14592" max="14592" width="15.28515625" style="118" customWidth="1"/>
    <col min="14593" max="14593" width="15.5703125" style="118" customWidth="1"/>
    <col min="14594" max="14594" width="15" style="118" customWidth="1"/>
    <col min="14595" max="14595" width="15.28515625" style="118" customWidth="1"/>
    <col min="14596" max="14596" width="16.28515625" style="118" customWidth="1"/>
    <col min="14597" max="14597" width="33.5703125" style="118" customWidth="1"/>
    <col min="14598" max="14598" width="62.42578125" style="118" customWidth="1"/>
    <col min="14599" max="14843" width="9.140625" style="118"/>
    <col min="14844" max="14844" width="7.5703125" style="118" customWidth="1"/>
    <col min="14845" max="14845" width="2.5703125" style="118" customWidth="1"/>
    <col min="14846" max="14846" width="8.42578125" style="118" customWidth="1"/>
    <col min="14847" max="14847" width="8.28515625" style="118" customWidth="1"/>
    <col min="14848" max="14848" width="15.28515625" style="118" customWidth="1"/>
    <col min="14849" max="14849" width="15.5703125" style="118" customWidth="1"/>
    <col min="14850" max="14850" width="15" style="118" customWidth="1"/>
    <col min="14851" max="14851" width="15.28515625" style="118" customWidth="1"/>
    <col min="14852" max="14852" width="16.28515625" style="118" customWidth="1"/>
    <col min="14853" max="14853" width="33.5703125" style="118" customWidth="1"/>
    <col min="14854" max="14854" width="62.42578125" style="118" customWidth="1"/>
    <col min="14855" max="15099" width="9.140625" style="118"/>
    <col min="15100" max="15100" width="7.5703125" style="118" customWidth="1"/>
    <col min="15101" max="15101" width="2.5703125" style="118" customWidth="1"/>
    <col min="15102" max="15102" width="8.42578125" style="118" customWidth="1"/>
    <col min="15103" max="15103" width="8.28515625" style="118" customWidth="1"/>
    <col min="15104" max="15104" width="15.28515625" style="118" customWidth="1"/>
    <col min="15105" max="15105" width="15.5703125" style="118" customWidth="1"/>
    <col min="15106" max="15106" width="15" style="118" customWidth="1"/>
    <col min="15107" max="15107" width="15.28515625" style="118" customWidth="1"/>
    <col min="15108" max="15108" width="16.28515625" style="118" customWidth="1"/>
    <col min="15109" max="15109" width="33.5703125" style="118" customWidth="1"/>
    <col min="15110" max="15110" width="62.42578125" style="118" customWidth="1"/>
    <col min="15111" max="15355" width="9.140625" style="118"/>
    <col min="15356" max="15356" width="7.5703125" style="118" customWidth="1"/>
    <col min="15357" max="15357" width="2.5703125" style="118" customWidth="1"/>
    <col min="15358" max="15358" width="8.42578125" style="118" customWidth="1"/>
    <col min="15359" max="15359" width="8.28515625" style="118" customWidth="1"/>
    <col min="15360" max="15360" width="15.28515625" style="118" customWidth="1"/>
    <col min="15361" max="15361" width="15.5703125" style="118" customWidth="1"/>
    <col min="15362" max="15362" width="15" style="118" customWidth="1"/>
    <col min="15363" max="15363" width="15.28515625" style="118" customWidth="1"/>
    <col min="15364" max="15364" width="16.28515625" style="118" customWidth="1"/>
    <col min="15365" max="15365" width="33.5703125" style="118" customWidth="1"/>
    <col min="15366" max="15366" width="62.42578125" style="118" customWidth="1"/>
    <col min="15367" max="15611" width="9.140625" style="118"/>
    <col min="15612" max="15612" width="7.5703125" style="118" customWidth="1"/>
    <col min="15613" max="15613" width="2.5703125" style="118" customWidth="1"/>
    <col min="15614" max="15614" width="8.42578125" style="118" customWidth="1"/>
    <col min="15615" max="15615" width="8.28515625" style="118" customWidth="1"/>
    <col min="15616" max="15616" width="15.28515625" style="118" customWidth="1"/>
    <col min="15617" max="15617" width="15.5703125" style="118" customWidth="1"/>
    <col min="15618" max="15618" width="15" style="118" customWidth="1"/>
    <col min="15619" max="15619" width="15.28515625" style="118" customWidth="1"/>
    <col min="15620" max="15620" width="16.28515625" style="118" customWidth="1"/>
    <col min="15621" max="15621" width="33.5703125" style="118" customWidth="1"/>
    <col min="15622" max="15622" width="62.42578125" style="118" customWidth="1"/>
    <col min="15623" max="15867" width="9.140625" style="118"/>
    <col min="15868" max="15868" width="7.5703125" style="118" customWidth="1"/>
    <col min="15869" max="15869" width="2.5703125" style="118" customWidth="1"/>
    <col min="15870" max="15870" width="8.42578125" style="118" customWidth="1"/>
    <col min="15871" max="15871" width="8.28515625" style="118" customWidth="1"/>
    <col min="15872" max="15872" width="15.28515625" style="118" customWidth="1"/>
    <col min="15873" max="15873" width="15.5703125" style="118" customWidth="1"/>
    <col min="15874" max="15874" width="15" style="118" customWidth="1"/>
    <col min="15875" max="15875" width="15.28515625" style="118" customWidth="1"/>
    <col min="15876" max="15876" width="16.28515625" style="118" customWidth="1"/>
    <col min="15877" max="15877" width="33.5703125" style="118" customWidth="1"/>
    <col min="15878" max="15878" width="62.42578125" style="118" customWidth="1"/>
    <col min="15879" max="16123" width="9.140625" style="118"/>
    <col min="16124" max="16124" width="7.5703125" style="118" customWidth="1"/>
    <col min="16125" max="16125" width="2.5703125" style="118" customWidth="1"/>
    <col min="16126" max="16126" width="8.42578125" style="118" customWidth="1"/>
    <col min="16127" max="16127" width="8.28515625" style="118" customWidth="1"/>
    <col min="16128" max="16128" width="15.28515625" style="118" customWidth="1"/>
    <col min="16129" max="16129" width="15.5703125" style="118" customWidth="1"/>
    <col min="16130" max="16130" width="15" style="118" customWidth="1"/>
    <col min="16131" max="16131" width="15.28515625" style="118" customWidth="1"/>
    <col min="16132" max="16132" width="16.28515625" style="118" customWidth="1"/>
    <col min="16133" max="16133" width="33.5703125" style="118" customWidth="1"/>
    <col min="16134" max="16134" width="62.42578125" style="118" customWidth="1"/>
    <col min="16135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127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169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75004054</v>
      </c>
      <c r="F6" s="328"/>
      <c r="G6" s="124" t="s">
        <v>3</v>
      </c>
      <c r="H6" s="323">
        <v>1650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28534000</v>
      </c>
      <c r="F16" s="316"/>
      <c r="G16" s="216">
        <f>H16+I16</f>
        <v>31391360.680000003</v>
      </c>
      <c r="H16" s="141">
        <v>31391360.680000003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28544000</v>
      </c>
      <c r="F18" s="316"/>
      <c r="G18" s="216">
        <f>H18+I18</f>
        <v>31401584.68</v>
      </c>
      <c r="H18" s="141">
        <v>31401584.68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10223.999999996275</v>
      </c>
      <c r="H20" s="21">
        <f>H18-H16+H17</f>
        <v>10223.999999996275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10223.999999996275</v>
      </c>
      <c r="H21" s="21">
        <f>H20-H17</f>
        <v>10223.999999996275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-3.7252902984619141E-9</v>
      </c>
      <c r="H25" s="219">
        <f>H21-H26</f>
        <v>-3.7252902984619141E-9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10224</v>
      </c>
      <c r="H26" s="101">
        <v>10224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10224</v>
      </c>
      <c r="H32" s="27"/>
      <c r="I32" s="26"/>
    </row>
    <row r="33" spans="1:11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44795</v>
      </c>
      <c r="H33" s="156"/>
      <c r="I33" s="156"/>
    </row>
    <row r="34" spans="1:11" ht="38.25" customHeight="1" x14ac:dyDescent="0.2">
      <c r="A34" s="319" t="s">
        <v>80</v>
      </c>
      <c r="B34" s="320"/>
      <c r="C34" s="320"/>
      <c r="D34" s="320"/>
      <c r="E34" s="320"/>
      <c r="F34" s="320"/>
      <c r="G34" s="320"/>
      <c r="H34" s="320"/>
      <c r="I34" s="320"/>
    </row>
    <row r="35" spans="1:11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11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11" s="229" customFormat="1" ht="16.5" x14ac:dyDescent="0.35">
      <c r="A37" s="161" t="s">
        <v>22</v>
      </c>
      <c r="B37" s="162"/>
      <c r="C37" s="138"/>
      <c r="D37" s="162"/>
      <c r="E37" s="139"/>
      <c r="F37" s="163">
        <v>17313000</v>
      </c>
      <c r="G37" s="163">
        <v>17313000</v>
      </c>
      <c r="H37" s="228"/>
      <c r="I37" s="221">
        <f>IF(F37=0,"nerozp.",G37/F37)</f>
        <v>1</v>
      </c>
      <c r="J37" s="118"/>
      <c r="K37" s="118"/>
    </row>
    <row r="38" spans="1:11" s="229" customFormat="1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228"/>
      <c r="I38" s="221"/>
      <c r="J38" s="118"/>
      <c r="K38" s="118"/>
    </row>
    <row r="39" spans="1:11" s="229" customFormat="1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228"/>
      <c r="I39" s="221"/>
      <c r="J39" s="118"/>
      <c r="K39" s="118"/>
    </row>
    <row r="40" spans="1:11" s="229" customFormat="1" ht="16.5" x14ac:dyDescent="0.35">
      <c r="A40" s="161" t="s">
        <v>62</v>
      </c>
      <c r="B40" s="162"/>
      <c r="C40" s="138"/>
      <c r="D40" s="165"/>
      <c r="E40" s="165"/>
      <c r="F40" s="163">
        <v>49.7</v>
      </c>
      <c r="G40" s="163">
        <v>49.7</v>
      </c>
      <c r="H40" s="228"/>
      <c r="I40" s="221">
        <f>IF(F40=0,"nerozp.",G40/F40)</f>
        <v>1</v>
      </c>
      <c r="J40" s="118"/>
      <c r="K40" s="118"/>
    </row>
    <row r="41" spans="1:11" s="229" customFormat="1" ht="16.5" x14ac:dyDescent="0.35">
      <c r="A41" s="161" t="s">
        <v>59</v>
      </c>
      <c r="B41" s="162"/>
      <c r="C41" s="138"/>
      <c r="D41" s="139"/>
      <c r="E41" s="139"/>
      <c r="F41" s="163">
        <v>419383</v>
      </c>
      <c r="G41" s="163">
        <v>419383</v>
      </c>
      <c r="H41" s="228"/>
      <c r="I41" s="221">
        <f>IF(F41=0,"nerozp.",G41/F41)</f>
        <v>1</v>
      </c>
      <c r="J41" s="118"/>
      <c r="K41" s="118"/>
    </row>
    <row r="42" spans="1:11" s="229" customFormat="1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228"/>
      <c r="I42" s="221" t="str">
        <f>IF(F42=0,"nerozp.",G42/F42)</f>
        <v>nerozp.</v>
      </c>
      <c r="J42" s="118"/>
      <c r="K42" s="118"/>
    </row>
    <row r="43" spans="1:11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11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11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11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11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11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3200</v>
      </c>
      <c r="F50" s="190">
        <v>0</v>
      </c>
      <c r="G50" s="191">
        <v>0</v>
      </c>
      <c r="H50" s="226">
        <f>E50+F50-G50</f>
        <v>3200</v>
      </c>
      <c r="I50" s="192">
        <v>3200</v>
      </c>
    </row>
    <row r="51" spans="1:11" x14ac:dyDescent="0.2">
      <c r="A51" s="193"/>
      <c r="B51" s="194"/>
      <c r="C51" s="194" t="s">
        <v>20</v>
      </c>
      <c r="D51" s="194"/>
      <c r="E51" s="195">
        <v>242009.37</v>
      </c>
      <c r="F51" s="196">
        <v>343848</v>
      </c>
      <c r="G51" s="197">
        <v>293583</v>
      </c>
      <c r="H51" s="227">
        <f>E51+F51-G51</f>
        <v>292274.37</v>
      </c>
      <c r="I51" s="198">
        <v>276018.37</v>
      </c>
    </row>
    <row r="52" spans="1:11" x14ac:dyDescent="0.2">
      <c r="A52" s="193"/>
      <c r="B52" s="194"/>
      <c r="C52" s="194" t="s">
        <v>63</v>
      </c>
      <c r="D52" s="194"/>
      <c r="E52" s="195">
        <v>346437.86</v>
      </c>
      <c r="F52" s="196">
        <v>134110</v>
      </c>
      <c r="G52" s="197">
        <v>124008</v>
      </c>
      <c r="H52" s="227">
        <f>E52+F52-G52</f>
        <v>356539.86</v>
      </c>
      <c r="I52" s="198">
        <v>356539.86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140067</v>
      </c>
      <c r="F53" s="196">
        <v>1292518</v>
      </c>
      <c r="G53" s="197">
        <v>1249518</v>
      </c>
      <c r="H53" s="227">
        <f>E53+F53-G53</f>
        <v>183067</v>
      </c>
      <c r="I53" s="198">
        <v>183067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731714.23</v>
      </c>
      <c r="F54" s="223">
        <f>F50+F51+F52+F53</f>
        <v>1770476</v>
      </c>
      <c r="G54" s="224">
        <f>G50+G51+G52+G53</f>
        <v>1667109</v>
      </c>
      <c r="H54" s="224">
        <f>H50+H51+H52+H53</f>
        <v>835081.23</v>
      </c>
      <c r="I54" s="225">
        <f>I50+I51+I52+I53</f>
        <v>818825.23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96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U246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130</v>
      </c>
      <c r="F2" s="325"/>
      <c r="G2" s="325"/>
      <c r="H2" s="325"/>
      <c r="I2" s="325"/>
    </row>
    <row r="3" spans="1:9" ht="9.75" customHeight="1" x14ac:dyDescent="0.4">
      <c r="A3" s="211"/>
      <c r="B3" s="211"/>
      <c r="C3" s="211"/>
      <c r="D3" s="211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227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 t="s">
        <v>228</v>
      </c>
      <c r="D6" s="123"/>
      <c r="E6" s="327">
        <v>71197699</v>
      </c>
      <c r="F6" s="328"/>
      <c r="G6" s="124" t="s">
        <v>3</v>
      </c>
      <c r="H6" s="323">
        <v>1652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212"/>
      <c r="I14" s="212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80554000</v>
      </c>
      <c r="F16" s="316"/>
      <c r="G16" s="216">
        <f>H16+I16</f>
        <v>86386942.810000002</v>
      </c>
      <c r="H16" s="141">
        <v>86146193.810000002</v>
      </c>
      <c r="I16" s="141">
        <v>240749</v>
      </c>
    </row>
    <row r="17" spans="1:12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12" ht="19.5" x14ac:dyDescent="0.4">
      <c r="A18" s="140" t="s">
        <v>72</v>
      </c>
      <c r="B18" s="143"/>
      <c r="C18" s="143"/>
      <c r="D18" s="143"/>
      <c r="E18" s="315">
        <v>80879000</v>
      </c>
      <c r="F18" s="316"/>
      <c r="G18" s="216">
        <f>H18+I18</f>
        <v>86706224.460000008</v>
      </c>
      <c r="H18" s="141">
        <v>86399894.460000008</v>
      </c>
      <c r="I18" s="141">
        <v>306330</v>
      </c>
    </row>
    <row r="19" spans="1:12" ht="19.5" x14ac:dyDescent="0.4">
      <c r="A19" s="140"/>
      <c r="B19" s="143"/>
      <c r="C19" s="143"/>
      <c r="D19" s="143"/>
      <c r="E19" s="213"/>
      <c r="F19" s="214"/>
      <c r="G19" s="148"/>
      <c r="H19" s="141"/>
      <c r="I19" s="141"/>
    </row>
    <row r="20" spans="1:12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319281.65000000596</v>
      </c>
      <c r="H20" s="21">
        <f>H18-H16+H17</f>
        <v>253700.65000000596</v>
      </c>
      <c r="I20" s="21">
        <f>I18-I16+I17</f>
        <v>65581</v>
      </c>
    </row>
    <row r="21" spans="1:12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319281.65000000596</v>
      </c>
      <c r="H21" s="21">
        <f>H20-H17</f>
        <v>253700.65000000596</v>
      </c>
      <c r="I21" s="21">
        <f>I20-I17</f>
        <v>65581</v>
      </c>
    </row>
    <row r="22" spans="1:12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12" ht="18.75" x14ac:dyDescent="0.4">
      <c r="A24" s="136" t="s">
        <v>75</v>
      </c>
      <c r="B24" s="150"/>
      <c r="C24" s="137"/>
      <c r="D24" s="150"/>
      <c r="E24" s="150"/>
      <c r="J24" s="29"/>
      <c r="K24" s="29"/>
      <c r="L24" s="29"/>
    </row>
    <row r="25" spans="1:12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65581.000000005937</v>
      </c>
      <c r="H25" s="219">
        <f>H21-H26</f>
        <v>5.9371814131736755E-9</v>
      </c>
      <c r="I25" s="220">
        <f>I21-I26</f>
        <v>65581</v>
      </c>
      <c r="J25" s="250"/>
      <c r="K25" s="250"/>
      <c r="L25" s="250"/>
    </row>
    <row r="26" spans="1:12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253700.65000000002</v>
      </c>
      <c r="H26" s="101">
        <v>253700.65000000002</v>
      </c>
      <c r="I26" s="101">
        <v>0</v>
      </c>
      <c r="J26" s="101"/>
      <c r="K26" s="251"/>
      <c r="L26" s="251"/>
    </row>
    <row r="27" spans="1:12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52"/>
      <c r="K27" s="253"/>
      <c r="L27" s="251"/>
    </row>
    <row r="28" spans="1:12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  <c r="J28" s="254"/>
      <c r="K28" s="251"/>
      <c r="L28" s="251"/>
    </row>
    <row r="29" spans="1:12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41730.82</v>
      </c>
      <c r="H29" s="27"/>
      <c r="I29" s="26"/>
      <c r="J29" s="254"/>
      <c r="K29" s="251"/>
      <c r="L29" s="251"/>
    </row>
    <row r="30" spans="1:12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12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41730.82</v>
      </c>
      <c r="H31" s="27"/>
      <c r="I31" s="26"/>
      <c r="J31" s="255"/>
      <c r="K31" s="255"/>
      <c r="L31" s="255"/>
    </row>
    <row r="32" spans="1:12" s="29" customFormat="1" ht="18.75" customHeight="1" x14ac:dyDescent="0.4">
      <c r="A32" s="102"/>
      <c r="B32" s="155"/>
      <c r="C32" s="317" t="s">
        <v>45</v>
      </c>
      <c r="D32" s="317"/>
      <c r="E32" s="317"/>
      <c r="F32" s="317"/>
      <c r="G32" s="86">
        <f>G26</f>
        <v>253700.65000000002</v>
      </c>
      <c r="H32" s="27"/>
      <c r="I32" s="26"/>
    </row>
    <row r="33" spans="1:21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473875.02</v>
      </c>
      <c r="H33" s="156"/>
      <c r="I33" s="156"/>
      <c r="J33" s="258"/>
      <c r="K33" s="249"/>
      <c r="L33" s="1"/>
      <c r="M33" s="334"/>
      <c r="N33" s="335"/>
      <c r="O33" s="335"/>
      <c r="P33" s="335"/>
      <c r="Q33" s="335"/>
      <c r="R33" s="335"/>
      <c r="S33" s="335"/>
      <c r="T33" s="335"/>
      <c r="U33" s="335"/>
    </row>
    <row r="34" spans="1:21" ht="52.5" customHeight="1" x14ac:dyDescent="0.2">
      <c r="A34" s="319" t="s">
        <v>213</v>
      </c>
      <c r="B34" s="320"/>
      <c r="C34" s="320"/>
      <c r="D34" s="320"/>
      <c r="E34" s="320"/>
      <c r="F34" s="320"/>
      <c r="G34" s="320"/>
      <c r="H34" s="320"/>
      <c r="I34" s="320"/>
      <c r="J34" s="256"/>
      <c r="K34" s="13"/>
      <c r="L34" s="2"/>
      <c r="M34" s="335"/>
      <c r="N34" s="335"/>
      <c r="O34" s="335"/>
      <c r="P34" s="335"/>
      <c r="Q34" s="335"/>
      <c r="R34" s="335"/>
      <c r="S34" s="335"/>
      <c r="T34" s="335"/>
      <c r="U34" s="335"/>
    </row>
    <row r="35" spans="1:21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  <c r="J35" s="252"/>
      <c r="K35" s="253"/>
      <c r="L35" s="2"/>
      <c r="M35" s="335"/>
      <c r="N35" s="335"/>
      <c r="O35" s="335"/>
      <c r="P35" s="335"/>
      <c r="Q35" s="335"/>
      <c r="R35" s="335"/>
      <c r="S35" s="335"/>
      <c r="T35" s="335"/>
      <c r="U35" s="335"/>
    </row>
    <row r="36" spans="1:21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  <c r="J36" s="13"/>
      <c r="K36" s="2"/>
      <c r="L36" s="2"/>
    </row>
    <row r="37" spans="1:21" ht="16.5" x14ac:dyDescent="0.35">
      <c r="A37" s="161" t="s">
        <v>22</v>
      </c>
      <c r="B37" s="162"/>
      <c r="C37" s="138"/>
      <c r="D37" s="162"/>
      <c r="E37" s="139"/>
      <c r="F37" s="163">
        <v>46614000</v>
      </c>
      <c r="G37" s="163">
        <v>46614000</v>
      </c>
      <c r="H37" s="164"/>
      <c r="I37" s="221">
        <f>IF(F37=0,"nerozp.",G37/F37)</f>
        <v>1</v>
      </c>
      <c r="J37" s="13"/>
      <c r="K37" s="2"/>
      <c r="L37" s="2"/>
    </row>
    <row r="38" spans="1:21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21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21" ht="16.5" x14ac:dyDescent="0.35">
      <c r="A40" s="161" t="s">
        <v>62</v>
      </c>
      <c r="B40" s="162"/>
      <c r="C40" s="138"/>
      <c r="D40" s="165"/>
      <c r="E40" s="165"/>
      <c r="F40" s="163">
        <v>120</v>
      </c>
      <c r="G40" s="163">
        <v>120</v>
      </c>
      <c r="H40" s="164"/>
      <c r="I40" s="221">
        <f>IF(F40=0,"nerozp.",G40/F40)</f>
        <v>1</v>
      </c>
    </row>
    <row r="41" spans="1:21" ht="16.5" x14ac:dyDescent="0.35">
      <c r="A41" s="161" t="s">
        <v>59</v>
      </c>
      <c r="B41" s="162"/>
      <c r="C41" s="138"/>
      <c r="D41" s="139"/>
      <c r="E41" s="139"/>
      <c r="F41" s="163">
        <v>1946344</v>
      </c>
      <c r="G41" s="163">
        <v>1946344</v>
      </c>
      <c r="H41" s="164"/>
      <c r="I41" s="221">
        <f>IF(F41=0,"nerozp.",G41/F41)</f>
        <v>1</v>
      </c>
    </row>
    <row r="42" spans="1:21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21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21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21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21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21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21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256627</v>
      </c>
      <c r="F50" s="190">
        <v>0</v>
      </c>
      <c r="G50" s="191">
        <v>0</v>
      </c>
      <c r="H50" s="226">
        <f>E50+F50-G50</f>
        <v>256627</v>
      </c>
      <c r="I50" s="192">
        <v>256627</v>
      </c>
    </row>
    <row r="51" spans="1:11" x14ac:dyDescent="0.2">
      <c r="A51" s="193"/>
      <c r="B51" s="194"/>
      <c r="C51" s="194" t="s">
        <v>20</v>
      </c>
      <c r="D51" s="194"/>
      <c r="E51" s="195">
        <v>174208.32</v>
      </c>
      <c r="F51" s="196">
        <v>924429</v>
      </c>
      <c r="G51" s="197">
        <v>999449</v>
      </c>
      <c r="H51" s="227">
        <f>E51+F51-G51</f>
        <v>99188.320000000065</v>
      </c>
      <c r="I51" s="198">
        <v>153408.32000000001</v>
      </c>
    </row>
    <row r="52" spans="1:11" x14ac:dyDescent="0.2">
      <c r="A52" s="193"/>
      <c r="B52" s="194"/>
      <c r="C52" s="194" t="s">
        <v>63</v>
      </c>
      <c r="D52" s="194"/>
      <c r="E52" s="195">
        <v>63382.55</v>
      </c>
      <c r="F52" s="196">
        <v>126625</v>
      </c>
      <c r="G52" s="197">
        <v>126654.78</v>
      </c>
      <c r="H52" s="227">
        <f>E52+F52-G52</f>
        <v>63352.76999999999</v>
      </c>
      <c r="I52" s="198">
        <v>63352.77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104598.7</v>
      </c>
      <c r="F53" s="196">
        <v>2854009</v>
      </c>
      <c r="G53" s="197">
        <v>2920406</v>
      </c>
      <c r="H53" s="227">
        <f>E53+F53-G53</f>
        <v>38201.700000000186</v>
      </c>
      <c r="I53" s="198">
        <v>38201.699999999997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598816.56999999995</v>
      </c>
      <c r="F54" s="223">
        <f>F50+F51+F52+F53</f>
        <v>3905063</v>
      </c>
      <c r="G54" s="224">
        <f>G50+G51+G52+G53</f>
        <v>4046509.7800000003</v>
      </c>
      <c r="H54" s="224">
        <f>H50+H51+H52+H53</f>
        <v>457369.79000000027</v>
      </c>
      <c r="I54" s="225">
        <f>I50+I51+I52+I53</f>
        <v>511589.79000000004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tr">
        <f>IF(I50=H50,"","Zdůvodnit rozdíl mezi fin. krytím a stavem fondu odměn, popř. vyplnit tab. č. 2.3.Fondu odměn")</f>
        <v/>
      </c>
      <c r="H55" s="309"/>
      <c r="I55" s="309"/>
    </row>
    <row r="56" spans="1:11" x14ac:dyDescent="0.2">
      <c r="G56" s="203"/>
    </row>
    <row r="57" spans="1:11" x14ac:dyDescent="0.2">
      <c r="G57" s="203"/>
    </row>
    <row r="64" spans="1:11" x14ac:dyDescent="0.2">
      <c r="A64" s="118"/>
      <c r="B64" s="118"/>
      <c r="C64" s="118"/>
      <c r="D64" s="118"/>
      <c r="E64" s="118"/>
      <c r="F64" s="118"/>
      <c r="G64" s="118"/>
      <c r="H64" s="118"/>
      <c r="I64" s="118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6" spans="1:9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52" spans="1:9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</row>
    <row r="157" spans="1:9" x14ac:dyDescent="0.2">
      <c r="A157" s="118"/>
      <c r="B157" s="118"/>
      <c r="C157" s="118"/>
      <c r="D157" s="118"/>
      <c r="E157" s="118"/>
      <c r="F157" s="118"/>
      <c r="G157" s="118"/>
      <c r="H157" s="118"/>
      <c r="I157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90" spans="1:9" x14ac:dyDescent="0.2">
      <c r="A190" s="118"/>
      <c r="B190" s="118"/>
      <c r="C190" s="118"/>
      <c r="D190" s="118"/>
      <c r="E190" s="118"/>
      <c r="F190" s="118"/>
      <c r="G190" s="118"/>
      <c r="H190" s="118"/>
      <c r="I190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7" spans="1:9" x14ac:dyDescent="0.2">
      <c r="A207" s="118"/>
      <c r="B207" s="118"/>
      <c r="C207" s="118"/>
      <c r="D207" s="118"/>
      <c r="E207" s="118"/>
      <c r="F207" s="118"/>
      <c r="G207" s="118"/>
      <c r="H207" s="118"/>
      <c r="I207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6" spans="1:9" x14ac:dyDescent="0.2">
      <c r="A236" s="118"/>
      <c r="B236" s="118"/>
      <c r="C236" s="118"/>
      <c r="D236" s="118"/>
      <c r="E236" s="118"/>
      <c r="F236" s="118"/>
      <c r="G236" s="118"/>
      <c r="H236" s="118"/>
      <c r="I236" s="118"/>
    </row>
    <row r="246" spans="1:9" x14ac:dyDescent="0.2">
      <c r="A246" s="118"/>
      <c r="B246" s="118"/>
      <c r="C246" s="118"/>
      <c r="D246" s="118"/>
      <c r="E246" s="118"/>
      <c r="F246" s="118"/>
      <c r="G246" s="118"/>
      <c r="H246" s="118"/>
      <c r="I246" s="118"/>
    </row>
  </sheetData>
  <mergeCells count="24">
    <mergeCell ref="G55:I55"/>
    <mergeCell ref="B44:I44"/>
    <mergeCell ref="H45:I45"/>
    <mergeCell ref="F47:F48"/>
    <mergeCell ref="E18:F18"/>
    <mergeCell ref="C29:E29"/>
    <mergeCell ref="C32:F32"/>
    <mergeCell ref="B33:F33"/>
    <mergeCell ref="A34:I34"/>
    <mergeCell ref="A43:I43"/>
    <mergeCell ref="M33:U35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0" firstPageNumber="197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colBreaks count="1" manualBreakCount="1">
    <brk id="9" max="54" man="1"/>
  </col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133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170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171</v>
      </c>
      <c r="F6" s="333"/>
      <c r="G6" s="124" t="s">
        <v>3</v>
      </c>
      <c r="H6" s="323">
        <v>1653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27031000</v>
      </c>
      <c r="F16" s="316"/>
      <c r="G16" s="216">
        <f>H16+I16</f>
        <v>29055858.239999998</v>
      </c>
      <c r="H16" s="141">
        <v>29055858.239999998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27031000</v>
      </c>
      <c r="F18" s="316"/>
      <c r="G18" s="216">
        <f>H18+I18</f>
        <v>29055858.240000002</v>
      </c>
      <c r="H18" s="141">
        <v>29055858.240000002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3.7252902984619141E-9</v>
      </c>
      <c r="H20" s="21">
        <f>H18-H16+H17</f>
        <v>3.7252902984619141E-9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3.7252902984619141E-9</v>
      </c>
      <c r="H21" s="21">
        <f>H20-H17</f>
        <v>3.7252902984619141E-9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3.7252902984619141E-9</v>
      </c>
      <c r="H25" s="219">
        <f>H21-H26</f>
        <v>3.7252902984619141E-9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0</v>
      </c>
      <c r="H26" s="101">
        <v>0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0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15518200</v>
      </c>
      <c r="G37" s="163">
        <v>15432584</v>
      </c>
      <c r="H37" s="164"/>
      <c r="I37" s="221">
        <f>IF(F37=0,"nerozp.",G37/F37)</f>
        <v>0.99448286528076713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42.75</v>
      </c>
      <c r="G40" s="163">
        <v>43.67</v>
      </c>
      <c r="H40" s="164"/>
      <c r="I40" s="221">
        <f>IF(F40=0,"nerozp.",G40/F40)</f>
        <v>1.0215204678362573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297680</v>
      </c>
      <c r="G41" s="163">
        <v>297680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 t="s">
        <v>214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84101</v>
      </c>
      <c r="F50" s="190">
        <v>0</v>
      </c>
      <c r="G50" s="191">
        <v>0</v>
      </c>
      <c r="H50" s="226">
        <f>E50+F50-G50</f>
        <v>84101</v>
      </c>
      <c r="I50" s="192">
        <v>84101</v>
      </c>
    </row>
    <row r="51" spans="1:11" x14ac:dyDescent="0.2">
      <c r="A51" s="193"/>
      <c r="B51" s="194"/>
      <c r="C51" s="194" t="s">
        <v>20</v>
      </c>
      <c r="D51" s="194"/>
      <c r="E51" s="195">
        <v>312215.15000000002</v>
      </c>
      <c r="F51" s="196">
        <v>309917</v>
      </c>
      <c r="G51" s="197">
        <v>248376</v>
      </c>
      <c r="H51" s="227">
        <f>E51+F51-G51</f>
        <v>373756.15</v>
      </c>
      <c r="I51" s="198">
        <v>349903.15</v>
      </c>
    </row>
    <row r="52" spans="1:11" x14ac:dyDescent="0.2">
      <c r="A52" s="193"/>
      <c r="B52" s="194"/>
      <c r="C52" s="194" t="s">
        <v>63</v>
      </c>
      <c r="D52" s="194"/>
      <c r="E52" s="195">
        <v>411673.08</v>
      </c>
      <c r="F52" s="196">
        <v>107447.13</v>
      </c>
      <c r="G52" s="197">
        <v>107447.13</v>
      </c>
      <c r="H52" s="227">
        <f>E52+F52-G52</f>
        <v>411673.08</v>
      </c>
      <c r="I52" s="198">
        <v>411673.08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438271.5</v>
      </c>
      <c r="F53" s="196">
        <v>611757.6</v>
      </c>
      <c r="G53" s="197">
        <v>698256.6</v>
      </c>
      <c r="H53" s="227">
        <f>E53+F53-G53</f>
        <v>351772.50000000012</v>
      </c>
      <c r="I53" s="198">
        <v>351772.5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1246260.73</v>
      </c>
      <c r="F54" s="223">
        <f>F50+F51+F52+F53</f>
        <v>1029121.73</v>
      </c>
      <c r="G54" s="224">
        <f>G50+G51+G52+G53</f>
        <v>1054079.73</v>
      </c>
      <c r="H54" s="224">
        <f>H50+H51+H52+H53</f>
        <v>1221302.73</v>
      </c>
      <c r="I54" s="225">
        <f>I50+I51+I52+I53</f>
        <v>1197449.73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98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N30" sqref="N30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0.42578125" style="118" customWidth="1"/>
    <col min="11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160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183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81</v>
      </c>
      <c r="F6" s="322"/>
      <c r="G6" s="124" t="s">
        <v>3</v>
      </c>
      <c r="H6" s="323">
        <v>1631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51001000</v>
      </c>
      <c r="F16" s="316"/>
      <c r="G16" s="216">
        <f>H16+I16</f>
        <v>57317963.460000001</v>
      </c>
      <c r="H16" s="141">
        <v>57317963.460000001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51046000</v>
      </c>
      <c r="F18" s="316"/>
      <c r="G18" s="216">
        <f>H18+I18</f>
        <v>57363371.460000001</v>
      </c>
      <c r="H18" s="141">
        <v>57363371.460000001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45408</v>
      </c>
      <c r="H20" s="21">
        <f>H18-H16+H17</f>
        <v>45408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45408</v>
      </c>
      <c r="H21" s="21">
        <f>H20-H17</f>
        <v>45408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0</v>
      </c>
      <c r="H25" s="219">
        <f>H21-H26</f>
        <v>0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45408</v>
      </c>
      <c r="H26" s="101">
        <v>45408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45408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263108</v>
      </c>
      <c r="H33" s="156"/>
      <c r="I33" s="156"/>
    </row>
    <row r="34" spans="1:9" ht="38.25" customHeight="1" x14ac:dyDescent="0.2">
      <c r="A34" s="319" t="s">
        <v>80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31716000</v>
      </c>
      <c r="G37" s="163">
        <v>31715951</v>
      </c>
      <c r="H37" s="164"/>
      <c r="I37" s="221">
        <f>IF(F37=0,"nerozp.",G37/F37)</f>
        <v>0.99999845503846641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86.4</v>
      </c>
      <c r="G40" s="163">
        <v>87.8</v>
      </c>
      <c r="H40" s="164"/>
      <c r="I40" s="221">
        <f>IF(F40=0,"nerozp.",G40/F40)</f>
        <v>1.0162037037037035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1312931</v>
      </c>
      <c r="G41" s="163">
        <v>1312931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 t="s">
        <v>192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107870</v>
      </c>
      <c r="F50" s="190">
        <v>0</v>
      </c>
      <c r="G50" s="191">
        <v>0</v>
      </c>
      <c r="H50" s="226">
        <f>E50+F50-G50</f>
        <v>107870</v>
      </c>
      <c r="I50" s="192">
        <v>107870</v>
      </c>
    </row>
    <row r="51" spans="1:11" x14ac:dyDescent="0.2">
      <c r="A51" s="193"/>
      <c r="B51" s="194"/>
      <c r="C51" s="194" t="s">
        <v>20</v>
      </c>
      <c r="D51" s="194"/>
      <c r="E51" s="195">
        <v>403710.82</v>
      </c>
      <c r="F51" s="196">
        <v>632824</v>
      </c>
      <c r="G51" s="197">
        <v>510609.7</v>
      </c>
      <c r="H51" s="227">
        <f>E51+F51-G51</f>
        <v>525925.12000000011</v>
      </c>
      <c r="I51" s="198">
        <v>483001.12</v>
      </c>
    </row>
    <row r="52" spans="1:11" x14ac:dyDescent="0.2">
      <c r="A52" s="193"/>
      <c r="B52" s="194"/>
      <c r="C52" s="194" t="s">
        <v>63</v>
      </c>
      <c r="D52" s="194"/>
      <c r="E52" s="195">
        <v>84780.36</v>
      </c>
      <c r="F52" s="196">
        <v>52980</v>
      </c>
      <c r="G52" s="197">
        <v>52980</v>
      </c>
      <c r="H52" s="227">
        <f>E52+F52-G52</f>
        <v>84780.359999999986</v>
      </c>
      <c r="I52" s="198">
        <v>84780.36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391781.88</v>
      </c>
      <c r="F53" s="196">
        <v>2024293</v>
      </c>
      <c r="G53" s="197">
        <v>1880243</v>
      </c>
      <c r="H53" s="227">
        <f>E53+F53-G53</f>
        <v>535831.87999999989</v>
      </c>
      <c r="I53" s="198">
        <v>535831.88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988143.06</v>
      </c>
      <c r="F54" s="223">
        <f>F50+F51+F52+F53</f>
        <v>2710097</v>
      </c>
      <c r="G54" s="224">
        <f>G50+G51+G52+G53</f>
        <v>2443832.7000000002</v>
      </c>
      <c r="H54" s="224">
        <f>H50+H51+H52+H53</f>
        <v>1254407.3599999999</v>
      </c>
      <c r="I54" s="225">
        <f>I50+I51+I52+I53</f>
        <v>1211483.3599999999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B44:I44"/>
    <mergeCell ref="H45:I45"/>
    <mergeCell ref="F47:F48"/>
    <mergeCell ref="G55:I55"/>
    <mergeCell ref="G56:I56"/>
  </mergeCells>
  <pageMargins left="0.70866141732283472" right="0.70866141732283472" top="0.78740157480314965" bottom="0.78740157480314965" header="0.31496062992125984" footer="0.31496062992125984"/>
  <pageSetup paperSize="9" scale="80" firstPageNumber="181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6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136</v>
      </c>
      <c r="F2" s="325"/>
      <c r="G2" s="325"/>
      <c r="H2" s="325"/>
      <c r="I2" s="325"/>
    </row>
    <row r="3" spans="1:9" ht="9.75" customHeight="1" x14ac:dyDescent="0.4">
      <c r="A3" s="211"/>
      <c r="B3" s="211"/>
      <c r="C3" s="211"/>
      <c r="D3" s="211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200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201</v>
      </c>
      <c r="F6" s="333"/>
      <c r="G6" s="124" t="s">
        <v>3</v>
      </c>
      <c r="H6" s="336">
        <v>1654</v>
      </c>
      <c r="I6" s="336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212"/>
      <c r="I14" s="212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48695000</v>
      </c>
      <c r="F16" s="316"/>
      <c r="G16" s="216">
        <f>H16+I16</f>
        <v>53527365.700000003</v>
      </c>
      <c r="H16" s="141">
        <v>53527365.700000003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48695000</v>
      </c>
      <c r="F18" s="316"/>
      <c r="G18" s="216">
        <f>H18+I18</f>
        <v>53527365.700000003</v>
      </c>
      <c r="H18" s="141">
        <v>53527365.700000003</v>
      </c>
      <c r="I18" s="141">
        <v>0</v>
      </c>
    </row>
    <row r="19" spans="1:9" ht="19.5" x14ac:dyDescent="0.4">
      <c r="A19" s="140"/>
      <c r="B19" s="143"/>
      <c r="C19" s="143"/>
      <c r="D19" s="143"/>
      <c r="E19" s="213"/>
      <c r="F19" s="214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0</v>
      </c>
      <c r="H20" s="21">
        <f>H18-H16+H17</f>
        <v>0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0</v>
      </c>
      <c r="H21" s="21">
        <f>H20-H17</f>
        <v>0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0</v>
      </c>
      <c r="H25" s="219">
        <f>H21-H26</f>
        <v>0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0</v>
      </c>
      <c r="H26" s="101">
        <v>0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0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29457780</v>
      </c>
      <c r="G37" s="163">
        <v>29457780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87.9</v>
      </c>
      <c r="G40" s="163">
        <v>88.867000000000004</v>
      </c>
      <c r="H40" s="164"/>
      <c r="I40" s="221">
        <f>IF(F40=0,"nerozp.",G40/F40)</f>
        <v>1.0110011376564279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934562</v>
      </c>
      <c r="G41" s="163">
        <v>934562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 t="s">
        <v>204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158839</v>
      </c>
      <c r="F50" s="190">
        <v>0</v>
      </c>
      <c r="G50" s="191">
        <v>0</v>
      </c>
      <c r="H50" s="226">
        <f>E50+F50-G50</f>
        <v>158839</v>
      </c>
      <c r="I50" s="192">
        <v>158839</v>
      </c>
    </row>
    <row r="51" spans="1:11" x14ac:dyDescent="0.2">
      <c r="A51" s="193"/>
      <c r="B51" s="194"/>
      <c r="C51" s="194" t="s">
        <v>20</v>
      </c>
      <c r="D51" s="194"/>
      <c r="E51" s="195">
        <v>517826.19</v>
      </c>
      <c r="F51" s="196">
        <v>587833</v>
      </c>
      <c r="G51" s="197">
        <v>482750</v>
      </c>
      <c r="H51" s="227">
        <f>E51+F51-G51</f>
        <v>622909.18999999994</v>
      </c>
      <c r="I51" s="198">
        <v>584335.18999999994</v>
      </c>
    </row>
    <row r="52" spans="1:11" x14ac:dyDescent="0.2">
      <c r="A52" s="193"/>
      <c r="B52" s="194"/>
      <c r="C52" s="194" t="s">
        <v>63</v>
      </c>
      <c r="D52" s="194"/>
      <c r="E52" s="195">
        <v>52856.73</v>
      </c>
      <c r="F52" s="196">
        <v>93000</v>
      </c>
      <c r="G52" s="197">
        <v>21617</v>
      </c>
      <c r="H52" s="227">
        <f>E52+F52-G52</f>
        <v>124239.73000000001</v>
      </c>
      <c r="I52" s="198">
        <v>124239.73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95998.06</v>
      </c>
      <c r="F53" s="196">
        <v>1037625</v>
      </c>
      <c r="G53" s="197">
        <v>1044106</v>
      </c>
      <c r="H53" s="227">
        <f>E53+F53-G53</f>
        <v>89517.060000000056</v>
      </c>
      <c r="I53" s="198">
        <v>89517.06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825519.98</v>
      </c>
      <c r="F54" s="223">
        <f>F50+F51+F52+F53</f>
        <v>1718458</v>
      </c>
      <c r="G54" s="224">
        <f>G50+G51+G52+G53</f>
        <v>1548473</v>
      </c>
      <c r="H54" s="224">
        <f>H50+H51+H52+H53</f>
        <v>995504.98</v>
      </c>
      <c r="I54" s="225">
        <f>I50+I51+I52+I53</f>
        <v>956930.98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G56" s="203"/>
    </row>
    <row r="57" spans="1:11" x14ac:dyDescent="0.2">
      <c r="G57" s="203"/>
    </row>
    <row r="64" spans="1:11" x14ac:dyDescent="0.2">
      <c r="A64" s="118"/>
      <c r="B64" s="118"/>
      <c r="C64" s="118"/>
      <c r="D64" s="118"/>
      <c r="E64" s="118"/>
      <c r="F64" s="118"/>
      <c r="G64" s="118"/>
      <c r="H64" s="118"/>
      <c r="I64" s="118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6" spans="1:9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52" spans="1:9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</row>
    <row r="157" spans="1:9" x14ac:dyDescent="0.2">
      <c r="A157" s="118"/>
      <c r="B157" s="118"/>
      <c r="C157" s="118"/>
      <c r="D157" s="118"/>
      <c r="E157" s="118"/>
      <c r="F157" s="118"/>
      <c r="G157" s="118"/>
      <c r="H157" s="118"/>
      <c r="I157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90" spans="1:9" x14ac:dyDescent="0.2">
      <c r="A190" s="118"/>
      <c r="B190" s="118"/>
      <c r="C190" s="118"/>
      <c r="D190" s="118"/>
      <c r="E190" s="118"/>
      <c r="F190" s="118"/>
      <c r="G190" s="118"/>
      <c r="H190" s="118"/>
      <c r="I190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7" spans="1:9" x14ac:dyDescent="0.2">
      <c r="A207" s="118"/>
      <c r="B207" s="118"/>
      <c r="C207" s="118"/>
      <c r="D207" s="118"/>
      <c r="E207" s="118"/>
      <c r="F207" s="118"/>
      <c r="G207" s="118"/>
      <c r="H207" s="118"/>
      <c r="I207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6" spans="1:9" x14ac:dyDescent="0.2">
      <c r="A236" s="118"/>
      <c r="B236" s="118"/>
      <c r="C236" s="118"/>
      <c r="D236" s="118"/>
      <c r="E236" s="118"/>
      <c r="F236" s="118"/>
      <c r="G236" s="118"/>
      <c r="H236" s="118"/>
      <c r="I236" s="118"/>
    </row>
    <row r="246" spans="1:9" x14ac:dyDescent="0.2">
      <c r="A246" s="118"/>
      <c r="B246" s="118"/>
      <c r="C246" s="118"/>
      <c r="D246" s="118"/>
      <c r="E246" s="118"/>
      <c r="F246" s="118"/>
      <c r="G246" s="118"/>
      <c r="H246" s="118"/>
      <c r="I246" s="118"/>
    </row>
  </sheetData>
  <mergeCells count="23">
    <mergeCell ref="G55:I55"/>
    <mergeCell ref="B44:I44"/>
    <mergeCell ref="H45:I45"/>
    <mergeCell ref="F47:F48"/>
    <mergeCell ref="E18:F18"/>
    <mergeCell ref="C29:E29"/>
    <mergeCell ref="C32:F32"/>
    <mergeCell ref="B33:F33"/>
    <mergeCell ref="A34:I34"/>
    <mergeCell ref="A43:I43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0" firstPageNumber="199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6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139</v>
      </c>
      <c r="F2" s="325"/>
      <c r="G2" s="325"/>
      <c r="H2" s="325"/>
      <c r="I2" s="325"/>
    </row>
    <row r="3" spans="1:9" ht="9.75" customHeight="1" x14ac:dyDescent="0.4">
      <c r="A3" s="210"/>
      <c r="B3" s="210"/>
      <c r="C3" s="210"/>
      <c r="D3" s="21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197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198</v>
      </c>
      <c r="F6" s="333"/>
      <c r="G6" s="124" t="s">
        <v>3</v>
      </c>
      <c r="H6" s="323">
        <v>1656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207"/>
      <c r="I14" s="207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136744000</v>
      </c>
      <c r="F16" s="316"/>
      <c r="G16" s="216">
        <f>H16+I16</f>
        <v>146559668.29999998</v>
      </c>
      <c r="H16" s="141">
        <v>146559668.29999998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138162000</v>
      </c>
      <c r="F18" s="316"/>
      <c r="G18" s="216">
        <f>H18+I18</f>
        <v>147977888.58000001</v>
      </c>
      <c r="H18" s="141">
        <v>147977888.58000001</v>
      </c>
      <c r="I18" s="141">
        <v>0</v>
      </c>
    </row>
    <row r="19" spans="1:9" ht="19.5" x14ac:dyDescent="0.4">
      <c r="A19" s="140"/>
      <c r="B19" s="143"/>
      <c r="C19" s="143"/>
      <c r="D19" s="143"/>
      <c r="E19" s="208"/>
      <c r="F19" s="209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1418220.280000031</v>
      </c>
      <c r="H20" s="21">
        <f>H18-H16+H17</f>
        <v>1418220.280000031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1418220.280000031</v>
      </c>
      <c r="H21" s="21">
        <f>H20-H17</f>
        <v>1418220.280000031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3.0966475605964661E-8</v>
      </c>
      <c r="H25" s="219">
        <f>H21-H26</f>
        <v>3.0966475605964661E-8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1418220.28</v>
      </c>
      <c r="H26" s="101">
        <v>1418220.28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1418220.28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6416154.3399999999</v>
      </c>
      <c r="H33" s="156"/>
      <c r="I33" s="156"/>
    </row>
    <row r="34" spans="1:9" ht="38.25" customHeight="1" x14ac:dyDescent="0.2">
      <c r="A34" s="319" t="s">
        <v>80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74732000</v>
      </c>
      <c r="G37" s="163">
        <v>74782099</v>
      </c>
      <c r="H37" s="164"/>
      <c r="I37" s="221">
        <f>IF(F37=0,"nerozp.",G37/F37)</f>
        <v>1.0006703821656051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204.75</v>
      </c>
      <c r="G40" s="163">
        <v>214.48</v>
      </c>
      <c r="H40" s="164"/>
      <c r="I40" s="221">
        <f>IF(F40=0,"nerozp.",G40/F40)</f>
        <v>1.0475213675213675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5747756</v>
      </c>
      <c r="G41" s="163">
        <v>5747756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58.5" customHeight="1" x14ac:dyDescent="0.2">
      <c r="A44" s="166"/>
      <c r="B44" s="305" t="s">
        <v>217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41216.6</v>
      </c>
      <c r="F50" s="190">
        <v>0</v>
      </c>
      <c r="G50" s="191">
        <v>0</v>
      </c>
      <c r="H50" s="226">
        <f>E50+F50-G50</f>
        <v>41216.6</v>
      </c>
      <c r="I50" s="192">
        <v>41216.6</v>
      </c>
    </row>
    <row r="51" spans="1:11" x14ac:dyDescent="0.2">
      <c r="A51" s="193"/>
      <c r="B51" s="194"/>
      <c r="C51" s="194" t="s">
        <v>20</v>
      </c>
      <c r="D51" s="194"/>
      <c r="E51" s="195">
        <v>604183.49</v>
      </c>
      <c r="F51" s="196">
        <v>1476415.94</v>
      </c>
      <c r="G51" s="197">
        <v>1433714.97</v>
      </c>
      <c r="H51" s="227">
        <f>E51+F51-G51</f>
        <v>646884.46</v>
      </c>
      <c r="I51" s="198">
        <v>403795.7</v>
      </c>
    </row>
    <row r="52" spans="1:11" x14ac:dyDescent="0.2">
      <c r="A52" s="193"/>
      <c r="B52" s="194"/>
      <c r="C52" s="194" t="s">
        <v>63</v>
      </c>
      <c r="D52" s="194"/>
      <c r="E52" s="195">
        <v>507882.33999999997</v>
      </c>
      <c r="F52" s="196">
        <v>206775</v>
      </c>
      <c r="G52" s="197">
        <v>149904</v>
      </c>
      <c r="H52" s="227">
        <f>E52+F52-G52</f>
        <v>564753.34</v>
      </c>
      <c r="I52" s="198">
        <v>564753.34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303536.59999999998</v>
      </c>
      <c r="F53" s="196">
        <v>7107844.2899999991</v>
      </c>
      <c r="G53" s="197">
        <v>6950220.29</v>
      </c>
      <c r="H53" s="227">
        <f>E53+F53-G53</f>
        <v>461160.5999999987</v>
      </c>
      <c r="I53" s="198">
        <v>461160.6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1456819.0299999998</v>
      </c>
      <c r="F54" s="223">
        <f>F50+F51+F52+F53</f>
        <v>8791035.2299999986</v>
      </c>
      <c r="G54" s="224">
        <f>G50+G51+G52+G53</f>
        <v>8533839.2599999998</v>
      </c>
      <c r="H54" s="224">
        <f>H50+H51+H52+H53</f>
        <v>1714014.9999999986</v>
      </c>
      <c r="I54" s="225">
        <f>I50+I51+I52+I53</f>
        <v>1470926.2399999998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G56" s="203"/>
    </row>
    <row r="57" spans="1:11" x14ac:dyDescent="0.2">
      <c r="G57" s="203"/>
    </row>
    <row r="64" spans="1:11" x14ac:dyDescent="0.2">
      <c r="A64" s="118"/>
      <c r="B64" s="118"/>
      <c r="C64" s="118"/>
      <c r="D64" s="118"/>
      <c r="E64" s="118"/>
      <c r="F64" s="118"/>
      <c r="G64" s="118"/>
      <c r="H64" s="118"/>
      <c r="I64" s="118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6" spans="1:9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52" spans="1:9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</row>
    <row r="157" spans="1:9" x14ac:dyDescent="0.2">
      <c r="A157" s="118"/>
      <c r="B157" s="118"/>
      <c r="C157" s="118"/>
      <c r="D157" s="118"/>
      <c r="E157" s="118"/>
      <c r="F157" s="118"/>
      <c r="G157" s="118"/>
      <c r="H157" s="118"/>
      <c r="I157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90" spans="1:9" x14ac:dyDescent="0.2">
      <c r="A190" s="118"/>
      <c r="B190" s="118"/>
      <c r="C190" s="118"/>
      <c r="D190" s="118"/>
      <c r="E190" s="118"/>
      <c r="F190" s="118"/>
      <c r="G190" s="118"/>
      <c r="H190" s="118"/>
      <c r="I190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7" spans="1:9" x14ac:dyDescent="0.2">
      <c r="A207" s="118"/>
      <c r="B207" s="118"/>
      <c r="C207" s="118"/>
      <c r="D207" s="118"/>
      <c r="E207" s="118"/>
      <c r="F207" s="118"/>
      <c r="G207" s="118"/>
      <c r="H207" s="118"/>
      <c r="I207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6" spans="1:9" x14ac:dyDescent="0.2">
      <c r="A236" s="118"/>
      <c r="B236" s="118"/>
      <c r="C236" s="118"/>
      <c r="D236" s="118"/>
      <c r="E236" s="118"/>
      <c r="F236" s="118"/>
      <c r="G236" s="118"/>
      <c r="H236" s="118"/>
      <c r="I236" s="118"/>
    </row>
    <row r="246" spans="1:9" x14ac:dyDescent="0.2">
      <c r="A246" s="118"/>
      <c r="B246" s="118"/>
      <c r="C246" s="118"/>
      <c r="D246" s="118"/>
      <c r="E246" s="118"/>
      <c r="F246" s="118"/>
      <c r="G246" s="118"/>
      <c r="H246" s="118"/>
      <c r="I246" s="118"/>
    </row>
  </sheetData>
  <mergeCells count="23"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B44:I44"/>
    <mergeCell ref="H45:I45"/>
    <mergeCell ref="F47:F48"/>
    <mergeCell ref="G55:I55"/>
    <mergeCell ref="E18:F18"/>
    <mergeCell ref="C29:E29"/>
    <mergeCell ref="C32:F32"/>
    <mergeCell ref="B33:F33"/>
    <mergeCell ref="A34:I34"/>
    <mergeCell ref="A43:I43"/>
  </mergeCells>
  <pageMargins left="0.70866141732283472" right="0.70866141732283472" top="0.78740157480314965" bottom="0.78740157480314965" header="0.31496062992125984" footer="0.31496062992125984"/>
  <pageSetup paperSize="9" scale="80" firstPageNumber="200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U248"/>
  <sheetViews>
    <sheetView showGridLines="0" topLeftCell="A4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221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142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182</v>
      </c>
      <c r="F6" s="333"/>
      <c r="G6" s="124" t="s">
        <v>3</v>
      </c>
      <c r="H6" s="323">
        <v>1657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92881000</v>
      </c>
      <c r="F16" s="316"/>
      <c r="G16" s="216">
        <f>H16+I16</f>
        <v>107692495.33</v>
      </c>
      <c r="H16" s="141">
        <v>107656312.83</v>
      </c>
      <c r="I16" s="141">
        <v>36182.5</v>
      </c>
    </row>
    <row r="17" spans="1:21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21" ht="19.5" x14ac:dyDescent="0.4">
      <c r="A18" s="140" t="s">
        <v>72</v>
      </c>
      <c r="B18" s="143"/>
      <c r="C18" s="143"/>
      <c r="D18" s="143"/>
      <c r="E18" s="315">
        <v>92956000</v>
      </c>
      <c r="F18" s="316"/>
      <c r="G18" s="216">
        <f>H18+I18</f>
        <v>107704804.83</v>
      </c>
      <c r="H18" s="141">
        <v>107659648.83</v>
      </c>
      <c r="I18" s="141">
        <v>45156</v>
      </c>
    </row>
    <row r="19" spans="1:21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21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12309.5</v>
      </c>
      <c r="H20" s="21">
        <f>H18-H16+H17</f>
        <v>3336</v>
      </c>
      <c r="I20" s="21">
        <f>I18-I16+I17</f>
        <v>8973.5</v>
      </c>
    </row>
    <row r="21" spans="1:21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12309.5</v>
      </c>
      <c r="H21" s="21">
        <f>H20-H17</f>
        <v>3336</v>
      </c>
      <c r="I21" s="21">
        <f>I20-I17</f>
        <v>8973.5</v>
      </c>
      <c r="K21" s="337"/>
      <c r="L21" s="338"/>
      <c r="M21" s="338"/>
      <c r="N21" s="338"/>
      <c r="O21" s="338"/>
      <c r="P21" s="338"/>
      <c r="Q21" s="338"/>
      <c r="R21" s="338"/>
      <c r="S21" s="338"/>
      <c r="T21" s="338"/>
      <c r="U21" s="338"/>
    </row>
    <row r="22" spans="1:21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</row>
    <row r="23" spans="1:21" x14ac:dyDescent="0.2"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</row>
    <row r="24" spans="1:21" ht="18.75" x14ac:dyDescent="0.4">
      <c r="A24" s="136" t="s">
        <v>75</v>
      </c>
      <c r="B24" s="150"/>
      <c r="C24" s="137"/>
      <c r="D24" s="150"/>
      <c r="E24" s="150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</row>
    <row r="25" spans="1:21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8973.5</v>
      </c>
      <c r="H25" s="219">
        <f>H21-H26</f>
        <v>0</v>
      </c>
      <c r="I25" s="220">
        <f>I21-I26</f>
        <v>8973.5</v>
      </c>
    </row>
    <row r="26" spans="1:21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3336</v>
      </c>
      <c r="H26" s="101">
        <v>3336</v>
      </c>
      <c r="I26" s="101">
        <v>0</v>
      </c>
    </row>
    <row r="27" spans="1:21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21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21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8973.5</v>
      </c>
      <c r="H29" s="27"/>
      <c r="I29" s="26"/>
    </row>
    <row r="30" spans="1:21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21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f>7000+1973.5</f>
        <v>8973.5</v>
      </c>
      <c r="H31" s="27"/>
      <c r="I31" s="26"/>
    </row>
    <row r="32" spans="1:21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3336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801843</v>
      </c>
      <c r="H33" s="156"/>
      <c r="I33" s="156"/>
    </row>
    <row r="34" spans="1:9" ht="38.25" customHeight="1" x14ac:dyDescent="0.2">
      <c r="A34" s="319" t="s">
        <v>188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58979700</v>
      </c>
      <c r="G37" s="163">
        <v>58979700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150.96</v>
      </c>
      <c r="G40" s="163">
        <v>152.39999999999998</v>
      </c>
      <c r="H40" s="164"/>
      <c r="I40" s="221">
        <f>IF(F40=0,"nerozp.",G40/F40)</f>
        <v>1.0095389507154211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3826310</v>
      </c>
      <c r="G41" s="163">
        <v>3826310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 t="s">
        <v>193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19343</v>
      </c>
      <c r="F50" s="190">
        <v>0</v>
      </c>
      <c r="G50" s="191">
        <v>0</v>
      </c>
      <c r="H50" s="226">
        <f>E50+F50-G50</f>
        <v>19343</v>
      </c>
      <c r="I50" s="192">
        <v>19343</v>
      </c>
    </row>
    <row r="51" spans="1:11" x14ac:dyDescent="0.2">
      <c r="A51" s="193"/>
      <c r="B51" s="194"/>
      <c r="C51" s="194" t="s">
        <v>20</v>
      </c>
      <c r="D51" s="194"/>
      <c r="E51" s="195">
        <v>2126997.98</v>
      </c>
      <c r="F51" s="196">
        <v>1173151</v>
      </c>
      <c r="G51" s="197">
        <v>1150977</v>
      </c>
      <c r="H51" s="227">
        <f>E51+F51-G51</f>
        <v>2149171.98</v>
      </c>
      <c r="I51" s="198">
        <v>2069622.98</v>
      </c>
    </row>
    <row r="52" spans="1:11" x14ac:dyDescent="0.2">
      <c r="A52" s="193"/>
      <c r="B52" s="194"/>
      <c r="C52" s="194" t="s">
        <v>63</v>
      </c>
      <c r="D52" s="194"/>
      <c r="E52" s="195">
        <v>228243.3</v>
      </c>
      <c r="F52" s="196">
        <v>225050.35</v>
      </c>
      <c r="G52" s="197">
        <v>261039.11</v>
      </c>
      <c r="H52" s="227">
        <f>E52+F52-G52</f>
        <v>192254.54000000004</v>
      </c>
      <c r="I52" s="198">
        <v>192254.53999999998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185715.66</v>
      </c>
      <c r="F53" s="196">
        <v>5165638</v>
      </c>
      <c r="G53" s="197">
        <v>5108997.5</v>
      </c>
      <c r="H53" s="227">
        <f>E53+F53-G53</f>
        <v>242356.16000000015</v>
      </c>
      <c r="I53" s="198">
        <v>242356.16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2560299.94</v>
      </c>
      <c r="F54" s="223">
        <f>F50+F51+F52+F53</f>
        <v>6563839.3499999996</v>
      </c>
      <c r="G54" s="224">
        <f>G50+G51+G52+G53</f>
        <v>6521013.6099999994</v>
      </c>
      <c r="H54" s="224">
        <f>H50+H51+H52+H53</f>
        <v>2603125.6800000002</v>
      </c>
      <c r="I54" s="225">
        <f>I50+I51+I52+I53</f>
        <v>2523576.6800000002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6">
    <mergeCell ref="K21:U24"/>
    <mergeCell ref="G57:I57"/>
    <mergeCell ref="B44:I44"/>
    <mergeCell ref="H45:I45"/>
    <mergeCell ref="F47:F48"/>
    <mergeCell ref="G55:I55"/>
    <mergeCell ref="G56:I56"/>
    <mergeCell ref="A43:I43"/>
    <mergeCell ref="A34:I34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201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158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172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173</v>
      </c>
      <c r="F6" s="333"/>
      <c r="G6" s="124" t="s">
        <v>3</v>
      </c>
      <c r="H6" s="323">
        <v>1658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48829000</v>
      </c>
      <c r="F16" s="316"/>
      <c r="G16" s="216">
        <f>H16+I16</f>
        <v>50227896.269999996</v>
      </c>
      <c r="H16" s="141">
        <v>50226206.269999996</v>
      </c>
      <c r="I16" s="141">
        <v>1690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48829000</v>
      </c>
      <c r="F18" s="316"/>
      <c r="G18" s="216">
        <f>H18+I18</f>
        <v>50227956.270000003</v>
      </c>
      <c r="H18" s="141">
        <v>50226206.270000003</v>
      </c>
      <c r="I18" s="141">
        <v>1750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60.000000007450581</v>
      </c>
      <c r="H20" s="21">
        <f>H18-H16+H17</f>
        <v>7.4505805969238281E-9</v>
      </c>
      <c r="I20" s="21">
        <f>I18-I16+I17</f>
        <v>60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60.000000007450581</v>
      </c>
      <c r="H21" s="21">
        <f>H20-H17</f>
        <v>7.4505805969238281E-9</v>
      </c>
      <c r="I21" s="21">
        <f>I20-I17</f>
        <v>60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60.000000007450581</v>
      </c>
      <c r="H25" s="219">
        <f>H21-H26</f>
        <v>7.4505805969238281E-9</v>
      </c>
      <c r="I25" s="220">
        <f>I21-I26</f>
        <v>60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0</v>
      </c>
      <c r="H26" s="101">
        <v>0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60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60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0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 t="s">
        <v>189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29317210</v>
      </c>
      <c r="G37" s="163">
        <v>29317210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76</v>
      </c>
      <c r="G40" s="163">
        <v>74.599999999999994</v>
      </c>
      <c r="H40" s="164"/>
      <c r="I40" s="221">
        <f>IF(F40=0,"nerozp.",G40/F40)</f>
        <v>0.981578947368421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817817</v>
      </c>
      <c r="G41" s="163">
        <v>817817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22928</v>
      </c>
      <c r="F50" s="190">
        <v>0</v>
      </c>
      <c r="G50" s="191">
        <v>0</v>
      </c>
      <c r="H50" s="226">
        <f>E50+F50-G50</f>
        <v>22928</v>
      </c>
      <c r="I50" s="192">
        <v>22928</v>
      </c>
    </row>
    <row r="51" spans="1:11" x14ac:dyDescent="0.2">
      <c r="A51" s="193"/>
      <c r="B51" s="194"/>
      <c r="C51" s="194" t="s">
        <v>20</v>
      </c>
      <c r="D51" s="194"/>
      <c r="E51" s="195">
        <v>453910.58</v>
      </c>
      <c r="F51" s="196">
        <v>582389</v>
      </c>
      <c r="G51" s="197">
        <v>566100</v>
      </c>
      <c r="H51" s="227">
        <f>E51+F51-G51</f>
        <v>470199.58000000007</v>
      </c>
      <c r="I51" s="198">
        <v>404370.58</v>
      </c>
    </row>
    <row r="52" spans="1:11" x14ac:dyDescent="0.2">
      <c r="A52" s="193"/>
      <c r="B52" s="194"/>
      <c r="C52" s="194" t="s">
        <v>63</v>
      </c>
      <c r="D52" s="194"/>
      <c r="E52" s="195">
        <v>271461.41000000003</v>
      </c>
      <c r="F52" s="196">
        <v>95129</v>
      </c>
      <c r="G52" s="197">
        <v>34623.47</v>
      </c>
      <c r="H52" s="227">
        <f>E52+F52-G52</f>
        <v>331966.94000000006</v>
      </c>
      <c r="I52" s="198">
        <v>331966.94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89141.87</v>
      </c>
      <c r="F53" s="196">
        <v>1982984.7000000002</v>
      </c>
      <c r="G53" s="197">
        <v>1966957.7</v>
      </c>
      <c r="H53" s="227">
        <f>E53+F53-G53</f>
        <v>105168.87000000034</v>
      </c>
      <c r="I53" s="198">
        <v>105168.87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837441.86</v>
      </c>
      <c r="F54" s="223">
        <f>F50+F51+F52+F53</f>
        <v>2660502.7000000002</v>
      </c>
      <c r="G54" s="224">
        <f>G50+G51+G52+G53</f>
        <v>2567681.17</v>
      </c>
      <c r="H54" s="224">
        <f>H50+H51+H52+H53</f>
        <v>930263.39000000048</v>
      </c>
      <c r="I54" s="225">
        <f>I50+I51+I52+I53</f>
        <v>864434.39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202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tabSelected="1" zoomScaleNormal="100" workbookViewId="0">
      <selection activeCell="L29" sqref="L29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146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174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175</v>
      </c>
      <c r="F6" s="333"/>
      <c r="G6" s="124" t="s">
        <v>3</v>
      </c>
      <c r="H6" s="323">
        <v>1659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65320000</v>
      </c>
      <c r="F16" s="316"/>
      <c r="G16" s="216">
        <f>H16+I16</f>
        <v>73286564.839999989</v>
      </c>
      <c r="H16" s="141">
        <v>72839679.279999986</v>
      </c>
      <c r="I16" s="141">
        <v>446885.55999999994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65371000</v>
      </c>
      <c r="F18" s="316"/>
      <c r="G18" s="216">
        <f>H18+I18</f>
        <v>73334774.870000005</v>
      </c>
      <c r="H18" s="141">
        <v>72839679.280000001</v>
      </c>
      <c r="I18" s="141">
        <v>495095.58999999997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48210.030000016093</v>
      </c>
      <c r="H20" s="21">
        <f>H18-H16+H17</f>
        <v>1.4901161193847656E-8</v>
      </c>
      <c r="I20" s="21">
        <f>I18-I16+I17</f>
        <v>48210.030000000028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48210.030000016093</v>
      </c>
      <c r="H21" s="21">
        <f>H20-H17</f>
        <v>1.4901161193847656E-8</v>
      </c>
      <c r="I21" s="21">
        <f>I20-I17</f>
        <v>48210.030000000028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48210.030000016093</v>
      </c>
      <c r="H25" s="219">
        <f>H21-H26</f>
        <v>1.4901161193847656E-8</v>
      </c>
      <c r="I25" s="220">
        <f>I21-I26</f>
        <v>48210.030000000028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0</v>
      </c>
      <c r="H26" s="101">
        <v>0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48210.03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5000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f>-5000+48210.03</f>
        <v>43210.03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0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 t="s">
        <v>190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38141112</v>
      </c>
      <c r="G37" s="163">
        <v>38141112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104</v>
      </c>
      <c r="G40" s="163">
        <v>106.21</v>
      </c>
      <c r="H40" s="164"/>
      <c r="I40" s="221">
        <f>IF(F40=0,"nerozp.",G40/F40)</f>
        <v>1.02125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1942847</v>
      </c>
      <c r="G41" s="163">
        <v>1942847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 t="s">
        <v>194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18710</v>
      </c>
      <c r="F50" s="190">
        <v>0</v>
      </c>
      <c r="G50" s="191">
        <v>0</v>
      </c>
      <c r="H50" s="226">
        <f>E50+F50-G50</f>
        <v>18710</v>
      </c>
      <c r="I50" s="192">
        <v>18710</v>
      </c>
    </row>
    <row r="51" spans="1:11" x14ac:dyDescent="0.2">
      <c r="A51" s="193"/>
      <c r="B51" s="194"/>
      <c r="C51" s="194" t="s">
        <v>20</v>
      </c>
      <c r="D51" s="194"/>
      <c r="E51" s="195">
        <v>9772.36</v>
      </c>
      <c r="F51" s="196">
        <v>736261.78</v>
      </c>
      <c r="G51" s="197">
        <v>708752</v>
      </c>
      <c r="H51" s="227">
        <f>E51+F51-G51</f>
        <v>37282.140000000014</v>
      </c>
      <c r="I51" s="198">
        <v>34328.36</v>
      </c>
    </row>
    <row r="52" spans="1:11" x14ac:dyDescent="0.2">
      <c r="A52" s="193"/>
      <c r="B52" s="194"/>
      <c r="C52" s="194" t="s">
        <v>63</v>
      </c>
      <c r="D52" s="194"/>
      <c r="E52" s="195">
        <v>59235.1</v>
      </c>
      <c r="F52" s="196">
        <v>160389.06</v>
      </c>
      <c r="G52" s="197">
        <v>190816</v>
      </c>
      <c r="H52" s="227">
        <f>E52+F52-G52</f>
        <v>28808.160000000003</v>
      </c>
      <c r="I52" s="198">
        <v>28808.16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30</v>
      </c>
      <c r="F53" s="196">
        <v>4805259</v>
      </c>
      <c r="G53" s="197">
        <v>4025500</v>
      </c>
      <c r="H53" s="227">
        <f>E53+F53-G53</f>
        <v>779789</v>
      </c>
      <c r="I53" s="198">
        <v>779789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87747.459999999992</v>
      </c>
      <c r="F54" s="223">
        <f>F50+F51+F52+F53</f>
        <v>5701909.8399999999</v>
      </c>
      <c r="G54" s="224">
        <f>G50+G51+G52+G53</f>
        <v>4925068</v>
      </c>
      <c r="H54" s="224">
        <f>H50+H51+H52+H53</f>
        <v>864589.3</v>
      </c>
      <c r="I54" s="225">
        <f>I50+I51+I52+I53</f>
        <v>861635.52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203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6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159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176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177</v>
      </c>
      <c r="F6" s="333"/>
      <c r="G6" s="124" t="s">
        <v>3</v>
      </c>
      <c r="H6" s="336">
        <v>1660</v>
      </c>
      <c r="I6" s="336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35269000</v>
      </c>
      <c r="F16" s="316"/>
      <c r="G16" s="216">
        <f>H16+I16</f>
        <v>37126072.119999997</v>
      </c>
      <c r="H16" s="141">
        <v>37126072.119999997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35269000</v>
      </c>
      <c r="F18" s="316"/>
      <c r="G18" s="216">
        <f>H18+I18</f>
        <v>37126072.120000005</v>
      </c>
      <c r="H18" s="141">
        <v>37126072.120000005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7.4505805969238281E-9</v>
      </c>
      <c r="H20" s="21">
        <f>H18-H16+H17</f>
        <v>7.4505805969238281E-9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7.4505805969238281E-9</v>
      </c>
      <c r="H21" s="21">
        <f>H20-H17</f>
        <v>7.4505805969238281E-9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7.4505805969238281E-9</v>
      </c>
      <c r="H25" s="219">
        <f>H21-H26</f>
        <v>7.4505805969238281E-9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0</v>
      </c>
      <c r="H26" s="101">
        <v>0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0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20436000</v>
      </c>
      <c r="G37" s="163">
        <v>20436000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57.75</v>
      </c>
      <c r="G40" s="163">
        <v>57.97</v>
      </c>
      <c r="H40" s="164"/>
      <c r="I40" s="221">
        <f>IF(F40=0,"nerozp.",G40/F40)</f>
        <v>1.0038095238095237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935168</v>
      </c>
      <c r="G41" s="163">
        <v>935168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41.25" customHeight="1" x14ac:dyDescent="0.2">
      <c r="A44" s="166"/>
      <c r="B44" s="305" t="s">
        <v>195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12850</v>
      </c>
      <c r="F50" s="190">
        <v>0</v>
      </c>
      <c r="G50" s="191">
        <v>0</v>
      </c>
      <c r="H50" s="226">
        <f>E50+F50-G50</f>
        <v>12850</v>
      </c>
      <c r="I50" s="192">
        <v>12850</v>
      </c>
    </row>
    <row r="51" spans="1:11" x14ac:dyDescent="0.2">
      <c r="A51" s="193"/>
      <c r="B51" s="194"/>
      <c r="C51" s="194" t="s">
        <v>20</v>
      </c>
      <c r="D51" s="194"/>
      <c r="E51" s="195">
        <v>292081.93</v>
      </c>
      <c r="F51" s="196">
        <v>408720</v>
      </c>
      <c r="G51" s="197">
        <v>297994.3</v>
      </c>
      <c r="H51" s="227">
        <f>E51+F51-G51</f>
        <v>402807.62999999995</v>
      </c>
      <c r="I51" s="198">
        <v>370663.63</v>
      </c>
    </row>
    <row r="52" spans="1:11" x14ac:dyDescent="0.2">
      <c r="A52" s="193"/>
      <c r="B52" s="194"/>
      <c r="C52" s="194" t="s">
        <v>63</v>
      </c>
      <c r="D52" s="194"/>
      <c r="E52" s="195">
        <v>666360.04</v>
      </c>
      <c r="F52" s="196">
        <v>255020</v>
      </c>
      <c r="G52" s="197">
        <v>316543.5</v>
      </c>
      <c r="H52" s="227">
        <f>E52+F52-G52</f>
        <v>604836.54</v>
      </c>
      <c r="I52" s="198">
        <v>604836.54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83518.12</v>
      </c>
      <c r="F53" s="196">
        <v>1359752</v>
      </c>
      <c r="G53" s="197">
        <v>1408776</v>
      </c>
      <c r="H53" s="227">
        <f>E53+F53-G53</f>
        <v>34494.120000000112</v>
      </c>
      <c r="I53" s="198">
        <v>34494.120000000003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1054810.0899999999</v>
      </c>
      <c r="F54" s="223">
        <f>F50+F51+F52+F53</f>
        <v>2023492</v>
      </c>
      <c r="G54" s="224">
        <f>G50+G51+G52+G53</f>
        <v>2023313.8</v>
      </c>
      <c r="H54" s="224">
        <f>H50+H51+H52+H53</f>
        <v>1054988.29</v>
      </c>
      <c r="I54" s="225">
        <f>I50+I51+I52+I53</f>
        <v>1022844.29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G56" s="203"/>
    </row>
    <row r="57" spans="1:11" x14ac:dyDescent="0.2">
      <c r="G57" s="203"/>
    </row>
    <row r="64" spans="1:11" x14ac:dyDescent="0.2">
      <c r="A64" s="118"/>
      <c r="B64" s="118"/>
      <c r="C64" s="118"/>
      <c r="D64" s="118"/>
      <c r="E64" s="118"/>
      <c r="F64" s="118"/>
      <c r="G64" s="118"/>
      <c r="H64" s="118"/>
      <c r="I64" s="118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6" spans="1:9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52" spans="1:9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</row>
    <row r="157" spans="1:9" x14ac:dyDescent="0.2">
      <c r="A157" s="118"/>
      <c r="B157" s="118"/>
      <c r="C157" s="118"/>
      <c r="D157" s="118"/>
      <c r="E157" s="118"/>
      <c r="F157" s="118"/>
      <c r="G157" s="118"/>
      <c r="H157" s="118"/>
      <c r="I157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90" spans="1:9" x14ac:dyDescent="0.2">
      <c r="A190" s="118"/>
      <c r="B190" s="118"/>
      <c r="C190" s="118"/>
      <c r="D190" s="118"/>
      <c r="E190" s="118"/>
      <c r="F190" s="118"/>
      <c r="G190" s="118"/>
      <c r="H190" s="118"/>
      <c r="I190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7" spans="1:9" x14ac:dyDescent="0.2">
      <c r="A207" s="118"/>
      <c r="B207" s="118"/>
      <c r="C207" s="118"/>
      <c r="D207" s="118"/>
      <c r="E207" s="118"/>
      <c r="F207" s="118"/>
      <c r="G207" s="118"/>
      <c r="H207" s="118"/>
      <c r="I207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6" spans="1:9" x14ac:dyDescent="0.2">
      <c r="A236" s="118"/>
      <c r="B236" s="118"/>
      <c r="C236" s="118"/>
      <c r="D236" s="118"/>
      <c r="E236" s="118"/>
      <c r="F236" s="118"/>
      <c r="G236" s="118"/>
      <c r="H236" s="118"/>
      <c r="I236" s="118"/>
    </row>
    <row r="246" spans="1:9" x14ac:dyDescent="0.2">
      <c r="A246" s="118"/>
      <c r="B246" s="118"/>
      <c r="C246" s="118"/>
      <c r="D246" s="118"/>
      <c r="E246" s="118"/>
      <c r="F246" s="118"/>
      <c r="G246" s="118"/>
      <c r="H246" s="118"/>
      <c r="I246" s="118"/>
    </row>
  </sheetData>
  <mergeCells count="23">
    <mergeCell ref="B44:I44"/>
    <mergeCell ref="H45:I45"/>
    <mergeCell ref="F47:F48"/>
    <mergeCell ref="G55:I55"/>
    <mergeCell ref="E18:F18"/>
    <mergeCell ref="C29:E29"/>
    <mergeCell ref="C32:F32"/>
    <mergeCell ref="B33:F33"/>
    <mergeCell ref="A34:I34"/>
    <mergeCell ref="A43:I43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0" firstPageNumber="204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K248"/>
  <sheetViews>
    <sheetView showGridLines="0" topLeftCell="A16" zoomScaleNormal="100" workbookViewId="0">
      <selection activeCell="M29" sqref="M29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151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178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179</v>
      </c>
      <c r="F6" s="333"/>
      <c r="G6" s="124" t="s">
        <v>3</v>
      </c>
      <c r="H6" s="323">
        <v>1661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73629000</v>
      </c>
      <c r="F16" s="316"/>
      <c r="G16" s="216">
        <f>H16+I16</f>
        <v>81688713.079999998</v>
      </c>
      <c r="H16" s="141">
        <v>81688713.079999998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73629000</v>
      </c>
      <c r="F18" s="316"/>
      <c r="G18" s="216">
        <f>H18+I18</f>
        <v>81770541.099999994</v>
      </c>
      <c r="H18" s="141">
        <v>81770541.099999994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81828.019999995828</v>
      </c>
      <c r="H20" s="21">
        <f>H18-H16+H17</f>
        <v>81828.019999995828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81828.019999995828</v>
      </c>
      <c r="H21" s="21">
        <f>H20-H17</f>
        <v>81828.019999995828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-4.1909515857696533E-9</v>
      </c>
      <c r="H25" s="219">
        <f>H21-H26</f>
        <v>-4.1909515857696533E-9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81828.020000000019</v>
      </c>
      <c r="H26" s="101">
        <v>81828.020000000019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81828.020000000019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 t="s">
        <v>231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46530000</v>
      </c>
      <c r="G37" s="163">
        <v>46530000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124.75</v>
      </c>
      <c r="G40" s="163">
        <v>124.54</v>
      </c>
      <c r="H40" s="164"/>
      <c r="I40" s="221">
        <f>IF(F40=0,"nerozp.",G40/F40)</f>
        <v>0.99831663326653308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2257989</v>
      </c>
      <c r="G41" s="163">
        <v>2257989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22900</v>
      </c>
      <c r="F50" s="190">
        <v>0</v>
      </c>
      <c r="G50" s="191">
        <v>0</v>
      </c>
      <c r="H50" s="226">
        <f>E50+F50-G50</f>
        <v>22900</v>
      </c>
      <c r="I50" s="192">
        <v>22900</v>
      </c>
    </row>
    <row r="51" spans="1:11" x14ac:dyDescent="0.2">
      <c r="A51" s="193"/>
      <c r="B51" s="194"/>
      <c r="C51" s="194" t="s">
        <v>20</v>
      </c>
      <c r="D51" s="194"/>
      <c r="E51" s="195">
        <v>1616668.23</v>
      </c>
      <c r="F51" s="196">
        <v>924619.5</v>
      </c>
      <c r="G51" s="197">
        <v>334130</v>
      </c>
      <c r="H51" s="227">
        <f>E51+F51-G51</f>
        <v>2207157.73</v>
      </c>
      <c r="I51" s="198">
        <v>2219613.13</v>
      </c>
    </row>
    <row r="52" spans="1:11" x14ac:dyDescent="0.2">
      <c r="A52" s="193"/>
      <c r="B52" s="194"/>
      <c r="C52" s="194" t="s">
        <v>63</v>
      </c>
      <c r="D52" s="194"/>
      <c r="E52" s="195">
        <v>713905.32</v>
      </c>
      <c r="F52" s="196">
        <v>151000</v>
      </c>
      <c r="G52" s="197">
        <v>84698</v>
      </c>
      <c r="H52" s="227">
        <f>E52+F52-G52</f>
        <v>780207.32</v>
      </c>
      <c r="I52" s="198">
        <v>780207.32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111478.16</v>
      </c>
      <c r="F53" s="196">
        <v>4236875.84</v>
      </c>
      <c r="G53" s="197">
        <v>3639250.84</v>
      </c>
      <c r="H53" s="227">
        <f>E53+F53-G53</f>
        <v>709103.16000000015</v>
      </c>
      <c r="I53" s="198">
        <v>709103.16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2464951.71</v>
      </c>
      <c r="F54" s="223">
        <f>F50+F51+F52+F53</f>
        <v>5312495.34</v>
      </c>
      <c r="G54" s="224">
        <f>G50+G51+G52+G53</f>
        <v>4058078.84</v>
      </c>
      <c r="H54" s="224">
        <f>H50+H51+H52+H53</f>
        <v>3719368.21</v>
      </c>
      <c r="I54" s="225">
        <f>I50+I51+I52+I53</f>
        <v>3731823.61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205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6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154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180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1" t="s">
        <v>181</v>
      </c>
      <c r="F6" s="333"/>
      <c r="G6" s="124" t="s">
        <v>3</v>
      </c>
      <c r="H6" s="336">
        <v>1663</v>
      </c>
      <c r="I6" s="336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61532000</v>
      </c>
      <c r="F16" s="316"/>
      <c r="G16" s="216">
        <f>H16+I16</f>
        <v>66937204.20000001</v>
      </c>
      <c r="H16" s="141">
        <v>66909311.88000001</v>
      </c>
      <c r="I16" s="141">
        <v>27892.320000000003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61532000</v>
      </c>
      <c r="F18" s="316"/>
      <c r="G18" s="216">
        <f>H18+I18</f>
        <v>66938792</v>
      </c>
      <c r="H18" s="141">
        <v>66909726</v>
      </c>
      <c r="I18" s="141">
        <v>29066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1587.7999999895692</v>
      </c>
      <c r="H20" s="21">
        <f>H18-H16+H17</f>
        <v>414.11999998986721</v>
      </c>
      <c r="I20" s="21">
        <f>I18-I16+I17</f>
        <v>1173.6799999999967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1587.7999999895692</v>
      </c>
      <c r="H21" s="21">
        <f>H20-H17</f>
        <v>414.11999998986721</v>
      </c>
      <c r="I21" s="21">
        <f>I20-I17</f>
        <v>1173.6799999999967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1173.6799999895693</v>
      </c>
      <c r="H25" s="219">
        <f>H21-H26</f>
        <v>-1.0132794159289915E-8</v>
      </c>
      <c r="I25" s="220">
        <f>I21-I26</f>
        <v>1173.6799999999967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414.12</v>
      </c>
      <c r="H26" s="101">
        <v>414.12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1173.68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1173.68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414.12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2183.8200000000002</v>
      </c>
      <c r="H33" s="156"/>
      <c r="I33" s="156"/>
    </row>
    <row r="34" spans="1:9" ht="38.25" customHeight="1" x14ac:dyDescent="0.2">
      <c r="A34" s="319" t="s">
        <v>191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38479170</v>
      </c>
      <c r="G37" s="163">
        <v>38479169.450000003</v>
      </c>
      <c r="H37" s="164"/>
      <c r="I37" s="221">
        <f>IF(F37=0,"nerozp.",G37/F37)</f>
        <v>0.99999998570655246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112.75</v>
      </c>
      <c r="G40" s="163">
        <v>113.95</v>
      </c>
      <c r="H40" s="164"/>
      <c r="I40" s="221">
        <f>IF(F40=0,"nerozp.",G40/F40)</f>
        <v>1.0106430155210644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1342961</v>
      </c>
      <c r="G41" s="163">
        <v>1342961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 t="s">
        <v>196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39507</v>
      </c>
      <c r="F50" s="190">
        <v>0</v>
      </c>
      <c r="G50" s="191">
        <v>0</v>
      </c>
      <c r="H50" s="226">
        <f>E50+F50-G50</f>
        <v>39507</v>
      </c>
      <c r="I50" s="192">
        <v>39507</v>
      </c>
    </row>
    <row r="51" spans="1:11" x14ac:dyDescent="0.2">
      <c r="A51" s="193"/>
      <c r="B51" s="194"/>
      <c r="C51" s="194" t="s">
        <v>20</v>
      </c>
      <c r="D51" s="194"/>
      <c r="E51" s="195">
        <v>196827.5</v>
      </c>
      <c r="F51" s="196">
        <v>769194.32</v>
      </c>
      <c r="G51" s="197">
        <v>791265</v>
      </c>
      <c r="H51" s="227">
        <f>E51+F51-G51</f>
        <v>174756.81999999995</v>
      </c>
      <c r="I51" s="198">
        <v>207046.5</v>
      </c>
    </row>
    <row r="52" spans="1:11" x14ac:dyDescent="0.2">
      <c r="A52" s="193"/>
      <c r="B52" s="194"/>
      <c r="C52" s="194" t="s">
        <v>63</v>
      </c>
      <c r="D52" s="194"/>
      <c r="E52" s="195">
        <v>32798.42</v>
      </c>
      <c r="F52" s="196">
        <v>87466.72</v>
      </c>
      <c r="G52" s="197">
        <v>63497</v>
      </c>
      <c r="H52" s="227">
        <f>E52+F52-G52</f>
        <v>56768.14</v>
      </c>
      <c r="I52" s="198">
        <v>56768.140000000007</v>
      </c>
      <c r="K52" s="257">
        <f>J52-H52</f>
        <v>-56768.14</v>
      </c>
    </row>
    <row r="53" spans="1:11" x14ac:dyDescent="0.2">
      <c r="A53" s="193"/>
      <c r="B53" s="194"/>
      <c r="C53" s="194" t="s">
        <v>61</v>
      </c>
      <c r="D53" s="194"/>
      <c r="E53" s="195">
        <v>114575.77</v>
      </c>
      <c r="F53" s="196">
        <v>1703376.9</v>
      </c>
      <c r="G53" s="197">
        <v>1803937</v>
      </c>
      <c r="H53" s="227">
        <f>E53+F53-G53</f>
        <v>14015.669999999925</v>
      </c>
      <c r="I53" s="198">
        <v>14015.67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383708.69</v>
      </c>
      <c r="F54" s="223">
        <f>F50+F51+F52+F53</f>
        <v>2560037.94</v>
      </c>
      <c r="G54" s="224">
        <f>G50+G51+G52+G53</f>
        <v>2658699</v>
      </c>
      <c r="H54" s="224">
        <f>H50+H51+H52+H53</f>
        <v>285047.62999999989</v>
      </c>
      <c r="I54" s="225">
        <f>I50+I51+I52+I53</f>
        <v>317337.31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G56" s="203"/>
    </row>
    <row r="57" spans="1:11" x14ac:dyDescent="0.2">
      <c r="G57" s="203"/>
    </row>
    <row r="64" spans="1:11" x14ac:dyDescent="0.2">
      <c r="A64" s="118"/>
      <c r="B64" s="118"/>
      <c r="C64" s="118"/>
      <c r="D64" s="118"/>
      <c r="E64" s="118"/>
      <c r="F64" s="118"/>
      <c r="G64" s="118"/>
      <c r="H64" s="118"/>
      <c r="I64" s="118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6" spans="1:9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52" spans="1:9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</row>
    <row r="157" spans="1:9" x14ac:dyDescent="0.2">
      <c r="A157" s="118"/>
      <c r="B157" s="118"/>
      <c r="C157" s="118"/>
      <c r="D157" s="118"/>
      <c r="E157" s="118"/>
      <c r="F157" s="118"/>
      <c r="G157" s="118"/>
      <c r="H157" s="118"/>
      <c r="I157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90" spans="1:9" x14ac:dyDescent="0.2">
      <c r="A190" s="118"/>
      <c r="B190" s="118"/>
      <c r="C190" s="118"/>
      <c r="D190" s="118"/>
      <c r="E190" s="118"/>
      <c r="F190" s="118"/>
      <c r="G190" s="118"/>
      <c r="H190" s="118"/>
      <c r="I190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7" spans="1:9" x14ac:dyDescent="0.2">
      <c r="A207" s="118"/>
      <c r="B207" s="118"/>
      <c r="C207" s="118"/>
      <c r="D207" s="118"/>
      <c r="E207" s="118"/>
      <c r="F207" s="118"/>
      <c r="G207" s="118"/>
      <c r="H207" s="118"/>
      <c r="I207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6" spans="1:9" x14ac:dyDescent="0.2">
      <c r="A236" s="118"/>
      <c r="B236" s="118"/>
      <c r="C236" s="118"/>
      <c r="D236" s="118"/>
      <c r="E236" s="118"/>
      <c r="F236" s="118"/>
      <c r="G236" s="118"/>
      <c r="H236" s="118"/>
      <c r="I236" s="118"/>
    </row>
    <row r="246" spans="1:9" x14ac:dyDescent="0.2">
      <c r="A246" s="118"/>
      <c r="B246" s="118"/>
      <c r="C246" s="118"/>
      <c r="D246" s="118"/>
      <c r="E246" s="118"/>
      <c r="F246" s="118"/>
      <c r="G246" s="118"/>
      <c r="H246" s="118"/>
      <c r="I246" s="118"/>
    </row>
  </sheetData>
  <mergeCells count="23">
    <mergeCell ref="B44:I44"/>
    <mergeCell ref="H45:I45"/>
    <mergeCell ref="F47:F48"/>
    <mergeCell ref="G55:I55"/>
    <mergeCell ref="E18:F18"/>
    <mergeCell ref="C29:E29"/>
    <mergeCell ref="C32:F32"/>
    <mergeCell ref="B33:F33"/>
    <mergeCell ref="A34:I34"/>
    <mergeCell ref="A43:I43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0" firstPageNumber="206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ignoredErrors>
    <ignoredError sqref="E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7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85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86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75004097</v>
      </c>
      <c r="F6" s="328"/>
      <c r="G6" s="124" t="s">
        <v>3</v>
      </c>
      <c r="H6" s="323">
        <v>1633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39173000</v>
      </c>
      <c r="F16" s="316"/>
      <c r="G16" s="216">
        <f>H16+I16</f>
        <v>42304627.920000002</v>
      </c>
      <c r="H16" s="141">
        <v>42304627.920000002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39263000</v>
      </c>
      <c r="F18" s="316"/>
      <c r="G18" s="216">
        <f>H18+I18</f>
        <v>42394250.590000004</v>
      </c>
      <c r="H18" s="141">
        <v>42394250.590000004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89622.670000001788</v>
      </c>
      <c r="H20" s="21">
        <f>H18-H16+H17</f>
        <v>89622.670000001788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89622.670000001788</v>
      </c>
      <c r="H21" s="21">
        <f>H20-H17</f>
        <v>89622.670000001788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1.7753336578607559E-9</v>
      </c>
      <c r="H25" s="219">
        <f>H21-H26</f>
        <v>1.7753336578607559E-9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89622.670000000013</v>
      </c>
      <c r="H26" s="101">
        <v>89622.670000000013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89622.670000000013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469726.53</v>
      </c>
      <c r="H33" s="156"/>
      <c r="I33" s="156"/>
    </row>
    <row r="34" spans="1:9" ht="38.25" customHeight="1" x14ac:dyDescent="0.2">
      <c r="A34" s="319" t="s">
        <v>80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24087000</v>
      </c>
      <c r="G37" s="163">
        <v>24109388</v>
      </c>
      <c r="H37" s="164"/>
      <c r="I37" s="221">
        <f>IF(F37=0,"nerozp.",G37/F37)</f>
        <v>1.0009294640262383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67.8</v>
      </c>
      <c r="G40" s="163">
        <v>69.08</v>
      </c>
      <c r="H40" s="164"/>
      <c r="I40" s="221">
        <f>IF(F40=0,"nerozp.",G40/F40)</f>
        <v>1.0188790560471976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1092876</v>
      </c>
      <c r="G41" s="163">
        <v>1092876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53.25" customHeight="1" x14ac:dyDescent="0.2">
      <c r="A44" s="166"/>
      <c r="B44" s="305" t="s">
        <v>216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2000.95</v>
      </c>
      <c r="F50" s="190">
        <v>0</v>
      </c>
      <c r="G50" s="191">
        <v>0</v>
      </c>
      <c r="H50" s="226">
        <f>E50+F50-G50</f>
        <v>2000.95</v>
      </c>
      <c r="I50" s="192">
        <v>2000.95</v>
      </c>
    </row>
    <row r="51" spans="1:11" x14ac:dyDescent="0.2">
      <c r="A51" s="193"/>
      <c r="B51" s="194"/>
      <c r="C51" s="194" t="s">
        <v>20</v>
      </c>
      <c r="D51" s="194"/>
      <c r="E51" s="195">
        <v>376596.35</v>
      </c>
      <c r="F51" s="196">
        <v>482187.76</v>
      </c>
      <c r="G51" s="197">
        <v>280980</v>
      </c>
      <c r="H51" s="227">
        <f>E51+F51-G51</f>
        <v>577804.11</v>
      </c>
      <c r="I51" s="198">
        <v>558154.35</v>
      </c>
    </row>
    <row r="52" spans="1:11" x14ac:dyDescent="0.2">
      <c r="A52" s="193"/>
      <c r="B52" s="194"/>
      <c r="C52" s="194" t="s">
        <v>63</v>
      </c>
      <c r="D52" s="194"/>
      <c r="E52" s="195">
        <v>184988.66999999998</v>
      </c>
      <c r="F52" s="196">
        <v>63297</v>
      </c>
      <c r="G52" s="197">
        <v>43551</v>
      </c>
      <c r="H52" s="227">
        <f>E52+F52-G52</f>
        <v>204734.66999999998</v>
      </c>
      <c r="I52" s="198">
        <v>204734.67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53606.6</v>
      </c>
      <c r="F53" s="196">
        <v>1564016</v>
      </c>
      <c r="G53" s="197">
        <v>1534435</v>
      </c>
      <c r="H53" s="227">
        <f>E53+F53-G53</f>
        <v>83187.600000000093</v>
      </c>
      <c r="I53" s="198">
        <v>83187.600000000006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617192.56999999995</v>
      </c>
      <c r="F54" s="223">
        <f>F50+F51+F52+F53</f>
        <v>2109500.7599999998</v>
      </c>
      <c r="G54" s="224">
        <f>G50+G51+G52+G53</f>
        <v>1858966</v>
      </c>
      <c r="H54" s="224">
        <f>H50+H51+H52+H53</f>
        <v>867727.33000000007</v>
      </c>
      <c r="I54" s="225">
        <f>I50+I51+I52+I53</f>
        <v>848077.57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203"/>
    </row>
    <row r="58" spans="1:11" x14ac:dyDescent="0.2">
      <c r="G58" s="203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6" spans="1:9" x14ac:dyDescent="0.2">
      <c r="A136" s="118"/>
      <c r="B136" s="118"/>
      <c r="C136" s="118"/>
      <c r="D136" s="118"/>
      <c r="E136" s="118"/>
      <c r="F136" s="118"/>
      <c r="G136" s="118"/>
      <c r="H136" s="118"/>
      <c r="I136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7" spans="1:9" x14ac:dyDescent="0.2">
      <c r="A147" s="118"/>
      <c r="B147" s="118"/>
      <c r="C147" s="118"/>
      <c r="D147" s="118"/>
      <c r="E147" s="118"/>
      <c r="F147" s="118"/>
      <c r="G147" s="118"/>
      <c r="H147" s="118"/>
      <c r="I147" s="118"/>
    </row>
    <row r="153" spans="1:9" x14ac:dyDescent="0.2">
      <c r="A153" s="118"/>
      <c r="B153" s="118"/>
      <c r="C153" s="118"/>
      <c r="D153" s="118"/>
      <c r="E153" s="118"/>
      <c r="F153" s="118"/>
      <c r="G153" s="118"/>
      <c r="H153" s="118"/>
      <c r="I153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91" spans="1:9" x14ac:dyDescent="0.2">
      <c r="A191" s="118"/>
      <c r="B191" s="118"/>
      <c r="C191" s="118"/>
      <c r="D191" s="118"/>
      <c r="E191" s="118"/>
      <c r="F191" s="118"/>
      <c r="G191" s="118"/>
      <c r="H191" s="118"/>
      <c r="I191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7" spans="1:9" x14ac:dyDescent="0.2">
      <c r="A237" s="118"/>
      <c r="B237" s="118"/>
      <c r="C237" s="118"/>
      <c r="D237" s="118"/>
      <c r="E237" s="118"/>
      <c r="F237" s="118"/>
      <c r="G237" s="118"/>
      <c r="H237" s="118"/>
      <c r="I237" s="118"/>
    </row>
    <row r="247" spans="1:9" x14ac:dyDescent="0.2">
      <c r="A247" s="118"/>
      <c r="B247" s="118"/>
      <c r="C247" s="118"/>
      <c r="D247" s="118"/>
      <c r="E247" s="118"/>
      <c r="F247" s="118"/>
      <c r="G247" s="118"/>
      <c r="H247" s="118"/>
      <c r="I247" s="118"/>
    </row>
  </sheetData>
  <mergeCells count="24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B44:I44"/>
    <mergeCell ref="H45:I45"/>
    <mergeCell ref="F47:F48"/>
    <mergeCell ref="G55:I55"/>
    <mergeCell ref="G56:I56"/>
  </mergeCells>
  <pageMargins left="0.70866141732283472" right="0.70866141732283472" top="0.78740157480314965" bottom="0.78740157480314965" header="0.31496062992125984" footer="0.31496062992125984"/>
  <pageSetup paperSize="9" scale="80" firstPageNumber="182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89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92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75004402</v>
      </c>
      <c r="F6" s="328"/>
      <c r="G6" s="124" t="s">
        <v>3</v>
      </c>
      <c r="H6" s="323">
        <v>1635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57517000</v>
      </c>
      <c r="F16" s="316"/>
      <c r="G16" s="216">
        <f>H16+I16</f>
        <v>63611175.599999994</v>
      </c>
      <c r="H16" s="141">
        <v>63611175.599999994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57518000</v>
      </c>
      <c r="F18" s="316"/>
      <c r="G18" s="216">
        <f>H18+I18</f>
        <v>63611763.600000001</v>
      </c>
      <c r="H18" s="141">
        <v>63611763.600000001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588.00000000745058</v>
      </c>
      <c r="H20" s="21">
        <f>H18-H16+H17</f>
        <v>588.00000000745058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588.00000000745058</v>
      </c>
      <c r="H21" s="21">
        <f>H20-H17</f>
        <v>588.00000000745058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7.4505805969238281E-9</v>
      </c>
      <c r="H25" s="219">
        <f>H21-H26</f>
        <v>7.4505805969238281E-9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588</v>
      </c>
      <c r="H26" s="101">
        <v>588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588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2421</v>
      </c>
      <c r="H33" s="156"/>
      <c r="I33" s="156"/>
    </row>
    <row r="34" spans="1:9" ht="38.25" customHeight="1" x14ac:dyDescent="0.2">
      <c r="A34" s="319" t="s">
        <v>80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34067000</v>
      </c>
      <c r="G37" s="163">
        <v>34067000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93.4</v>
      </c>
      <c r="G40" s="163">
        <v>93.15</v>
      </c>
      <c r="H40" s="164"/>
      <c r="I40" s="221">
        <f>IF(F40=0,"nerozp.",G40/F40)</f>
        <v>0.99732334047109206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1100619</v>
      </c>
      <c r="G41" s="163">
        <v>1100619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1420</v>
      </c>
      <c r="F50" s="190">
        <v>0</v>
      </c>
      <c r="G50" s="191">
        <v>0</v>
      </c>
      <c r="H50" s="226">
        <f>E50+F50-G50</f>
        <v>1420</v>
      </c>
      <c r="I50" s="192">
        <v>1420</v>
      </c>
    </row>
    <row r="51" spans="1:11" x14ac:dyDescent="0.2">
      <c r="A51" s="193"/>
      <c r="B51" s="194"/>
      <c r="C51" s="194" t="s">
        <v>20</v>
      </c>
      <c r="D51" s="194"/>
      <c r="E51" s="195">
        <v>621521.4</v>
      </c>
      <c r="F51" s="196">
        <v>677428</v>
      </c>
      <c r="G51" s="197">
        <v>604662</v>
      </c>
      <c r="H51" s="227">
        <f>E51+F51-G51</f>
        <v>694287.39999999991</v>
      </c>
      <c r="I51" s="198">
        <v>673876.4</v>
      </c>
    </row>
    <row r="52" spans="1:11" x14ac:dyDescent="0.2">
      <c r="A52" s="193"/>
      <c r="B52" s="194"/>
      <c r="C52" s="194" t="s">
        <v>63</v>
      </c>
      <c r="D52" s="194"/>
      <c r="E52" s="195">
        <v>77344.460000000006</v>
      </c>
      <c r="F52" s="196">
        <v>154863</v>
      </c>
      <c r="G52" s="197">
        <v>86828</v>
      </c>
      <c r="H52" s="227">
        <f>E52+F52-G52</f>
        <v>145379.46000000002</v>
      </c>
      <c r="I52" s="198">
        <v>145379.46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67373.240000000005</v>
      </c>
      <c r="F53" s="196">
        <v>2086394</v>
      </c>
      <c r="G53" s="197">
        <v>2044079</v>
      </c>
      <c r="H53" s="227">
        <f>E53+F53-G53</f>
        <v>109688.24000000022</v>
      </c>
      <c r="I53" s="198">
        <v>109688.24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767659.1</v>
      </c>
      <c r="F54" s="223">
        <f>F50+F51+F52+F53</f>
        <v>2918685</v>
      </c>
      <c r="G54" s="224">
        <f>G50+G51+G52+G53</f>
        <v>2735569</v>
      </c>
      <c r="H54" s="224">
        <f>H50+H51+H52+H53</f>
        <v>950775.10000000009</v>
      </c>
      <c r="I54" s="225">
        <f>I50+I51+I52+I53</f>
        <v>930364.1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B44:I44"/>
    <mergeCell ref="H45:I45"/>
    <mergeCell ref="F47:F48"/>
    <mergeCell ref="G55:I55"/>
    <mergeCell ref="G56:I56"/>
  </mergeCells>
  <pageMargins left="0.70866141732283472" right="0.70866141732283472" top="0.78740157480314965" bottom="0.78740157480314965" header="0.31496062992125984" footer="0.31496062992125984"/>
  <pageSetup paperSize="9" scale="80" firstPageNumber="183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7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93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96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75004381</v>
      </c>
      <c r="F6" s="328"/>
      <c r="G6" s="124" t="s">
        <v>3</v>
      </c>
      <c r="H6" s="323">
        <v>1636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19250000</v>
      </c>
      <c r="F16" s="316"/>
      <c r="G16" s="216">
        <f>H16+I16</f>
        <v>21225292.480000004</v>
      </c>
      <c r="H16" s="141">
        <v>21225292.480000004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19250000</v>
      </c>
      <c r="F18" s="316"/>
      <c r="G18" s="216">
        <f>H18+I18</f>
        <v>21225292.48</v>
      </c>
      <c r="H18" s="141">
        <v>21225292.48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-3.7252902984619141E-9</v>
      </c>
      <c r="H20" s="21">
        <f>H18-H16+H17</f>
        <v>-3.7252902984619141E-9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-3.7252902984619141E-9</v>
      </c>
      <c r="H21" s="21">
        <f>H20-H17</f>
        <v>-3.7252902984619141E-9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-3.7252902984619141E-9</v>
      </c>
      <c r="H25" s="219">
        <f>H21-H26</f>
        <v>-3.7252902984619141E-9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0</v>
      </c>
      <c r="H26" s="101">
        <v>0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0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0</v>
      </c>
      <c r="H33" s="156"/>
      <c r="I33" s="156"/>
    </row>
    <row r="34" spans="1:9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11717200</v>
      </c>
      <c r="G37" s="163">
        <v>11717200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32.380000000000003</v>
      </c>
      <c r="G40" s="163">
        <v>32.119999999999997</v>
      </c>
      <c r="H40" s="164"/>
      <c r="I40" s="221">
        <f>IF(F40=0,"nerozp.",G40/F40)</f>
        <v>0.99197035206917838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1101486</v>
      </c>
      <c r="G41" s="163">
        <v>1101486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1556</v>
      </c>
      <c r="F50" s="190">
        <v>0</v>
      </c>
      <c r="G50" s="191">
        <v>0</v>
      </c>
      <c r="H50" s="226">
        <f>E50+F50-G50</f>
        <v>1556</v>
      </c>
      <c r="I50" s="192">
        <v>1556</v>
      </c>
    </row>
    <row r="51" spans="1:11" x14ac:dyDescent="0.2">
      <c r="A51" s="193"/>
      <c r="B51" s="194"/>
      <c r="C51" s="194" t="s">
        <v>20</v>
      </c>
      <c r="D51" s="194"/>
      <c r="E51" s="195">
        <v>113571.97</v>
      </c>
      <c r="F51" s="196">
        <v>229282.44</v>
      </c>
      <c r="G51" s="197">
        <v>207819</v>
      </c>
      <c r="H51" s="227">
        <f>E51+F51-G51</f>
        <v>135035.41000000003</v>
      </c>
      <c r="I51" s="198">
        <v>117211.69</v>
      </c>
    </row>
    <row r="52" spans="1:11" x14ac:dyDescent="0.2">
      <c r="A52" s="193"/>
      <c r="B52" s="194"/>
      <c r="C52" s="194" t="s">
        <v>63</v>
      </c>
      <c r="D52" s="194"/>
      <c r="E52" s="195">
        <v>70121.69</v>
      </c>
      <c r="F52" s="196">
        <v>51244</v>
      </c>
      <c r="G52" s="197">
        <v>39420.629999999997</v>
      </c>
      <c r="H52" s="227">
        <f>E52+F52-G52</f>
        <v>81945.06</v>
      </c>
      <c r="I52" s="198">
        <v>82772.959999999992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253207.7</v>
      </c>
      <c r="F53" s="196">
        <v>1223096</v>
      </c>
      <c r="G53" s="197">
        <v>1177716</v>
      </c>
      <c r="H53" s="227">
        <f>E53+F53-G53</f>
        <v>298587.69999999995</v>
      </c>
      <c r="I53" s="198">
        <v>298587.7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438457.36</v>
      </c>
      <c r="F54" s="223">
        <f>F50+F51+F52+F53</f>
        <v>1503622.44</v>
      </c>
      <c r="G54" s="224">
        <f>G50+G51+G52+G53</f>
        <v>1424955.63</v>
      </c>
      <c r="H54" s="224">
        <f>H50+H51+H52+H53</f>
        <v>517124.17</v>
      </c>
      <c r="I54" s="225">
        <f>I50+I51+I52+I53</f>
        <v>500128.35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G56" s="303" t="s">
        <v>82</v>
      </c>
      <c r="H56" s="304"/>
      <c r="I56" s="304"/>
    </row>
    <row r="57" spans="1:11" x14ac:dyDescent="0.2">
      <c r="G57" s="203"/>
    </row>
    <row r="58" spans="1:11" x14ac:dyDescent="0.2">
      <c r="G58" s="203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6" spans="1:9" x14ac:dyDescent="0.2">
      <c r="A136" s="118"/>
      <c r="B136" s="118"/>
      <c r="C136" s="118"/>
      <c r="D136" s="118"/>
      <c r="E136" s="118"/>
      <c r="F136" s="118"/>
      <c r="G136" s="118"/>
      <c r="H136" s="118"/>
      <c r="I136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7" spans="1:9" x14ac:dyDescent="0.2">
      <c r="A147" s="118"/>
      <c r="B147" s="118"/>
      <c r="C147" s="118"/>
      <c r="D147" s="118"/>
      <c r="E147" s="118"/>
      <c r="F147" s="118"/>
      <c r="G147" s="118"/>
      <c r="H147" s="118"/>
      <c r="I147" s="118"/>
    </row>
    <row r="153" spans="1:9" x14ac:dyDescent="0.2">
      <c r="A153" s="118"/>
      <c r="B153" s="118"/>
      <c r="C153" s="118"/>
      <c r="D153" s="118"/>
      <c r="E153" s="118"/>
      <c r="F153" s="118"/>
      <c r="G153" s="118"/>
      <c r="H153" s="118"/>
      <c r="I153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91" spans="1:9" x14ac:dyDescent="0.2">
      <c r="A191" s="118"/>
      <c r="B191" s="118"/>
      <c r="C191" s="118"/>
      <c r="D191" s="118"/>
      <c r="E191" s="118"/>
      <c r="F191" s="118"/>
      <c r="G191" s="118"/>
      <c r="H191" s="118"/>
      <c r="I191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7" spans="1:9" x14ac:dyDescent="0.2">
      <c r="A237" s="118"/>
      <c r="B237" s="118"/>
      <c r="C237" s="118"/>
      <c r="D237" s="118"/>
      <c r="E237" s="118"/>
      <c r="F237" s="118"/>
      <c r="G237" s="118"/>
      <c r="H237" s="118"/>
      <c r="I237" s="118"/>
    </row>
    <row r="247" spans="1:9" x14ac:dyDescent="0.2">
      <c r="A247" s="118"/>
      <c r="B247" s="118"/>
      <c r="C247" s="118"/>
      <c r="D247" s="118"/>
      <c r="E247" s="118"/>
      <c r="F247" s="118"/>
      <c r="G247" s="118"/>
      <c r="H247" s="118"/>
      <c r="I247" s="118"/>
    </row>
  </sheetData>
  <mergeCells count="24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6:I56"/>
    <mergeCell ref="B44:I44"/>
    <mergeCell ref="H45:I45"/>
    <mergeCell ref="F47:F48"/>
    <mergeCell ref="G55:I55"/>
  </mergeCells>
  <pageMargins left="0.70866141732283472" right="0.70866141732283472" top="0.78740157480314965" bottom="0.78740157480314965" header="0.31496062992125984" footer="0.31496062992125984"/>
  <pageSetup paperSize="9" scale="80" firstPageNumber="184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6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97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184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75004399</v>
      </c>
      <c r="F6" s="328"/>
      <c r="G6" s="124" t="s">
        <v>3</v>
      </c>
      <c r="H6" s="323">
        <v>1637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36011000</v>
      </c>
      <c r="F16" s="316"/>
      <c r="G16" s="216">
        <f>H16+I16</f>
        <v>40779731.439999998</v>
      </c>
      <c r="H16" s="141">
        <v>40779731.439999998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36053000</v>
      </c>
      <c r="F18" s="316"/>
      <c r="G18" s="216">
        <f>H18+I18</f>
        <v>40821359.439999998</v>
      </c>
      <c r="H18" s="141">
        <v>40821359.439999998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41628</v>
      </c>
      <c r="H20" s="21">
        <f>H18-H16+H17</f>
        <v>41628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41628</v>
      </c>
      <c r="H21" s="21">
        <f>H20-H17</f>
        <v>41628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0</v>
      </c>
      <c r="H25" s="219">
        <f>H21-H26</f>
        <v>0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41628</v>
      </c>
      <c r="H26" s="101">
        <v>41628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41628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227349</v>
      </c>
      <c r="H33" s="156"/>
      <c r="I33" s="156"/>
    </row>
    <row r="34" spans="1:9" ht="40.5" customHeight="1" x14ac:dyDescent="0.2">
      <c r="A34" s="319" t="s">
        <v>80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21315150</v>
      </c>
      <c r="G37" s="163">
        <v>21315150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57.92</v>
      </c>
      <c r="G40" s="163">
        <v>58.88</v>
      </c>
      <c r="H40" s="164"/>
      <c r="I40" s="221">
        <f>IF(F40=0,"nerozp.",G40/F40)</f>
        <v>1.0165745856353592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1196781</v>
      </c>
      <c r="G41" s="163">
        <v>1196781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 t="s">
        <v>203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9960</v>
      </c>
      <c r="F50" s="190">
        <v>0</v>
      </c>
      <c r="G50" s="191">
        <v>0</v>
      </c>
      <c r="H50" s="226">
        <f>E50+F50-G50</f>
        <v>9960</v>
      </c>
      <c r="I50" s="192">
        <v>9960</v>
      </c>
    </row>
    <row r="51" spans="1:11" x14ac:dyDescent="0.2">
      <c r="A51" s="193"/>
      <c r="B51" s="194"/>
      <c r="C51" s="194" t="s">
        <v>20</v>
      </c>
      <c r="D51" s="194"/>
      <c r="E51" s="195">
        <v>690844.75</v>
      </c>
      <c r="F51" s="196">
        <v>424967.4</v>
      </c>
      <c r="G51" s="197">
        <v>251603.14</v>
      </c>
      <c r="H51" s="227">
        <f>E51+F51-G51</f>
        <v>864209.00999999989</v>
      </c>
      <c r="I51" s="198">
        <v>644424.61</v>
      </c>
    </row>
    <row r="52" spans="1:11" x14ac:dyDescent="0.2">
      <c r="A52" s="193"/>
      <c r="B52" s="194"/>
      <c r="C52" s="194" t="s">
        <v>63</v>
      </c>
      <c r="D52" s="194"/>
      <c r="E52" s="195">
        <v>425246.9</v>
      </c>
      <c r="F52" s="196">
        <v>171032.82</v>
      </c>
      <c r="G52" s="197">
        <v>222174.15</v>
      </c>
      <c r="H52" s="227">
        <f>E52+F52-G52</f>
        <v>374105.56999999995</v>
      </c>
      <c r="I52" s="198">
        <v>425871.57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213646.7</v>
      </c>
      <c r="F53" s="196">
        <v>1488501</v>
      </c>
      <c r="G53" s="197">
        <v>1551314.8</v>
      </c>
      <c r="H53" s="227">
        <f>E53+F53-G53</f>
        <v>150832.89999999991</v>
      </c>
      <c r="I53" s="198">
        <v>150832.9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1339698.3499999999</v>
      </c>
      <c r="F54" s="223">
        <f>F50+F51+F52+F53</f>
        <v>2084501.22</v>
      </c>
      <c r="G54" s="224">
        <f>G50+G51+G52+G53</f>
        <v>2025092.09</v>
      </c>
      <c r="H54" s="224">
        <f>H50+H51+H52+H53</f>
        <v>1399107.4799999997</v>
      </c>
      <c r="I54" s="225">
        <f>I50+I51+I52+I53</f>
        <v>1231089.0799999998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G56" s="203"/>
    </row>
    <row r="57" spans="1:11" x14ac:dyDescent="0.2">
      <c r="G57" s="203"/>
    </row>
    <row r="64" spans="1:11" x14ac:dyDescent="0.2">
      <c r="A64" s="118"/>
      <c r="B64" s="118"/>
      <c r="C64" s="118"/>
      <c r="D64" s="118"/>
      <c r="E64" s="118"/>
      <c r="F64" s="118"/>
      <c r="G64" s="118"/>
      <c r="H64" s="118"/>
      <c r="I64" s="118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6" spans="1:9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52" spans="1:9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</row>
    <row r="157" spans="1:9" x14ac:dyDescent="0.2">
      <c r="A157" s="118"/>
      <c r="B157" s="118"/>
      <c r="C157" s="118"/>
      <c r="D157" s="118"/>
      <c r="E157" s="118"/>
      <c r="F157" s="118"/>
      <c r="G157" s="118"/>
      <c r="H157" s="118"/>
      <c r="I157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90" spans="1:9" x14ac:dyDescent="0.2">
      <c r="A190" s="118"/>
      <c r="B190" s="118"/>
      <c r="C190" s="118"/>
      <c r="D190" s="118"/>
      <c r="E190" s="118"/>
      <c r="F190" s="118"/>
      <c r="G190" s="118"/>
      <c r="H190" s="118"/>
      <c r="I190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7" spans="1:9" x14ac:dyDescent="0.2">
      <c r="A207" s="118"/>
      <c r="B207" s="118"/>
      <c r="C207" s="118"/>
      <c r="D207" s="118"/>
      <c r="E207" s="118"/>
      <c r="F207" s="118"/>
      <c r="G207" s="118"/>
      <c r="H207" s="118"/>
      <c r="I207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6" spans="1:9" x14ac:dyDescent="0.2">
      <c r="A236" s="118"/>
      <c r="B236" s="118"/>
      <c r="C236" s="118"/>
      <c r="D236" s="118"/>
      <c r="E236" s="118"/>
      <c r="F236" s="118"/>
      <c r="G236" s="118"/>
      <c r="H236" s="118"/>
      <c r="I236" s="118"/>
    </row>
    <row r="246" spans="1:9" x14ac:dyDescent="0.2">
      <c r="A246" s="118"/>
      <c r="B246" s="118"/>
      <c r="C246" s="118"/>
      <c r="D246" s="118"/>
      <c r="E246" s="118"/>
      <c r="F246" s="118"/>
      <c r="G246" s="118"/>
      <c r="H246" s="118"/>
      <c r="I246" s="118"/>
    </row>
  </sheetData>
  <mergeCells count="23">
    <mergeCell ref="B44:I44"/>
    <mergeCell ref="H45:I45"/>
    <mergeCell ref="F47:F48"/>
    <mergeCell ref="G55:I55"/>
    <mergeCell ref="E18:F18"/>
    <mergeCell ref="C29:E29"/>
    <mergeCell ref="C32:F32"/>
    <mergeCell ref="B33:F33"/>
    <mergeCell ref="A34:I34"/>
    <mergeCell ref="A43:I43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0" firstPageNumber="185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6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6.14062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219</v>
      </c>
      <c r="F2" s="325"/>
      <c r="G2" s="325"/>
      <c r="H2" s="325"/>
      <c r="I2" s="325"/>
    </row>
    <row r="3" spans="1:9" ht="9.75" customHeight="1" x14ac:dyDescent="0.4">
      <c r="A3" s="211"/>
      <c r="B3" s="211"/>
      <c r="C3" s="211"/>
      <c r="D3" s="211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199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75004372</v>
      </c>
      <c r="F6" s="327"/>
      <c r="G6" s="124" t="s">
        <v>3</v>
      </c>
      <c r="H6" s="323">
        <v>1638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customHeight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3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3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3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212"/>
      <c r="I14" s="212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174530000</v>
      </c>
      <c r="F16" s="315"/>
      <c r="G16" s="216">
        <f>H16+I16</f>
        <v>184534312.76999998</v>
      </c>
      <c r="H16" s="141">
        <v>184330847.64999998</v>
      </c>
      <c r="I16" s="141">
        <v>203465.12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177041000</v>
      </c>
      <c r="F18" s="315"/>
      <c r="G18" s="216">
        <f>H18+I18</f>
        <v>187044373.41000003</v>
      </c>
      <c r="H18" s="141">
        <v>186750260.41000003</v>
      </c>
      <c r="I18" s="141">
        <v>294113</v>
      </c>
    </row>
    <row r="19" spans="1:9" ht="19.5" x14ac:dyDescent="0.4">
      <c r="A19" s="140"/>
      <c r="B19" s="143"/>
      <c r="C19" s="143"/>
      <c r="D19" s="143"/>
      <c r="E19" s="213"/>
      <c r="F19" s="214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2510060.6400000453</v>
      </c>
      <c r="H20" s="21">
        <f>H18-H16+H17</f>
        <v>2419412.7600000501</v>
      </c>
      <c r="I20" s="21">
        <f>I18-I16+I17</f>
        <v>90647.88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2510060.6400000453</v>
      </c>
      <c r="H21" s="21">
        <f>H20-H17</f>
        <v>2419412.7600000501</v>
      </c>
      <c r="I21" s="21">
        <f>I20-I17</f>
        <v>90647.88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90647.880000045523</v>
      </c>
      <c r="H25" s="219">
        <f>H21-H26</f>
        <v>5.029141902923584E-8</v>
      </c>
      <c r="I25" s="220">
        <f>I21-I26</f>
        <v>90647.88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2419412.7599999998</v>
      </c>
      <c r="H26" s="101">
        <v>2419412.7599999998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90647.88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f>20050+70597.88</f>
        <v>90647.88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2419412.7599999998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8433366.8399999999</v>
      </c>
      <c r="H33" s="156"/>
      <c r="I33" s="156"/>
    </row>
    <row r="34" spans="1:9" ht="38.25" customHeight="1" x14ac:dyDescent="0.2">
      <c r="A34" s="319" t="s">
        <v>202</v>
      </c>
      <c r="B34" s="319"/>
      <c r="C34" s="319"/>
      <c r="D34" s="319"/>
      <c r="E34" s="319"/>
      <c r="F34" s="319"/>
      <c r="G34" s="319"/>
      <c r="H34" s="319"/>
      <c r="I34" s="319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99618514</v>
      </c>
      <c r="G37" s="163">
        <v>99644737.700000003</v>
      </c>
      <c r="H37" s="164"/>
      <c r="I37" s="221">
        <f>IF(F37=0,"nerozp.",G37/F37)</f>
        <v>1.0002632412284327</v>
      </c>
    </row>
    <row r="38" spans="1:9" ht="16.5" hidden="1" customHeight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customHeight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267</v>
      </c>
      <c r="G40" s="163">
        <v>266.4504</v>
      </c>
      <c r="H40" s="164"/>
      <c r="I40" s="221">
        <f>IF(F40=0,"nerozp.",G40/F40)</f>
        <v>0.9979415730337079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10212957</v>
      </c>
      <c r="G41" s="163">
        <v>10212957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0"/>
      <c r="C43" s="310"/>
      <c r="D43" s="310"/>
      <c r="E43" s="310"/>
      <c r="F43" s="310"/>
      <c r="G43" s="310"/>
      <c r="H43" s="310"/>
      <c r="I43" s="310"/>
    </row>
    <row r="44" spans="1:9" ht="27" customHeight="1" x14ac:dyDescent="0.2">
      <c r="A44" s="166"/>
      <c r="B44" s="305" t="s">
        <v>212</v>
      </c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29" t="s">
        <v>29</v>
      </c>
      <c r="I45" s="329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30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30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29950</v>
      </c>
      <c r="F50" s="190">
        <v>0</v>
      </c>
      <c r="G50" s="191">
        <v>0</v>
      </c>
      <c r="H50" s="226">
        <f>E50+F50-G50</f>
        <v>29950</v>
      </c>
      <c r="I50" s="192">
        <v>29950</v>
      </c>
    </row>
    <row r="51" spans="1:11" x14ac:dyDescent="0.2">
      <c r="A51" s="193"/>
      <c r="B51" s="194"/>
      <c r="C51" s="194" t="s">
        <v>20</v>
      </c>
      <c r="D51" s="194"/>
      <c r="E51" s="195">
        <v>2011706.63</v>
      </c>
      <c r="F51" s="196">
        <v>1977122.3</v>
      </c>
      <c r="G51" s="197">
        <v>1961334</v>
      </c>
      <c r="H51" s="227">
        <f>E51+F51-G51</f>
        <v>2027494.9299999997</v>
      </c>
      <c r="I51" s="198">
        <v>1993280.63</v>
      </c>
    </row>
    <row r="52" spans="1:11" x14ac:dyDescent="0.2">
      <c r="A52" s="193"/>
      <c r="B52" s="194"/>
      <c r="C52" s="194" t="s">
        <v>63</v>
      </c>
      <c r="D52" s="194"/>
      <c r="E52" s="195">
        <v>576005.78</v>
      </c>
      <c r="F52" s="196">
        <v>199962.09</v>
      </c>
      <c r="G52" s="197">
        <v>98526.680000000008</v>
      </c>
      <c r="H52" s="227">
        <f>E52+F52-G52</f>
        <v>677441.19</v>
      </c>
      <c r="I52" s="198">
        <v>677441.19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197872.8</v>
      </c>
      <c r="F53" s="196">
        <v>12252594</v>
      </c>
      <c r="G53" s="197">
        <v>12192356.74</v>
      </c>
      <c r="H53" s="227">
        <f>E53+F53-G53</f>
        <v>258110.06000000052</v>
      </c>
      <c r="I53" s="198">
        <v>258623.06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2815535.21</v>
      </c>
      <c r="F54" s="223">
        <f>F50+F51+F52+F53</f>
        <v>14429678.390000001</v>
      </c>
      <c r="G54" s="224">
        <f>G50+G51+G52+G53</f>
        <v>14252217.42</v>
      </c>
      <c r="H54" s="224">
        <f>H50+H51+H52+H53</f>
        <v>2992996.18</v>
      </c>
      <c r="I54" s="225">
        <f>I50+I51+I52+I53</f>
        <v>2959294.88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8"/>
      <c r="I55" s="308"/>
    </row>
    <row r="56" spans="1:11" x14ac:dyDescent="0.2">
      <c r="G56" s="203"/>
    </row>
    <row r="57" spans="1:11" x14ac:dyDescent="0.2">
      <c r="G57" s="203"/>
    </row>
    <row r="64" spans="1:11" x14ac:dyDescent="0.2">
      <c r="A64" s="118"/>
      <c r="B64" s="118"/>
      <c r="C64" s="118"/>
      <c r="D64" s="118"/>
      <c r="E64" s="118"/>
      <c r="F64" s="118"/>
      <c r="G64" s="118"/>
      <c r="H64" s="118"/>
      <c r="I64" s="118"/>
    </row>
    <row r="65" spans="1:9" x14ac:dyDescent="0.2">
      <c r="A65" s="118"/>
      <c r="B65" s="118"/>
      <c r="C65" s="118"/>
      <c r="D65" s="118"/>
      <c r="E65" s="118"/>
      <c r="F65" s="118"/>
      <c r="G65" s="118"/>
      <c r="H65" s="118"/>
      <c r="I65" s="118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1" spans="1:9" x14ac:dyDescent="0.2">
      <c r="A121" s="118"/>
      <c r="B121" s="118"/>
      <c r="C121" s="118"/>
      <c r="D121" s="118"/>
      <c r="E121" s="118"/>
      <c r="F121" s="118"/>
      <c r="G121" s="118"/>
      <c r="H121" s="118"/>
      <c r="I121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28" spans="1:9" x14ac:dyDescent="0.2">
      <c r="A128" s="118"/>
      <c r="B128" s="118"/>
      <c r="C128" s="118"/>
      <c r="D128" s="118"/>
      <c r="E128" s="118"/>
      <c r="F128" s="118"/>
      <c r="G128" s="118"/>
      <c r="H128" s="118"/>
      <c r="I128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39" spans="1:9" x14ac:dyDescent="0.2">
      <c r="A139" s="118"/>
      <c r="B139" s="118"/>
      <c r="C139" s="118"/>
      <c r="D139" s="118"/>
      <c r="E139" s="118"/>
      <c r="F139" s="118"/>
      <c r="G139" s="118"/>
      <c r="H139" s="118"/>
      <c r="I139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6" spans="1:9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52" spans="1:9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</row>
    <row r="157" spans="1:9" x14ac:dyDescent="0.2">
      <c r="A157" s="118"/>
      <c r="B157" s="118"/>
      <c r="C157" s="118"/>
      <c r="D157" s="118"/>
      <c r="E157" s="118"/>
      <c r="F157" s="118"/>
      <c r="G157" s="118"/>
      <c r="H157" s="118"/>
      <c r="I157" s="118"/>
    </row>
    <row r="158" spans="1:9" x14ac:dyDescent="0.2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90" spans="1:9" x14ac:dyDescent="0.2">
      <c r="A190" s="118"/>
      <c r="B190" s="118"/>
      <c r="C190" s="118"/>
      <c r="D190" s="118"/>
      <c r="E190" s="118"/>
      <c r="F190" s="118"/>
      <c r="G190" s="118"/>
      <c r="H190" s="118"/>
      <c r="I190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7" spans="1:9" x14ac:dyDescent="0.2">
      <c r="A207" s="118"/>
      <c r="B207" s="118"/>
      <c r="C207" s="118"/>
      <c r="D207" s="118"/>
      <c r="E207" s="118"/>
      <c r="F207" s="118"/>
      <c r="G207" s="118"/>
      <c r="H207" s="118"/>
      <c r="I207" s="118"/>
    </row>
    <row r="208" spans="1:9" x14ac:dyDescent="0.2">
      <c r="A208" s="118"/>
      <c r="B208" s="118"/>
      <c r="C208" s="118"/>
      <c r="D208" s="118"/>
      <c r="E208" s="118"/>
      <c r="F208" s="118"/>
      <c r="G208" s="118"/>
      <c r="H208" s="118"/>
      <c r="I208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6" spans="1:9" x14ac:dyDescent="0.2">
      <c r="A236" s="118"/>
      <c r="B236" s="118"/>
      <c r="C236" s="118"/>
      <c r="D236" s="118"/>
      <c r="E236" s="118"/>
      <c r="F236" s="118"/>
      <c r="G236" s="118"/>
      <c r="H236" s="118"/>
      <c r="I236" s="118"/>
    </row>
    <row r="246" spans="1:9" x14ac:dyDescent="0.2">
      <c r="A246" s="118"/>
      <c r="B246" s="118"/>
      <c r="C246" s="118"/>
      <c r="D246" s="118"/>
      <c r="E246" s="118"/>
      <c r="F246" s="118"/>
      <c r="G246" s="118"/>
      <c r="H246" s="118"/>
      <c r="I246" s="118"/>
    </row>
  </sheetData>
  <mergeCells count="23">
    <mergeCell ref="B44:I44"/>
    <mergeCell ref="H45:I45"/>
    <mergeCell ref="F47:F48"/>
    <mergeCell ref="G55:I55"/>
    <mergeCell ref="E18:F18"/>
    <mergeCell ref="C29:E29"/>
    <mergeCell ref="C32:F32"/>
    <mergeCell ref="B33:F33"/>
    <mergeCell ref="A34:I34"/>
    <mergeCell ref="A43:I43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</mergeCells>
  <pageMargins left="0.70866141732283472" right="0.70866141732283472" top="0.78740157480314965" bottom="0.78740157480314965" header="0.31496062992125984" footer="0.31496062992125984"/>
  <pageSetup paperSize="9" scale="80" firstPageNumber="186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8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157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161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75004259</v>
      </c>
      <c r="F6" s="328"/>
      <c r="G6" s="124" t="s">
        <v>3</v>
      </c>
      <c r="H6" s="323">
        <v>1639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70867000</v>
      </c>
      <c r="F16" s="316"/>
      <c r="G16" s="216">
        <f>H16+I16</f>
        <v>76288662.50999999</v>
      </c>
      <c r="H16" s="141">
        <v>75888824.599999994</v>
      </c>
      <c r="I16" s="141">
        <v>399837.90999999992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71085000</v>
      </c>
      <c r="F18" s="316"/>
      <c r="G18" s="216">
        <f>H18+I18</f>
        <v>76467495.960000008</v>
      </c>
      <c r="H18" s="141">
        <v>76042973.960000008</v>
      </c>
      <c r="I18" s="141">
        <v>424522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178833.45000001788</v>
      </c>
      <c r="H20" s="21">
        <f>H18-H16+H17</f>
        <v>154149.36000001431</v>
      </c>
      <c r="I20" s="21">
        <f>I18-I16+I17</f>
        <v>24684.090000000084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178833.45000001788</v>
      </c>
      <c r="H21" s="21">
        <f>H20-H17</f>
        <v>154149.36000001431</v>
      </c>
      <c r="I21" s="21">
        <f>I20-I17</f>
        <v>24684.090000000084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24684.090000017866</v>
      </c>
      <c r="H25" s="219">
        <f>H21-H26</f>
        <v>1.4289980754256248E-8</v>
      </c>
      <c r="I25" s="220">
        <f>I21-I26</f>
        <v>24684.090000000084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154149.36000000002</v>
      </c>
      <c r="H26" s="101">
        <v>154149.36000000002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24684.09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5000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f>14000+5684.09</f>
        <v>19684.09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154149.36000000002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557022.39</v>
      </c>
      <c r="H33" s="156"/>
      <c r="I33" s="156"/>
    </row>
    <row r="34" spans="1:9" ht="38.25" customHeight="1" x14ac:dyDescent="0.2">
      <c r="A34" s="319" t="s">
        <v>185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38837000</v>
      </c>
      <c r="G37" s="163">
        <v>38837000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116.5</v>
      </c>
      <c r="G40" s="163">
        <v>115.5</v>
      </c>
      <c r="H40" s="164"/>
      <c r="I40" s="221">
        <f>IF(F40=0,"nerozp.",G40/F40)</f>
        <v>0.99141630901287559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1686806</v>
      </c>
      <c r="G41" s="163">
        <v>1686806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.2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0</v>
      </c>
      <c r="F50" s="190">
        <v>5000</v>
      </c>
      <c r="G50" s="191">
        <v>5000</v>
      </c>
      <c r="H50" s="226">
        <f>E50+F50-G50</f>
        <v>0</v>
      </c>
      <c r="I50" s="192">
        <v>0</v>
      </c>
    </row>
    <row r="51" spans="1:11" x14ac:dyDescent="0.2">
      <c r="A51" s="193"/>
      <c r="B51" s="194"/>
      <c r="C51" s="194" t="s">
        <v>20</v>
      </c>
      <c r="D51" s="194"/>
      <c r="E51" s="195">
        <v>155186.14000000001</v>
      </c>
      <c r="F51" s="196">
        <v>769399.96</v>
      </c>
      <c r="G51" s="197">
        <v>876207.6</v>
      </c>
      <c r="H51" s="227">
        <f>E51+F51-G51</f>
        <v>48378.5</v>
      </c>
      <c r="I51" s="198">
        <v>35263.54</v>
      </c>
    </row>
    <row r="52" spans="1:11" x14ac:dyDescent="0.2">
      <c r="A52" s="193"/>
      <c r="B52" s="194"/>
      <c r="C52" s="194" t="s">
        <v>63</v>
      </c>
      <c r="D52" s="194"/>
      <c r="E52" s="195">
        <v>141730.15</v>
      </c>
      <c r="F52" s="196">
        <v>112171.25</v>
      </c>
      <c r="G52" s="197">
        <v>79988</v>
      </c>
      <c r="H52" s="227">
        <f>E52+F52-G52</f>
        <v>173913.4</v>
      </c>
      <c r="I52" s="198">
        <v>173913.4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44014.19</v>
      </c>
      <c r="F53" s="196">
        <v>5355115.83</v>
      </c>
      <c r="G53" s="197">
        <v>5262543.54</v>
      </c>
      <c r="H53" s="227">
        <f>E53+F53-G53</f>
        <v>136586.48000000045</v>
      </c>
      <c r="I53" s="198">
        <v>136586.48000000001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340930.48000000004</v>
      </c>
      <c r="F54" s="223">
        <f>F50+F51+F52+F53</f>
        <v>6241687.04</v>
      </c>
      <c r="G54" s="224">
        <f>G50+G51+G52+G53</f>
        <v>6223739.1399999997</v>
      </c>
      <c r="H54" s="224">
        <f>H50+H51+H52+H53</f>
        <v>358878.38000000047</v>
      </c>
      <c r="I54" s="225">
        <f>I50+I51+I52+I53</f>
        <v>345763.42000000004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x14ac:dyDescent="0.2">
      <c r="A56" s="202"/>
      <c r="B56" s="202"/>
      <c r="C56" s="202"/>
      <c r="D56" s="202"/>
      <c r="E56" s="202"/>
      <c r="F56" s="202"/>
      <c r="G56" s="303" t="s">
        <v>82</v>
      </c>
      <c r="H56" s="304"/>
      <c r="I56" s="304"/>
    </row>
    <row r="57" spans="1:11" x14ac:dyDescent="0.2">
      <c r="G57" s="303" t="s">
        <v>82</v>
      </c>
      <c r="H57" s="304"/>
      <c r="I57" s="304"/>
    </row>
    <row r="58" spans="1:11" x14ac:dyDescent="0.2">
      <c r="G58" s="203"/>
    </row>
    <row r="59" spans="1:11" x14ac:dyDescent="0.2">
      <c r="G59" s="203"/>
    </row>
    <row r="66" spans="1:9" x14ac:dyDescent="0.2">
      <c r="A66" s="118"/>
      <c r="B66" s="118"/>
      <c r="C66" s="118"/>
      <c r="D66" s="118"/>
      <c r="E66" s="118"/>
      <c r="F66" s="118"/>
      <c r="G66" s="118"/>
      <c r="H66" s="118"/>
      <c r="I66" s="118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8" spans="1:9" x14ac:dyDescent="0.2">
      <c r="A98" s="118"/>
      <c r="B98" s="118"/>
      <c r="C98" s="118"/>
      <c r="D98" s="118"/>
      <c r="E98" s="118"/>
      <c r="F98" s="118"/>
      <c r="G98" s="118"/>
      <c r="H98" s="118"/>
      <c r="I98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4" spans="1:9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8" spans="1:9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1" spans="1:9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8" spans="1:9" x14ac:dyDescent="0.2">
      <c r="A118" s="118"/>
      <c r="B118" s="118"/>
      <c r="C118" s="118"/>
      <c r="D118" s="118"/>
      <c r="E118" s="118"/>
      <c r="F118" s="118"/>
      <c r="G118" s="118"/>
      <c r="H118" s="118"/>
      <c r="I118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2" spans="1:9" x14ac:dyDescent="0.2">
      <c r="A122" s="118"/>
      <c r="B122" s="118"/>
      <c r="C122" s="118"/>
      <c r="D122" s="118"/>
      <c r="E122" s="118"/>
      <c r="F122" s="118"/>
      <c r="G122" s="118"/>
      <c r="H122" s="118"/>
      <c r="I122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9" spans="1:9" x14ac:dyDescent="0.2">
      <c r="A129" s="118"/>
      <c r="B129" s="118"/>
      <c r="C129" s="118"/>
      <c r="D129" s="118"/>
      <c r="E129" s="118"/>
      <c r="F129" s="118"/>
      <c r="G129" s="118"/>
      <c r="H129" s="118"/>
      <c r="I129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2" spans="1:9" x14ac:dyDescent="0.2">
      <c r="A132" s="118"/>
      <c r="B132" s="118"/>
      <c r="C132" s="118"/>
      <c r="D132" s="118"/>
      <c r="E132" s="118"/>
      <c r="F132" s="118"/>
      <c r="G132" s="118"/>
      <c r="H132" s="118"/>
      <c r="I132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7" spans="1:9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</row>
    <row r="140" spans="1:9" x14ac:dyDescent="0.2">
      <c r="A140" s="118"/>
      <c r="B140" s="118"/>
      <c r="C140" s="118"/>
      <c r="D140" s="118"/>
      <c r="E140" s="118"/>
      <c r="F140" s="118"/>
      <c r="G140" s="118"/>
      <c r="H140" s="118"/>
      <c r="I140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8" spans="1:9" x14ac:dyDescent="0.2">
      <c r="A148" s="118"/>
      <c r="B148" s="118"/>
      <c r="C148" s="118"/>
      <c r="D148" s="118"/>
      <c r="E148" s="118"/>
      <c r="F148" s="118"/>
      <c r="G148" s="118"/>
      <c r="H148" s="118"/>
      <c r="I148" s="118"/>
    </row>
    <row r="154" spans="1:9" x14ac:dyDescent="0.2">
      <c r="A154" s="118"/>
      <c r="B154" s="118"/>
      <c r="C154" s="118"/>
      <c r="D154" s="118"/>
      <c r="E154" s="118"/>
      <c r="F154" s="118"/>
      <c r="G154" s="118"/>
      <c r="H154" s="118"/>
      <c r="I154" s="118"/>
    </row>
    <row r="159" spans="1:9" x14ac:dyDescent="0.2">
      <c r="A159" s="118"/>
      <c r="B159" s="118"/>
      <c r="C159" s="118"/>
      <c r="D159" s="118"/>
      <c r="E159" s="118"/>
      <c r="F159" s="118"/>
      <c r="G159" s="118"/>
      <c r="H159" s="118"/>
      <c r="I159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1" spans="1:9" x14ac:dyDescent="0.2">
      <c r="A181" s="118"/>
      <c r="B181" s="118"/>
      <c r="C181" s="118"/>
      <c r="D181" s="118"/>
      <c r="E181" s="118"/>
      <c r="F181" s="118"/>
      <c r="G181" s="118"/>
      <c r="H181" s="118"/>
      <c r="I181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92" spans="1:9" x14ac:dyDescent="0.2">
      <c r="A192" s="118"/>
      <c r="B192" s="118"/>
      <c r="C192" s="118"/>
      <c r="D192" s="118"/>
      <c r="E192" s="118"/>
      <c r="F192" s="118"/>
      <c r="G192" s="118"/>
      <c r="H192" s="118"/>
      <c r="I192" s="118"/>
    </row>
    <row r="194" spans="1:9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1" spans="1:9" x14ac:dyDescent="0.2">
      <c r="A201" s="118"/>
      <c r="B201" s="118"/>
      <c r="C201" s="118"/>
      <c r="D201" s="118"/>
      <c r="E201" s="118"/>
      <c r="F201" s="118"/>
      <c r="G201" s="118"/>
      <c r="H201" s="118"/>
      <c r="I201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9" spans="1:9" x14ac:dyDescent="0.2">
      <c r="A209" s="118"/>
      <c r="B209" s="118"/>
      <c r="C209" s="118"/>
      <c r="D209" s="118"/>
      <c r="E209" s="118"/>
      <c r="F209" s="118"/>
      <c r="G209" s="118"/>
      <c r="H209" s="118"/>
      <c r="I209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20" spans="1:9" x14ac:dyDescent="0.2">
      <c r="A220" s="118"/>
      <c r="B220" s="118"/>
      <c r="C220" s="118"/>
      <c r="D220" s="118"/>
      <c r="E220" s="118"/>
      <c r="F220" s="118"/>
      <c r="G220" s="118"/>
      <c r="H220" s="118"/>
      <c r="I220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8" spans="1:9" x14ac:dyDescent="0.2">
      <c r="A238" s="118"/>
      <c r="B238" s="118"/>
      <c r="C238" s="118"/>
      <c r="D238" s="118"/>
      <c r="E238" s="118"/>
      <c r="F238" s="118"/>
      <c r="G238" s="118"/>
      <c r="H238" s="118"/>
      <c r="I238" s="118"/>
    </row>
    <row r="248" spans="1:9" x14ac:dyDescent="0.2">
      <c r="A248" s="118"/>
      <c r="B248" s="118"/>
      <c r="C248" s="118"/>
      <c r="D248" s="118"/>
      <c r="E248" s="118"/>
      <c r="F248" s="118"/>
      <c r="G248" s="118"/>
      <c r="H248" s="118"/>
      <c r="I248" s="118"/>
    </row>
  </sheetData>
  <mergeCells count="25">
    <mergeCell ref="G57:I57"/>
    <mergeCell ref="B44:I44"/>
    <mergeCell ref="H45:I45"/>
    <mergeCell ref="F47:F48"/>
    <mergeCell ref="G55:I55"/>
    <mergeCell ref="G56:I5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87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D37" sqref="D37"/>
    </sheetView>
  </sheetViews>
  <sheetFormatPr defaultRowHeight="12.75" x14ac:dyDescent="0.2"/>
  <cols>
    <col min="1" max="1" width="7.5703125" style="116" customWidth="1"/>
    <col min="2" max="2" width="2.5703125" style="116" customWidth="1"/>
    <col min="3" max="3" width="8.42578125" style="116" customWidth="1"/>
    <col min="4" max="4" width="8.28515625" style="116" customWidth="1"/>
    <col min="5" max="5" width="15.28515625" style="116" customWidth="1"/>
    <col min="6" max="6" width="15.5703125" style="116" customWidth="1"/>
    <col min="7" max="7" width="15" style="116" customWidth="1"/>
    <col min="8" max="8" width="15.28515625" style="116" customWidth="1"/>
    <col min="9" max="9" width="16.28515625" style="116" customWidth="1"/>
    <col min="10" max="10" width="12.5703125" style="118" customWidth="1"/>
    <col min="11" max="11" width="13.42578125" style="118" customWidth="1"/>
    <col min="12" max="255" width="9.140625" style="118"/>
    <col min="256" max="256" width="7.5703125" style="118" customWidth="1"/>
    <col min="257" max="257" width="2.5703125" style="118" customWidth="1"/>
    <col min="258" max="258" width="8.42578125" style="118" customWidth="1"/>
    <col min="259" max="259" width="8.28515625" style="118" customWidth="1"/>
    <col min="260" max="260" width="15.28515625" style="118" customWidth="1"/>
    <col min="261" max="261" width="15.5703125" style="118" customWidth="1"/>
    <col min="262" max="262" width="15" style="118" customWidth="1"/>
    <col min="263" max="263" width="15.28515625" style="118" customWidth="1"/>
    <col min="264" max="264" width="16.28515625" style="118" customWidth="1"/>
    <col min="265" max="265" width="33.5703125" style="118" customWidth="1"/>
    <col min="266" max="266" width="62.42578125" style="118" customWidth="1"/>
    <col min="267" max="511" width="9.140625" style="118"/>
    <col min="512" max="512" width="7.5703125" style="118" customWidth="1"/>
    <col min="513" max="513" width="2.5703125" style="118" customWidth="1"/>
    <col min="514" max="514" width="8.42578125" style="118" customWidth="1"/>
    <col min="515" max="515" width="8.28515625" style="118" customWidth="1"/>
    <col min="516" max="516" width="15.28515625" style="118" customWidth="1"/>
    <col min="517" max="517" width="15.5703125" style="118" customWidth="1"/>
    <col min="518" max="518" width="15" style="118" customWidth="1"/>
    <col min="519" max="519" width="15.28515625" style="118" customWidth="1"/>
    <col min="520" max="520" width="16.28515625" style="118" customWidth="1"/>
    <col min="521" max="521" width="33.5703125" style="118" customWidth="1"/>
    <col min="522" max="522" width="62.42578125" style="118" customWidth="1"/>
    <col min="523" max="767" width="9.140625" style="118"/>
    <col min="768" max="768" width="7.5703125" style="118" customWidth="1"/>
    <col min="769" max="769" width="2.5703125" style="118" customWidth="1"/>
    <col min="770" max="770" width="8.42578125" style="118" customWidth="1"/>
    <col min="771" max="771" width="8.28515625" style="118" customWidth="1"/>
    <col min="772" max="772" width="15.28515625" style="118" customWidth="1"/>
    <col min="773" max="773" width="15.5703125" style="118" customWidth="1"/>
    <col min="774" max="774" width="15" style="118" customWidth="1"/>
    <col min="775" max="775" width="15.28515625" style="118" customWidth="1"/>
    <col min="776" max="776" width="16.28515625" style="118" customWidth="1"/>
    <col min="777" max="777" width="33.5703125" style="118" customWidth="1"/>
    <col min="778" max="778" width="62.42578125" style="118" customWidth="1"/>
    <col min="779" max="1023" width="9.140625" style="118"/>
    <col min="1024" max="1024" width="7.5703125" style="118" customWidth="1"/>
    <col min="1025" max="1025" width="2.5703125" style="118" customWidth="1"/>
    <col min="1026" max="1026" width="8.42578125" style="118" customWidth="1"/>
    <col min="1027" max="1027" width="8.28515625" style="118" customWidth="1"/>
    <col min="1028" max="1028" width="15.28515625" style="118" customWidth="1"/>
    <col min="1029" max="1029" width="15.5703125" style="118" customWidth="1"/>
    <col min="1030" max="1030" width="15" style="118" customWidth="1"/>
    <col min="1031" max="1031" width="15.28515625" style="118" customWidth="1"/>
    <col min="1032" max="1032" width="16.28515625" style="118" customWidth="1"/>
    <col min="1033" max="1033" width="33.5703125" style="118" customWidth="1"/>
    <col min="1034" max="1034" width="62.42578125" style="118" customWidth="1"/>
    <col min="1035" max="1279" width="9.140625" style="118"/>
    <col min="1280" max="1280" width="7.5703125" style="118" customWidth="1"/>
    <col min="1281" max="1281" width="2.5703125" style="118" customWidth="1"/>
    <col min="1282" max="1282" width="8.42578125" style="118" customWidth="1"/>
    <col min="1283" max="1283" width="8.28515625" style="118" customWidth="1"/>
    <col min="1284" max="1284" width="15.28515625" style="118" customWidth="1"/>
    <col min="1285" max="1285" width="15.5703125" style="118" customWidth="1"/>
    <col min="1286" max="1286" width="15" style="118" customWidth="1"/>
    <col min="1287" max="1287" width="15.28515625" style="118" customWidth="1"/>
    <col min="1288" max="1288" width="16.28515625" style="118" customWidth="1"/>
    <col min="1289" max="1289" width="33.5703125" style="118" customWidth="1"/>
    <col min="1290" max="1290" width="62.42578125" style="118" customWidth="1"/>
    <col min="1291" max="1535" width="9.140625" style="118"/>
    <col min="1536" max="1536" width="7.5703125" style="118" customWidth="1"/>
    <col min="1537" max="1537" width="2.5703125" style="118" customWidth="1"/>
    <col min="1538" max="1538" width="8.42578125" style="118" customWidth="1"/>
    <col min="1539" max="1539" width="8.28515625" style="118" customWidth="1"/>
    <col min="1540" max="1540" width="15.28515625" style="118" customWidth="1"/>
    <col min="1541" max="1541" width="15.5703125" style="118" customWidth="1"/>
    <col min="1542" max="1542" width="15" style="118" customWidth="1"/>
    <col min="1543" max="1543" width="15.28515625" style="118" customWidth="1"/>
    <col min="1544" max="1544" width="16.28515625" style="118" customWidth="1"/>
    <col min="1545" max="1545" width="33.5703125" style="118" customWidth="1"/>
    <col min="1546" max="1546" width="62.42578125" style="118" customWidth="1"/>
    <col min="1547" max="1791" width="9.140625" style="118"/>
    <col min="1792" max="1792" width="7.5703125" style="118" customWidth="1"/>
    <col min="1793" max="1793" width="2.5703125" style="118" customWidth="1"/>
    <col min="1794" max="1794" width="8.42578125" style="118" customWidth="1"/>
    <col min="1795" max="1795" width="8.28515625" style="118" customWidth="1"/>
    <col min="1796" max="1796" width="15.28515625" style="118" customWidth="1"/>
    <col min="1797" max="1797" width="15.5703125" style="118" customWidth="1"/>
    <col min="1798" max="1798" width="15" style="118" customWidth="1"/>
    <col min="1799" max="1799" width="15.28515625" style="118" customWidth="1"/>
    <col min="1800" max="1800" width="16.28515625" style="118" customWidth="1"/>
    <col min="1801" max="1801" width="33.5703125" style="118" customWidth="1"/>
    <col min="1802" max="1802" width="62.42578125" style="118" customWidth="1"/>
    <col min="1803" max="2047" width="9.140625" style="118"/>
    <col min="2048" max="2048" width="7.5703125" style="118" customWidth="1"/>
    <col min="2049" max="2049" width="2.5703125" style="118" customWidth="1"/>
    <col min="2050" max="2050" width="8.42578125" style="118" customWidth="1"/>
    <col min="2051" max="2051" width="8.28515625" style="118" customWidth="1"/>
    <col min="2052" max="2052" width="15.28515625" style="118" customWidth="1"/>
    <col min="2053" max="2053" width="15.5703125" style="118" customWidth="1"/>
    <col min="2054" max="2054" width="15" style="118" customWidth="1"/>
    <col min="2055" max="2055" width="15.28515625" style="118" customWidth="1"/>
    <col min="2056" max="2056" width="16.28515625" style="118" customWidth="1"/>
    <col min="2057" max="2057" width="33.5703125" style="118" customWidth="1"/>
    <col min="2058" max="2058" width="62.42578125" style="118" customWidth="1"/>
    <col min="2059" max="2303" width="9.140625" style="118"/>
    <col min="2304" max="2304" width="7.5703125" style="118" customWidth="1"/>
    <col min="2305" max="2305" width="2.5703125" style="118" customWidth="1"/>
    <col min="2306" max="2306" width="8.42578125" style="118" customWidth="1"/>
    <col min="2307" max="2307" width="8.28515625" style="118" customWidth="1"/>
    <col min="2308" max="2308" width="15.28515625" style="118" customWidth="1"/>
    <col min="2309" max="2309" width="15.5703125" style="118" customWidth="1"/>
    <col min="2310" max="2310" width="15" style="118" customWidth="1"/>
    <col min="2311" max="2311" width="15.28515625" style="118" customWidth="1"/>
    <col min="2312" max="2312" width="16.28515625" style="118" customWidth="1"/>
    <col min="2313" max="2313" width="33.5703125" style="118" customWidth="1"/>
    <col min="2314" max="2314" width="62.42578125" style="118" customWidth="1"/>
    <col min="2315" max="2559" width="9.140625" style="118"/>
    <col min="2560" max="2560" width="7.5703125" style="118" customWidth="1"/>
    <col min="2561" max="2561" width="2.5703125" style="118" customWidth="1"/>
    <col min="2562" max="2562" width="8.42578125" style="118" customWidth="1"/>
    <col min="2563" max="2563" width="8.28515625" style="118" customWidth="1"/>
    <col min="2564" max="2564" width="15.28515625" style="118" customWidth="1"/>
    <col min="2565" max="2565" width="15.5703125" style="118" customWidth="1"/>
    <col min="2566" max="2566" width="15" style="118" customWidth="1"/>
    <col min="2567" max="2567" width="15.28515625" style="118" customWidth="1"/>
    <col min="2568" max="2568" width="16.28515625" style="118" customWidth="1"/>
    <col min="2569" max="2569" width="33.5703125" style="118" customWidth="1"/>
    <col min="2570" max="2570" width="62.42578125" style="118" customWidth="1"/>
    <col min="2571" max="2815" width="9.140625" style="118"/>
    <col min="2816" max="2816" width="7.5703125" style="118" customWidth="1"/>
    <col min="2817" max="2817" width="2.5703125" style="118" customWidth="1"/>
    <col min="2818" max="2818" width="8.42578125" style="118" customWidth="1"/>
    <col min="2819" max="2819" width="8.28515625" style="118" customWidth="1"/>
    <col min="2820" max="2820" width="15.28515625" style="118" customWidth="1"/>
    <col min="2821" max="2821" width="15.5703125" style="118" customWidth="1"/>
    <col min="2822" max="2822" width="15" style="118" customWidth="1"/>
    <col min="2823" max="2823" width="15.28515625" style="118" customWidth="1"/>
    <col min="2824" max="2824" width="16.28515625" style="118" customWidth="1"/>
    <col min="2825" max="2825" width="33.5703125" style="118" customWidth="1"/>
    <col min="2826" max="2826" width="62.42578125" style="118" customWidth="1"/>
    <col min="2827" max="3071" width="9.140625" style="118"/>
    <col min="3072" max="3072" width="7.5703125" style="118" customWidth="1"/>
    <col min="3073" max="3073" width="2.5703125" style="118" customWidth="1"/>
    <col min="3074" max="3074" width="8.42578125" style="118" customWidth="1"/>
    <col min="3075" max="3075" width="8.28515625" style="118" customWidth="1"/>
    <col min="3076" max="3076" width="15.28515625" style="118" customWidth="1"/>
    <col min="3077" max="3077" width="15.5703125" style="118" customWidth="1"/>
    <col min="3078" max="3078" width="15" style="118" customWidth="1"/>
    <col min="3079" max="3079" width="15.28515625" style="118" customWidth="1"/>
    <col min="3080" max="3080" width="16.28515625" style="118" customWidth="1"/>
    <col min="3081" max="3081" width="33.5703125" style="118" customWidth="1"/>
    <col min="3082" max="3082" width="62.42578125" style="118" customWidth="1"/>
    <col min="3083" max="3327" width="9.140625" style="118"/>
    <col min="3328" max="3328" width="7.5703125" style="118" customWidth="1"/>
    <col min="3329" max="3329" width="2.5703125" style="118" customWidth="1"/>
    <col min="3330" max="3330" width="8.42578125" style="118" customWidth="1"/>
    <col min="3331" max="3331" width="8.28515625" style="118" customWidth="1"/>
    <col min="3332" max="3332" width="15.28515625" style="118" customWidth="1"/>
    <col min="3333" max="3333" width="15.5703125" style="118" customWidth="1"/>
    <col min="3334" max="3334" width="15" style="118" customWidth="1"/>
    <col min="3335" max="3335" width="15.28515625" style="118" customWidth="1"/>
    <col min="3336" max="3336" width="16.28515625" style="118" customWidth="1"/>
    <col min="3337" max="3337" width="33.5703125" style="118" customWidth="1"/>
    <col min="3338" max="3338" width="62.42578125" style="118" customWidth="1"/>
    <col min="3339" max="3583" width="9.140625" style="118"/>
    <col min="3584" max="3584" width="7.5703125" style="118" customWidth="1"/>
    <col min="3585" max="3585" width="2.5703125" style="118" customWidth="1"/>
    <col min="3586" max="3586" width="8.42578125" style="118" customWidth="1"/>
    <col min="3587" max="3587" width="8.28515625" style="118" customWidth="1"/>
    <col min="3588" max="3588" width="15.28515625" style="118" customWidth="1"/>
    <col min="3589" max="3589" width="15.5703125" style="118" customWidth="1"/>
    <col min="3590" max="3590" width="15" style="118" customWidth="1"/>
    <col min="3591" max="3591" width="15.28515625" style="118" customWidth="1"/>
    <col min="3592" max="3592" width="16.28515625" style="118" customWidth="1"/>
    <col min="3593" max="3593" width="33.5703125" style="118" customWidth="1"/>
    <col min="3594" max="3594" width="62.42578125" style="118" customWidth="1"/>
    <col min="3595" max="3839" width="9.140625" style="118"/>
    <col min="3840" max="3840" width="7.5703125" style="118" customWidth="1"/>
    <col min="3841" max="3841" width="2.5703125" style="118" customWidth="1"/>
    <col min="3842" max="3842" width="8.42578125" style="118" customWidth="1"/>
    <col min="3843" max="3843" width="8.28515625" style="118" customWidth="1"/>
    <col min="3844" max="3844" width="15.28515625" style="118" customWidth="1"/>
    <col min="3845" max="3845" width="15.5703125" style="118" customWidth="1"/>
    <col min="3846" max="3846" width="15" style="118" customWidth="1"/>
    <col min="3847" max="3847" width="15.28515625" style="118" customWidth="1"/>
    <col min="3848" max="3848" width="16.28515625" style="118" customWidth="1"/>
    <col min="3849" max="3849" width="33.5703125" style="118" customWidth="1"/>
    <col min="3850" max="3850" width="62.42578125" style="118" customWidth="1"/>
    <col min="3851" max="4095" width="9.140625" style="118"/>
    <col min="4096" max="4096" width="7.5703125" style="118" customWidth="1"/>
    <col min="4097" max="4097" width="2.5703125" style="118" customWidth="1"/>
    <col min="4098" max="4098" width="8.42578125" style="118" customWidth="1"/>
    <col min="4099" max="4099" width="8.28515625" style="118" customWidth="1"/>
    <col min="4100" max="4100" width="15.28515625" style="118" customWidth="1"/>
    <col min="4101" max="4101" width="15.5703125" style="118" customWidth="1"/>
    <col min="4102" max="4102" width="15" style="118" customWidth="1"/>
    <col min="4103" max="4103" width="15.28515625" style="118" customWidth="1"/>
    <col min="4104" max="4104" width="16.28515625" style="118" customWidth="1"/>
    <col min="4105" max="4105" width="33.5703125" style="118" customWidth="1"/>
    <col min="4106" max="4106" width="62.42578125" style="118" customWidth="1"/>
    <col min="4107" max="4351" width="9.140625" style="118"/>
    <col min="4352" max="4352" width="7.5703125" style="118" customWidth="1"/>
    <col min="4353" max="4353" width="2.5703125" style="118" customWidth="1"/>
    <col min="4354" max="4354" width="8.42578125" style="118" customWidth="1"/>
    <col min="4355" max="4355" width="8.28515625" style="118" customWidth="1"/>
    <col min="4356" max="4356" width="15.28515625" style="118" customWidth="1"/>
    <col min="4357" max="4357" width="15.5703125" style="118" customWidth="1"/>
    <col min="4358" max="4358" width="15" style="118" customWidth="1"/>
    <col min="4359" max="4359" width="15.28515625" style="118" customWidth="1"/>
    <col min="4360" max="4360" width="16.28515625" style="118" customWidth="1"/>
    <col min="4361" max="4361" width="33.5703125" style="118" customWidth="1"/>
    <col min="4362" max="4362" width="62.42578125" style="118" customWidth="1"/>
    <col min="4363" max="4607" width="9.140625" style="118"/>
    <col min="4608" max="4608" width="7.5703125" style="118" customWidth="1"/>
    <col min="4609" max="4609" width="2.5703125" style="118" customWidth="1"/>
    <col min="4610" max="4610" width="8.42578125" style="118" customWidth="1"/>
    <col min="4611" max="4611" width="8.28515625" style="118" customWidth="1"/>
    <col min="4612" max="4612" width="15.28515625" style="118" customWidth="1"/>
    <col min="4613" max="4613" width="15.5703125" style="118" customWidth="1"/>
    <col min="4614" max="4614" width="15" style="118" customWidth="1"/>
    <col min="4615" max="4615" width="15.28515625" style="118" customWidth="1"/>
    <col min="4616" max="4616" width="16.28515625" style="118" customWidth="1"/>
    <col min="4617" max="4617" width="33.5703125" style="118" customWidth="1"/>
    <col min="4618" max="4618" width="62.42578125" style="118" customWidth="1"/>
    <col min="4619" max="4863" width="9.140625" style="118"/>
    <col min="4864" max="4864" width="7.5703125" style="118" customWidth="1"/>
    <col min="4865" max="4865" width="2.5703125" style="118" customWidth="1"/>
    <col min="4866" max="4866" width="8.42578125" style="118" customWidth="1"/>
    <col min="4867" max="4867" width="8.28515625" style="118" customWidth="1"/>
    <col min="4868" max="4868" width="15.28515625" style="118" customWidth="1"/>
    <col min="4869" max="4869" width="15.5703125" style="118" customWidth="1"/>
    <col min="4870" max="4870" width="15" style="118" customWidth="1"/>
    <col min="4871" max="4871" width="15.28515625" style="118" customWidth="1"/>
    <col min="4872" max="4872" width="16.28515625" style="118" customWidth="1"/>
    <col min="4873" max="4873" width="33.5703125" style="118" customWidth="1"/>
    <col min="4874" max="4874" width="62.42578125" style="118" customWidth="1"/>
    <col min="4875" max="5119" width="9.140625" style="118"/>
    <col min="5120" max="5120" width="7.5703125" style="118" customWidth="1"/>
    <col min="5121" max="5121" width="2.5703125" style="118" customWidth="1"/>
    <col min="5122" max="5122" width="8.42578125" style="118" customWidth="1"/>
    <col min="5123" max="5123" width="8.28515625" style="118" customWidth="1"/>
    <col min="5124" max="5124" width="15.28515625" style="118" customWidth="1"/>
    <col min="5125" max="5125" width="15.5703125" style="118" customWidth="1"/>
    <col min="5126" max="5126" width="15" style="118" customWidth="1"/>
    <col min="5127" max="5127" width="15.28515625" style="118" customWidth="1"/>
    <col min="5128" max="5128" width="16.28515625" style="118" customWidth="1"/>
    <col min="5129" max="5129" width="33.5703125" style="118" customWidth="1"/>
    <col min="5130" max="5130" width="62.42578125" style="118" customWidth="1"/>
    <col min="5131" max="5375" width="9.140625" style="118"/>
    <col min="5376" max="5376" width="7.5703125" style="118" customWidth="1"/>
    <col min="5377" max="5377" width="2.5703125" style="118" customWidth="1"/>
    <col min="5378" max="5378" width="8.42578125" style="118" customWidth="1"/>
    <col min="5379" max="5379" width="8.28515625" style="118" customWidth="1"/>
    <col min="5380" max="5380" width="15.28515625" style="118" customWidth="1"/>
    <col min="5381" max="5381" width="15.5703125" style="118" customWidth="1"/>
    <col min="5382" max="5382" width="15" style="118" customWidth="1"/>
    <col min="5383" max="5383" width="15.28515625" style="118" customWidth="1"/>
    <col min="5384" max="5384" width="16.28515625" style="118" customWidth="1"/>
    <col min="5385" max="5385" width="33.5703125" style="118" customWidth="1"/>
    <col min="5386" max="5386" width="62.42578125" style="118" customWidth="1"/>
    <col min="5387" max="5631" width="9.140625" style="118"/>
    <col min="5632" max="5632" width="7.5703125" style="118" customWidth="1"/>
    <col min="5633" max="5633" width="2.5703125" style="118" customWidth="1"/>
    <col min="5634" max="5634" width="8.42578125" style="118" customWidth="1"/>
    <col min="5635" max="5635" width="8.28515625" style="118" customWidth="1"/>
    <col min="5636" max="5636" width="15.28515625" style="118" customWidth="1"/>
    <col min="5637" max="5637" width="15.5703125" style="118" customWidth="1"/>
    <col min="5638" max="5638" width="15" style="118" customWidth="1"/>
    <col min="5639" max="5639" width="15.28515625" style="118" customWidth="1"/>
    <col min="5640" max="5640" width="16.28515625" style="118" customWidth="1"/>
    <col min="5641" max="5641" width="33.5703125" style="118" customWidth="1"/>
    <col min="5642" max="5642" width="62.42578125" style="118" customWidth="1"/>
    <col min="5643" max="5887" width="9.140625" style="118"/>
    <col min="5888" max="5888" width="7.5703125" style="118" customWidth="1"/>
    <col min="5889" max="5889" width="2.5703125" style="118" customWidth="1"/>
    <col min="5890" max="5890" width="8.42578125" style="118" customWidth="1"/>
    <col min="5891" max="5891" width="8.28515625" style="118" customWidth="1"/>
    <col min="5892" max="5892" width="15.28515625" style="118" customWidth="1"/>
    <col min="5893" max="5893" width="15.5703125" style="118" customWidth="1"/>
    <col min="5894" max="5894" width="15" style="118" customWidth="1"/>
    <col min="5895" max="5895" width="15.28515625" style="118" customWidth="1"/>
    <col min="5896" max="5896" width="16.28515625" style="118" customWidth="1"/>
    <col min="5897" max="5897" width="33.5703125" style="118" customWidth="1"/>
    <col min="5898" max="5898" width="62.42578125" style="118" customWidth="1"/>
    <col min="5899" max="6143" width="9.140625" style="118"/>
    <col min="6144" max="6144" width="7.5703125" style="118" customWidth="1"/>
    <col min="6145" max="6145" width="2.5703125" style="118" customWidth="1"/>
    <col min="6146" max="6146" width="8.42578125" style="118" customWidth="1"/>
    <col min="6147" max="6147" width="8.28515625" style="118" customWidth="1"/>
    <col min="6148" max="6148" width="15.28515625" style="118" customWidth="1"/>
    <col min="6149" max="6149" width="15.5703125" style="118" customWidth="1"/>
    <col min="6150" max="6150" width="15" style="118" customWidth="1"/>
    <col min="6151" max="6151" width="15.28515625" style="118" customWidth="1"/>
    <col min="6152" max="6152" width="16.28515625" style="118" customWidth="1"/>
    <col min="6153" max="6153" width="33.5703125" style="118" customWidth="1"/>
    <col min="6154" max="6154" width="62.42578125" style="118" customWidth="1"/>
    <col min="6155" max="6399" width="9.140625" style="118"/>
    <col min="6400" max="6400" width="7.5703125" style="118" customWidth="1"/>
    <col min="6401" max="6401" width="2.5703125" style="118" customWidth="1"/>
    <col min="6402" max="6402" width="8.42578125" style="118" customWidth="1"/>
    <col min="6403" max="6403" width="8.28515625" style="118" customWidth="1"/>
    <col min="6404" max="6404" width="15.28515625" style="118" customWidth="1"/>
    <col min="6405" max="6405" width="15.5703125" style="118" customWidth="1"/>
    <col min="6406" max="6406" width="15" style="118" customWidth="1"/>
    <col min="6407" max="6407" width="15.28515625" style="118" customWidth="1"/>
    <col min="6408" max="6408" width="16.28515625" style="118" customWidth="1"/>
    <col min="6409" max="6409" width="33.5703125" style="118" customWidth="1"/>
    <col min="6410" max="6410" width="62.42578125" style="118" customWidth="1"/>
    <col min="6411" max="6655" width="9.140625" style="118"/>
    <col min="6656" max="6656" width="7.5703125" style="118" customWidth="1"/>
    <col min="6657" max="6657" width="2.5703125" style="118" customWidth="1"/>
    <col min="6658" max="6658" width="8.42578125" style="118" customWidth="1"/>
    <col min="6659" max="6659" width="8.28515625" style="118" customWidth="1"/>
    <col min="6660" max="6660" width="15.28515625" style="118" customWidth="1"/>
    <col min="6661" max="6661" width="15.5703125" style="118" customWidth="1"/>
    <col min="6662" max="6662" width="15" style="118" customWidth="1"/>
    <col min="6663" max="6663" width="15.28515625" style="118" customWidth="1"/>
    <col min="6664" max="6664" width="16.28515625" style="118" customWidth="1"/>
    <col min="6665" max="6665" width="33.5703125" style="118" customWidth="1"/>
    <col min="6666" max="6666" width="62.42578125" style="118" customWidth="1"/>
    <col min="6667" max="6911" width="9.140625" style="118"/>
    <col min="6912" max="6912" width="7.5703125" style="118" customWidth="1"/>
    <col min="6913" max="6913" width="2.5703125" style="118" customWidth="1"/>
    <col min="6914" max="6914" width="8.42578125" style="118" customWidth="1"/>
    <col min="6915" max="6915" width="8.28515625" style="118" customWidth="1"/>
    <col min="6916" max="6916" width="15.28515625" style="118" customWidth="1"/>
    <col min="6917" max="6917" width="15.5703125" style="118" customWidth="1"/>
    <col min="6918" max="6918" width="15" style="118" customWidth="1"/>
    <col min="6919" max="6919" width="15.28515625" style="118" customWidth="1"/>
    <col min="6920" max="6920" width="16.28515625" style="118" customWidth="1"/>
    <col min="6921" max="6921" width="33.5703125" style="118" customWidth="1"/>
    <col min="6922" max="6922" width="62.42578125" style="118" customWidth="1"/>
    <col min="6923" max="7167" width="9.140625" style="118"/>
    <col min="7168" max="7168" width="7.5703125" style="118" customWidth="1"/>
    <col min="7169" max="7169" width="2.5703125" style="118" customWidth="1"/>
    <col min="7170" max="7170" width="8.42578125" style="118" customWidth="1"/>
    <col min="7171" max="7171" width="8.28515625" style="118" customWidth="1"/>
    <col min="7172" max="7172" width="15.28515625" style="118" customWidth="1"/>
    <col min="7173" max="7173" width="15.5703125" style="118" customWidth="1"/>
    <col min="7174" max="7174" width="15" style="118" customWidth="1"/>
    <col min="7175" max="7175" width="15.28515625" style="118" customWidth="1"/>
    <col min="7176" max="7176" width="16.28515625" style="118" customWidth="1"/>
    <col min="7177" max="7177" width="33.5703125" style="118" customWidth="1"/>
    <col min="7178" max="7178" width="62.42578125" style="118" customWidth="1"/>
    <col min="7179" max="7423" width="9.140625" style="118"/>
    <col min="7424" max="7424" width="7.5703125" style="118" customWidth="1"/>
    <col min="7425" max="7425" width="2.5703125" style="118" customWidth="1"/>
    <col min="7426" max="7426" width="8.42578125" style="118" customWidth="1"/>
    <col min="7427" max="7427" width="8.28515625" style="118" customWidth="1"/>
    <col min="7428" max="7428" width="15.28515625" style="118" customWidth="1"/>
    <col min="7429" max="7429" width="15.5703125" style="118" customWidth="1"/>
    <col min="7430" max="7430" width="15" style="118" customWidth="1"/>
    <col min="7431" max="7431" width="15.28515625" style="118" customWidth="1"/>
    <col min="7432" max="7432" width="16.28515625" style="118" customWidth="1"/>
    <col min="7433" max="7433" width="33.5703125" style="118" customWidth="1"/>
    <col min="7434" max="7434" width="62.42578125" style="118" customWidth="1"/>
    <col min="7435" max="7679" width="9.140625" style="118"/>
    <col min="7680" max="7680" width="7.5703125" style="118" customWidth="1"/>
    <col min="7681" max="7681" width="2.5703125" style="118" customWidth="1"/>
    <col min="7682" max="7682" width="8.42578125" style="118" customWidth="1"/>
    <col min="7683" max="7683" width="8.28515625" style="118" customWidth="1"/>
    <col min="7684" max="7684" width="15.28515625" style="118" customWidth="1"/>
    <col min="7685" max="7685" width="15.5703125" style="118" customWidth="1"/>
    <col min="7686" max="7686" width="15" style="118" customWidth="1"/>
    <col min="7687" max="7687" width="15.28515625" style="118" customWidth="1"/>
    <col min="7688" max="7688" width="16.28515625" style="118" customWidth="1"/>
    <col min="7689" max="7689" width="33.5703125" style="118" customWidth="1"/>
    <col min="7690" max="7690" width="62.42578125" style="118" customWidth="1"/>
    <col min="7691" max="7935" width="9.140625" style="118"/>
    <col min="7936" max="7936" width="7.5703125" style="118" customWidth="1"/>
    <col min="7937" max="7937" width="2.5703125" style="118" customWidth="1"/>
    <col min="7938" max="7938" width="8.42578125" style="118" customWidth="1"/>
    <col min="7939" max="7939" width="8.28515625" style="118" customWidth="1"/>
    <col min="7940" max="7940" width="15.28515625" style="118" customWidth="1"/>
    <col min="7941" max="7941" width="15.5703125" style="118" customWidth="1"/>
    <col min="7942" max="7942" width="15" style="118" customWidth="1"/>
    <col min="7943" max="7943" width="15.28515625" style="118" customWidth="1"/>
    <col min="7944" max="7944" width="16.28515625" style="118" customWidth="1"/>
    <col min="7945" max="7945" width="33.5703125" style="118" customWidth="1"/>
    <col min="7946" max="7946" width="62.42578125" style="118" customWidth="1"/>
    <col min="7947" max="8191" width="9.140625" style="118"/>
    <col min="8192" max="8192" width="7.5703125" style="118" customWidth="1"/>
    <col min="8193" max="8193" width="2.5703125" style="118" customWidth="1"/>
    <col min="8194" max="8194" width="8.42578125" style="118" customWidth="1"/>
    <col min="8195" max="8195" width="8.28515625" style="118" customWidth="1"/>
    <col min="8196" max="8196" width="15.28515625" style="118" customWidth="1"/>
    <col min="8197" max="8197" width="15.5703125" style="118" customWidth="1"/>
    <col min="8198" max="8198" width="15" style="118" customWidth="1"/>
    <col min="8199" max="8199" width="15.28515625" style="118" customWidth="1"/>
    <col min="8200" max="8200" width="16.28515625" style="118" customWidth="1"/>
    <col min="8201" max="8201" width="33.5703125" style="118" customWidth="1"/>
    <col min="8202" max="8202" width="62.42578125" style="118" customWidth="1"/>
    <col min="8203" max="8447" width="9.140625" style="118"/>
    <col min="8448" max="8448" width="7.5703125" style="118" customWidth="1"/>
    <col min="8449" max="8449" width="2.5703125" style="118" customWidth="1"/>
    <col min="8450" max="8450" width="8.42578125" style="118" customWidth="1"/>
    <col min="8451" max="8451" width="8.28515625" style="118" customWidth="1"/>
    <col min="8452" max="8452" width="15.28515625" style="118" customWidth="1"/>
    <col min="8453" max="8453" width="15.5703125" style="118" customWidth="1"/>
    <col min="8454" max="8454" width="15" style="118" customWidth="1"/>
    <col min="8455" max="8455" width="15.28515625" style="118" customWidth="1"/>
    <col min="8456" max="8456" width="16.28515625" style="118" customWidth="1"/>
    <col min="8457" max="8457" width="33.5703125" style="118" customWidth="1"/>
    <col min="8458" max="8458" width="62.42578125" style="118" customWidth="1"/>
    <col min="8459" max="8703" width="9.140625" style="118"/>
    <col min="8704" max="8704" width="7.5703125" style="118" customWidth="1"/>
    <col min="8705" max="8705" width="2.5703125" style="118" customWidth="1"/>
    <col min="8706" max="8706" width="8.42578125" style="118" customWidth="1"/>
    <col min="8707" max="8707" width="8.28515625" style="118" customWidth="1"/>
    <col min="8708" max="8708" width="15.28515625" style="118" customWidth="1"/>
    <col min="8709" max="8709" width="15.5703125" style="118" customWidth="1"/>
    <col min="8710" max="8710" width="15" style="118" customWidth="1"/>
    <col min="8711" max="8711" width="15.28515625" style="118" customWidth="1"/>
    <col min="8712" max="8712" width="16.28515625" style="118" customWidth="1"/>
    <col min="8713" max="8713" width="33.5703125" style="118" customWidth="1"/>
    <col min="8714" max="8714" width="62.42578125" style="118" customWidth="1"/>
    <col min="8715" max="8959" width="9.140625" style="118"/>
    <col min="8960" max="8960" width="7.5703125" style="118" customWidth="1"/>
    <col min="8961" max="8961" width="2.5703125" style="118" customWidth="1"/>
    <col min="8962" max="8962" width="8.42578125" style="118" customWidth="1"/>
    <col min="8963" max="8963" width="8.28515625" style="118" customWidth="1"/>
    <col min="8964" max="8964" width="15.28515625" style="118" customWidth="1"/>
    <col min="8965" max="8965" width="15.5703125" style="118" customWidth="1"/>
    <col min="8966" max="8966" width="15" style="118" customWidth="1"/>
    <col min="8967" max="8967" width="15.28515625" style="118" customWidth="1"/>
    <col min="8968" max="8968" width="16.28515625" style="118" customWidth="1"/>
    <col min="8969" max="8969" width="33.5703125" style="118" customWidth="1"/>
    <col min="8970" max="8970" width="62.42578125" style="118" customWidth="1"/>
    <col min="8971" max="9215" width="9.140625" style="118"/>
    <col min="9216" max="9216" width="7.5703125" style="118" customWidth="1"/>
    <col min="9217" max="9217" width="2.5703125" style="118" customWidth="1"/>
    <col min="9218" max="9218" width="8.42578125" style="118" customWidth="1"/>
    <col min="9219" max="9219" width="8.28515625" style="118" customWidth="1"/>
    <col min="9220" max="9220" width="15.28515625" style="118" customWidth="1"/>
    <col min="9221" max="9221" width="15.5703125" style="118" customWidth="1"/>
    <col min="9222" max="9222" width="15" style="118" customWidth="1"/>
    <col min="9223" max="9223" width="15.28515625" style="118" customWidth="1"/>
    <col min="9224" max="9224" width="16.28515625" style="118" customWidth="1"/>
    <col min="9225" max="9225" width="33.5703125" style="118" customWidth="1"/>
    <col min="9226" max="9226" width="62.42578125" style="118" customWidth="1"/>
    <col min="9227" max="9471" width="9.140625" style="118"/>
    <col min="9472" max="9472" width="7.5703125" style="118" customWidth="1"/>
    <col min="9473" max="9473" width="2.5703125" style="118" customWidth="1"/>
    <col min="9474" max="9474" width="8.42578125" style="118" customWidth="1"/>
    <col min="9475" max="9475" width="8.28515625" style="118" customWidth="1"/>
    <col min="9476" max="9476" width="15.28515625" style="118" customWidth="1"/>
    <col min="9477" max="9477" width="15.5703125" style="118" customWidth="1"/>
    <col min="9478" max="9478" width="15" style="118" customWidth="1"/>
    <col min="9479" max="9479" width="15.28515625" style="118" customWidth="1"/>
    <col min="9480" max="9480" width="16.28515625" style="118" customWidth="1"/>
    <col min="9481" max="9481" width="33.5703125" style="118" customWidth="1"/>
    <col min="9482" max="9482" width="62.42578125" style="118" customWidth="1"/>
    <col min="9483" max="9727" width="9.140625" style="118"/>
    <col min="9728" max="9728" width="7.5703125" style="118" customWidth="1"/>
    <col min="9729" max="9729" width="2.5703125" style="118" customWidth="1"/>
    <col min="9730" max="9730" width="8.42578125" style="118" customWidth="1"/>
    <col min="9731" max="9731" width="8.28515625" style="118" customWidth="1"/>
    <col min="9732" max="9732" width="15.28515625" style="118" customWidth="1"/>
    <col min="9733" max="9733" width="15.5703125" style="118" customWidth="1"/>
    <col min="9734" max="9734" width="15" style="118" customWidth="1"/>
    <col min="9735" max="9735" width="15.28515625" style="118" customWidth="1"/>
    <col min="9736" max="9736" width="16.28515625" style="118" customWidth="1"/>
    <col min="9737" max="9737" width="33.5703125" style="118" customWidth="1"/>
    <col min="9738" max="9738" width="62.42578125" style="118" customWidth="1"/>
    <col min="9739" max="9983" width="9.140625" style="118"/>
    <col min="9984" max="9984" width="7.5703125" style="118" customWidth="1"/>
    <col min="9985" max="9985" width="2.5703125" style="118" customWidth="1"/>
    <col min="9986" max="9986" width="8.42578125" style="118" customWidth="1"/>
    <col min="9987" max="9987" width="8.28515625" style="118" customWidth="1"/>
    <col min="9988" max="9988" width="15.28515625" style="118" customWidth="1"/>
    <col min="9989" max="9989" width="15.5703125" style="118" customWidth="1"/>
    <col min="9990" max="9990" width="15" style="118" customWidth="1"/>
    <col min="9991" max="9991" width="15.28515625" style="118" customWidth="1"/>
    <col min="9992" max="9992" width="16.28515625" style="118" customWidth="1"/>
    <col min="9993" max="9993" width="33.5703125" style="118" customWidth="1"/>
    <col min="9994" max="9994" width="62.42578125" style="118" customWidth="1"/>
    <col min="9995" max="10239" width="9.140625" style="118"/>
    <col min="10240" max="10240" width="7.5703125" style="118" customWidth="1"/>
    <col min="10241" max="10241" width="2.5703125" style="118" customWidth="1"/>
    <col min="10242" max="10242" width="8.42578125" style="118" customWidth="1"/>
    <col min="10243" max="10243" width="8.28515625" style="118" customWidth="1"/>
    <col min="10244" max="10244" width="15.28515625" style="118" customWidth="1"/>
    <col min="10245" max="10245" width="15.5703125" style="118" customWidth="1"/>
    <col min="10246" max="10246" width="15" style="118" customWidth="1"/>
    <col min="10247" max="10247" width="15.28515625" style="118" customWidth="1"/>
    <col min="10248" max="10248" width="16.28515625" style="118" customWidth="1"/>
    <col min="10249" max="10249" width="33.5703125" style="118" customWidth="1"/>
    <col min="10250" max="10250" width="62.42578125" style="118" customWidth="1"/>
    <col min="10251" max="10495" width="9.140625" style="118"/>
    <col min="10496" max="10496" width="7.5703125" style="118" customWidth="1"/>
    <col min="10497" max="10497" width="2.5703125" style="118" customWidth="1"/>
    <col min="10498" max="10498" width="8.42578125" style="118" customWidth="1"/>
    <col min="10499" max="10499" width="8.28515625" style="118" customWidth="1"/>
    <col min="10500" max="10500" width="15.28515625" style="118" customWidth="1"/>
    <col min="10501" max="10501" width="15.5703125" style="118" customWidth="1"/>
    <col min="10502" max="10502" width="15" style="118" customWidth="1"/>
    <col min="10503" max="10503" width="15.28515625" style="118" customWidth="1"/>
    <col min="10504" max="10504" width="16.28515625" style="118" customWidth="1"/>
    <col min="10505" max="10505" width="33.5703125" style="118" customWidth="1"/>
    <col min="10506" max="10506" width="62.42578125" style="118" customWidth="1"/>
    <col min="10507" max="10751" width="9.140625" style="118"/>
    <col min="10752" max="10752" width="7.5703125" style="118" customWidth="1"/>
    <col min="10753" max="10753" width="2.5703125" style="118" customWidth="1"/>
    <col min="10754" max="10754" width="8.42578125" style="118" customWidth="1"/>
    <col min="10755" max="10755" width="8.28515625" style="118" customWidth="1"/>
    <col min="10756" max="10756" width="15.28515625" style="118" customWidth="1"/>
    <col min="10757" max="10757" width="15.5703125" style="118" customWidth="1"/>
    <col min="10758" max="10758" width="15" style="118" customWidth="1"/>
    <col min="10759" max="10759" width="15.28515625" style="118" customWidth="1"/>
    <col min="10760" max="10760" width="16.28515625" style="118" customWidth="1"/>
    <col min="10761" max="10761" width="33.5703125" style="118" customWidth="1"/>
    <col min="10762" max="10762" width="62.42578125" style="118" customWidth="1"/>
    <col min="10763" max="11007" width="9.140625" style="118"/>
    <col min="11008" max="11008" width="7.5703125" style="118" customWidth="1"/>
    <col min="11009" max="11009" width="2.5703125" style="118" customWidth="1"/>
    <col min="11010" max="11010" width="8.42578125" style="118" customWidth="1"/>
    <col min="11011" max="11011" width="8.28515625" style="118" customWidth="1"/>
    <col min="11012" max="11012" width="15.28515625" style="118" customWidth="1"/>
    <col min="11013" max="11013" width="15.5703125" style="118" customWidth="1"/>
    <col min="11014" max="11014" width="15" style="118" customWidth="1"/>
    <col min="11015" max="11015" width="15.28515625" style="118" customWidth="1"/>
    <col min="11016" max="11016" width="16.28515625" style="118" customWidth="1"/>
    <col min="11017" max="11017" width="33.5703125" style="118" customWidth="1"/>
    <col min="11018" max="11018" width="62.42578125" style="118" customWidth="1"/>
    <col min="11019" max="11263" width="9.140625" style="118"/>
    <col min="11264" max="11264" width="7.5703125" style="118" customWidth="1"/>
    <col min="11265" max="11265" width="2.5703125" style="118" customWidth="1"/>
    <col min="11266" max="11266" width="8.42578125" style="118" customWidth="1"/>
    <col min="11267" max="11267" width="8.28515625" style="118" customWidth="1"/>
    <col min="11268" max="11268" width="15.28515625" style="118" customWidth="1"/>
    <col min="11269" max="11269" width="15.5703125" style="118" customWidth="1"/>
    <col min="11270" max="11270" width="15" style="118" customWidth="1"/>
    <col min="11271" max="11271" width="15.28515625" style="118" customWidth="1"/>
    <col min="11272" max="11272" width="16.28515625" style="118" customWidth="1"/>
    <col min="11273" max="11273" width="33.5703125" style="118" customWidth="1"/>
    <col min="11274" max="11274" width="62.42578125" style="118" customWidth="1"/>
    <col min="11275" max="11519" width="9.140625" style="118"/>
    <col min="11520" max="11520" width="7.5703125" style="118" customWidth="1"/>
    <col min="11521" max="11521" width="2.5703125" style="118" customWidth="1"/>
    <col min="11522" max="11522" width="8.42578125" style="118" customWidth="1"/>
    <col min="11523" max="11523" width="8.28515625" style="118" customWidth="1"/>
    <col min="11524" max="11524" width="15.28515625" style="118" customWidth="1"/>
    <col min="11525" max="11525" width="15.5703125" style="118" customWidth="1"/>
    <col min="11526" max="11526" width="15" style="118" customWidth="1"/>
    <col min="11527" max="11527" width="15.28515625" style="118" customWidth="1"/>
    <col min="11528" max="11528" width="16.28515625" style="118" customWidth="1"/>
    <col min="11529" max="11529" width="33.5703125" style="118" customWidth="1"/>
    <col min="11530" max="11530" width="62.42578125" style="118" customWidth="1"/>
    <col min="11531" max="11775" width="9.140625" style="118"/>
    <col min="11776" max="11776" width="7.5703125" style="118" customWidth="1"/>
    <col min="11777" max="11777" width="2.5703125" style="118" customWidth="1"/>
    <col min="11778" max="11778" width="8.42578125" style="118" customWidth="1"/>
    <col min="11779" max="11779" width="8.28515625" style="118" customWidth="1"/>
    <col min="11780" max="11780" width="15.28515625" style="118" customWidth="1"/>
    <col min="11781" max="11781" width="15.5703125" style="118" customWidth="1"/>
    <col min="11782" max="11782" width="15" style="118" customWidth="1"/>
    <col min="11783" max="11783" width="15.28515625" style="118" customWidth="1"/>
    <col min="11784" max="11784" width="16.28515625" style="118" customWidth="1"/>
    <col min="11785" max="11785" width="33.5703125" style="118" customWidth="1"/>
    <col min="11786" max="11786" width="62.42578125" style="118" customWidth="1"/>
    <col min="11787" max="12031" width="9.140625" style="118"/>
    <col min="12032" max="12032" width="7.5703125" style="118" customWidth="1"/>
    <col min="12033" max="12033" width="2.5703125" style="118" customWidth="1"/>
    <col min="12034" max="12034" width="8.42578125" style="118" customWidth="1"/>
    <col min="12035" max="12035" width="8.28515625" style="118" customWidth="1"/>
    <col min="12036" max="12036" width="15.28515625" style="118" customWidth="1"/>
    <col min="12037" max="12037" width="15.5703125" style="118" customWidth="1"/>
    <col min="12038" max="12038" width="15" style="118" customWidth="1"/>
    <col min="12039" max="12039" width="15.28515625" style="118" customWidth="1"/>
    <col min="12040" max="12040" width="16.28515625" style="118" customWidth="1"/>
    <col min="12041" max="12041" width="33.5703125" style="118" customWidth="1"/>
    <col min="12042" max="12042" width="62.42578125" style="118" customWidth="1"/>
    <col min="12043" max="12287" width="9.140625" style="118"/>
    <col min="12288" max="12288" width="7.5703125" style="118" customWidth="1"/>
    <col min="12289" max="12289" width="2.5703125" style="118" customWidth="1"/>
    <col min="12290" max="12290" width="8.42578125" style="118" customWidth="1"/>
    <col min="12291" max="12291" width="8.28515625" style="118" customWidth="1"/>
    <col min="12292" max="12292" width="15.28515625" style="118" customWidth="1"/>
    <col min="12293" max="12293" width="15.5703125" style="118" customWidth="1"/>
    <col min="12294" max="12294" width="15" style="118" customWidth="1"/>
    <col min="12295" max="12295" width="15.28515625" style="118" customWidth="1"/>
    <col min="12296" max="12296" width="16.28515625" style="118" customWidth="1"/>
    <col min="12297" max="12297" width="33.5703125" style="118" customWidth="1"/>
    <col min="12298" max="12298" width="62.42578125" style="118" customWidth="1"/>
    <col min="12299" max="12543" width="9.140625" style="118"/>
    <col min="12544" max="12544" width="7.5703125" style="118" customWidth="1"/>
    <col min="12545" max="12545" width="2.5703125" style="118" customWidth="1"/>
    <col min="12546" max="12546" width="8.42578125" style="118" customWidth="1"/>
    <col min="12547" max="12547" width="8.28515625" style="118" customWidth="1"/>
    <col min="12548" max="12548" width="15.28515625" style="118" customWidth="1"/>
    <col min="12549" max="12549" width="15.5703125" style="118" customWidth="1"/>
    <col min="12550" max="12550" width="15" style="118" customWidth="1"/>
    <col min="12551" max="12551" width="15.28515625" style="118" customWidth="1"/>
    <col min="12552" max="12552" width="16.28515625" style="118" customWidth="1"/>
    <col min="12553" max="12553" width="33.5703125" style="118" customWidth="1"/>
    <col min="12554" max="12554" width="62.42578125" style="118" customWidth="1"/>
    <col min="12555" max="12799" width="9.140625" style="118"/>
    <col min="12800" max="12800" width="7.5703125" style="118" customWidth="1"/>
    <col min="12801" max="12801" width="2.5703125" style="118" customWidth="1"/>
    <col min="12802" max="12802" width="8.42578125" style="118" customWidth="1"/>
    <col min="12803" max="12803" width="8.28515625" style="118" customWidth="1"/>
    <col min="12804" max="12804" width="15.28515625" style="118" customWidth="1"/>
    <col min="12805" max="12805" width="15.5703125" style="118" customWidth="1"/>
    <col min="12806" max="12806" width="15" style="118" customWidth="1"/>
    <col min="12807" max="12807" width="15.28515625" style="118" customWidth="1"/>
    <col min="12808" max="12808" width="16.28515625" style="118" customWidth="1"/>
    <col min="12809" max="12809" width="33.5703125" style="118" customWidth="1"/>
    <col min="12810" max="12810" width="62.42578125" style="118" customWidth="1"/>
    <col min="12811" max="13055" width="9.140625" style="118"/>
    <col min="13056" max="13056" width="7.5703125" style="118" customWidth="1"/>
    <col min="13057" max="13057" width="2.5703125" style="118" customWidth="1"/>
    <col min="13058" max="13058" width="8.42578125" style="118" customWidth="1"/>
    <col min="13059" max="13059" width="8.28515625" style="118" customWidth="1"/>
    <col min="13060" max="13060" width="15.28515625" style="118" customWidth="1"/>
    <col min="13061" max="13061" width="15.5703125" style="118" customWidth="1"/>
    <col min="13062" max="13062" width="15" style="118" customWidth="1"/>
    <col min="13063" max="13063" width="15.28515625" style="118" customWidth="1"/>
    <col min="13064" max="13064" width="16.28515625" style="118" customWidth="1"/>
    <col min="13065" max="13065" width="33.5703125" style="118" customWidth="1"/>
    <col min="13066" max="13066" width="62.42578125" style="118" customWidth="1"/>
    <col min="13067" max="13311" width="9.140625" style="118"/>
    <col min="13312" max="13312" width="7.5703125" style="118" customWidth="1"/>
    <col min="13313" max="13313" width="2.5703125" style="118" customWidth="1"/>
    <col min="13314" max="13314" width="8.42578125" style="118" customWidth="1"/>
    <col min="13315" max="13315" width="8.28515625" style="118" customWidth="1"/>
    <col min="13316" max="13316" width="15.28515625" style="118" customWidth="1"/>
    <col min="13317" max="13317" width="15.5703125" style="118" customWidth="1"/>
    <col min="13318" max="13318" width="15" style="118" customWidth="1"/>
    <col min="13319" max="13319" width="15.28515625" style="118" customWidth="1"/>
    <col min="13320" max="13320" width="16.28515625" style="118" customWidth="1"/>
    <col min="13321" max="13321" width="33.5703125" style="118" customWidth="1"/>
    <col min="13322" max="13322" width="62.42578125" style="118" customWidth="1"/>
    <col min="13323" max="13567" width="9.140625" style="118"/>
    <col min="13568" max="13568" width="7.5703125" style="118" customWidth="1"/>
    <col min="13569" max="13569" width="2.5703125" style="118" customWidth="1"/>
    <col min="13570" max="13570" width="8.42578125" style="118" customWidth="1"/>
    <col min="13571" max="13571" width="8.28515625" style="118" customWidth="1"/>
    <col min="13572" max="13572" width="15.28515625" style="118" customWidth="1"/>
    <col min="13573" max="13573" width="15.5703125" style="118" customWidth="1"/>
    <col min="13574" max="13574" width="15" style="118" customWidth="1"/>
    <col min="13575" max="13575" width="15.28515625" style="118" customWidth="1"/>
    <col min="13576" max="13576" width="16.28515625" style="118" customWidth="1"/>
    <col min="13577" max="13577" width="33.5703125" style="118" customWidth="1"/>
    <col min="13578" max="13578" width="62.42578125" style="118" customWidth="1"/>
    <col min="13579" max="13823" width="9.140625" style="118"/>
    <col min="13824" max="13824" width="7.5703125" style="118" customWidth="1"/>
    <col min="13825" max="13825" width="2.5703125" style="118" customWidth="1"/>
    <col min="13826" max="13826" width="8.42578125" style="118" customWidth="1"/>
    <col min="13827" max="13827" width="8.28515625" style="118" customWidth="1"/>
    <col min="13828" max="13828" width="15.28515625" style="118" customWidth="1"/>
    <col min="13829" max="13829" width="15.5703125" style="118" customWidth="1"/>
    <col min="13830" max="13830" width="15" style="118" customWidth="1"/>
    <col min="13831" max="13831" width="15.28515625" style="118" customWidth="1"/>
    <col min="13832" max="13832" width="16.28515625" style="118" customWidth="1"/>
    <col min="13833" max="13833" width="33.5703125" style="118" customWidth="1"/>
    <col min="13834" max="13834" width="62.42578125" style="118" customWidth="1"/>
    <col min="13835" max="14079" width="9.140625" style="118"/>
    <col min="14080" max="14080" width="7.5703125" style="118" customWidth="1"/>
    <col min="14081" max="14081" width="2.5703125" style="118" customWidth="1"/>
    <col min="14082" max="14082" width="8.42578125" style="118" customWidth="1"/>
    <col min="14083" max="14083" width="8.28515625" style="118" customWidth="1"/>
    <col min="14084" max="14084" width="15.28515625" style="118" customWidth="1"/>
    <col min="14085" max="14085" width="15.5703125" style="118" customWidth="1"/>
    <col min="14086" max="14086" width="15" style="118" customWidth="1"/>
    <col min="14087" max="14087" width="15.28515625" style="118" customWidth="1"/>
    <col min="14088" max="14088" width="16.28515625" style="118" customWidth="1"/>
    <col min="14089" max="14089" width="33.5703125" style="118" customWidth="1"/>
    <col min="14090" max="14090" width="62.42578125" style="118" customWidth="1"/>
    <col min="14091" max="14335" width="9.140625" style="118"/>
    <col min="14336" max="14336" width="7.5703125" style="118" customWidth="1"/>
    <col min="14337" max="14337" width="2.5703125" style="118" customWidth="1"/>
    <col min="14338" max="14338" width="8.42578125" style="118" customWidth="1"/>
    <col min="14339" max="14339" width="8.28515625" style="118" customWidth="1"/>
    <col min="14340" max="14340" width="15.28515625" style="118" customWidth="1"/>
    <col min="14341" max="14341" width="15.5703125" style="118" customWidth="1"/>
    <col min="14342" max="14342" width="15" style="118" customWidth="1"/>
    <col min="14343" max="14343" width="15.28515625" style="118" customWidth="1"/>
    <col min="14344" max="14344" width="16.28515625" style="118" customWidth="1"/>
    <col min="14345" max="14345" width="33.5703125" style="118" customWidth="1"/>
    <col min="14346" max="14346" width="62.42578125" style="118" customWidth="1"/>
    <col min="14347" max="14591" width="9.140625" style="118"/>
    <col min="14592" max="14592" width="7.5703125" style="118" customWidth="1"/>
    <col min="14593" max="14593" width="2.5703125" style="118" customWidth="1"/>
    <col min="14594" max="14594" width="8.42578125" style="118" customWidth="1"/>
    <col min="14595" max="14595" width="8.28515625" style="118" customWidth="1"/>
    <col min="14596" max="14596" width="15.28515625" style="118" customWidth="1"/>
    <col min="14597" max="14597" width="15.5703125" style="118" customWidth="1"/>
    <col min="14598" max="14598" width="15" style="118" customWidth="1"/>
    <col min="14599" max="14599" width="15.28515625" style="118" customWidth="1"/>
    <col min="14600" max="14600" width="16.28515625" style="118" customWidth="1"/>
    <col min="14601" max="14601" width="33.5703125" style="118" customWidth="1"/>
    <col min="14602" max="14602" width="62.42578125" style="118" customWidth="1"/>
    <col min="14603" max="14847" width="9.140625" style="118"/>
    <col min="14848" max="14848" width="7.5703125" style="118" customWidth="1"/>
    <col min="14849" max="14849" width="2.5703125" style="118" customWidth="1"/>
    <col min="14850" max="14850" width="8.42578125" style="118" customWidth="1"/>
    <col min="14851" max="14851" width="8.28515625" style="118" customWidth="1"/>
    <col min="14852" max="14852" width="15.28515625" style="118" customWidth="1"/>
    <col min="14853" max="14853" width="15.5703125" style="118" customWidth="1"/>
    <col min="14854" max="14854" width="15" style="118" customWidth="1"/>
    <col min="14855" max="14855" width="15.28515625" style="118" customWidth="1"/>
    <col min="14856" max="14856" width="16.28515625" style="118" customWidth="1"/>
    <col min="14857" max="14857" width="33.5703125" style="118" customWidth="1"/>
    <col min="14858" max="14858" width="62.42578125" style="118" customWidth="1"/>
    <col min="14859" max="15103" width="9.140625" style="118"/>
    <col min="15104" max="15104" width="7.5703125" style="118" customWidth="1"/>
    <col min="15105" max="15105" width="2.5703125" style="118" customWidth="1"/>
    <col min="15106" max="15106" width="8.42578125" style="118" customWidth="1"/>
    <col min="15107" max="15107" width="8.28515625" style="118" customWidth="1"/>
    <col min="15108" max="15108" width="15.28515625" style="118" customWidth="1"/>
    <col min="15109" max="15109" width="15.5703125" style="118" customWidth="1"/>
    <col min="15110" max="15110" width="15" style="118" customWidth="1"/>
    <col min="15111" max="15111" width="15.28515625" style="118" customWidth="1"/>
    <col min="15112" max="15112" width="16.28515625" style="118" customWidth="1"/>
    <col min="15113" max="15113" width="33.5703125" style="118" customWidth="1"/>
    <col min="15114" max="15114" width="62.42578125" style="118" customWidth="1"/>
    <col min="15115" max="15359" width="9.140625" style="118"/>
    <col min="15360" max="15360" width="7.5703125" style="118" customWidth="1"/>
    <col min="15361" max="15361" width="2.5703125" style="118" customWidth="1"/>
    <col min="15362" max="15362" width="8.42578125" style="118" customWidth="1"/>
    <col min="15363" max="15363" width="8.28515625" style="118" customWidth="1"/>
    <col min="15364" max="15364" width="15.28515625" style="118" customWidth="1"/>
    <col min="15365" max="15365" width="15.5703125" style="118" customWidth="1"/>
    <col min="15366" max="15366" width="15" style="118" customWidth="1"/>
    <col min="15367" max="15367" width="15.28515625" style="118" customWidth="1"/>
    <col min="15368" max="15368" width="16.28515625" style="118" customWidth="1"/>
    <col min="15369" max="15369" width="33.5703125" style="118" customWidth="1"/>
    <col min="15370" max="15370" width="62.42578125" style="118" customWidth="1"/>
    <col min="15371" max="15615" width="9.140625" style="118"/>
    <col min="15616" max="15616" width="7.5703125" style="118" customWidth="1"/>
    <col min="15617" max="15617" width="2.5703125" style="118" customWidth="1"/>
    <col min="15618" max="15618" width="8.42578125" style="118" customWidth="1"/>
    <col min="15619" max="15619" width="8.28515625" style="118" customWidth="1"/>
    <col min="15620" max="15620" width="15.28515625" style="118" customWidth="1"/>
    <col min="15621" max="15621" width="15.5703125" style="118" customWidth="1"/>
    <col min="15622" max="15622" width="15" style="118" customWidth="1"/>
    <col min="15623" max="15623" width="15.28515625" style="118" customWidth="1"/>
    <col min="15624" max="15624" width="16.28515625" style="118" customWidth="1"/>
    <col min="15625" max="15625" width="33.5703125" style="118" customWidth="1"/>
    <col min="15626" max="15626" width="62.42578125" style="118" customWidth="1"/>
    <col min="15627" max="15871" width="9.140625" style="118"/>
    <col min="15872" max="15872" width="7.5703125" style="118" customWidth="1"/>
    <col min="15873" max="15873" width="2.5703125" style="118" customWidth="1"/>
    <col min="15874" max="15874" width="8.42578125" style="118" customWidth="1"/>
    <col min="15875" max="15875" width="8.28515625" style="118" customWidth="1"/>
    <col min="15876" max="15876" width="15.28515625" style="118" customWidth="1"/>
    <col min="15877" max="15877" width="15.5703125" style="118" customWidth="1"/>
    <col min="15878" max="15878" width="15" style="118" customWidth="1"/>
    <col min="15879" max="15879" width="15.28515625" style="118" customWidth="1"/>
    <col min="15880" max="15880" width="16.28515625" style="118" customWidth="1"/>
    <col min="15881" max="15881" width="33.5703125" style="118" customWidth="1"/>
    <col min="15882" max="15882" width="62.42578125" style="118" customWidth="1"/>
    <col min="15883" max="16127" width="9.140625" style="118"/>
    <col min="16128" max="16128" width="7.5703125" style="118" customWidth="1"/>
    <col min="16129" max="16129" width="2.5703125" style="118" customWidth="1"/>
    <col min="16130" max="16130" width="8.42578125" style="118" customWidth="1"/>
    <col min="16131" max="16131" width="8.28515625" style="118" customWidth="1"/>
    <col min="16132" max="16132" width="15.28515625" style="118" customWidth="1"/>
    <col min="16133" max="16133" width="15.5703125" style="118" customWidth="1"/>
    <col min="16134" max="16134" width="15" style="118" customWidth="1"/>
    <col min="16135" max="16135" width="15.28515625" style="118" customWidth="1"/>
    <col min="16136" max="16136" width="16.28515625" style="118" customWidth="1"/>
    <col min="16137" max="16137" width="33.5703125" style="118" customWidth="1"/>
    <col min="16138" max="16138" width="62.42578125" style="118" customWidth="1"/>
    <col min="16139" max="16384" width="9.140625" style="118"/>
  </cols>
  <sheetData>
    <row r="1" spans="1:9" ht="19.5" x14ac:dyDescent="0.4">
      <c r="A1" s="114" t="s">
        <v>0</v>
      </c>
      <c r="B1" s="115"/>
      <c r="C1" s="115"/>
      <c r="D1" s="115"/>
      <c r="I1" s="117"/>
    </row>
    <row r="2" spans="1:9" ht="19.5" x14ac:dyDescent="0.4">
      <c r="A2" s="324" t="s">
        <v>1</v>
      </c>
      <c r="B2" s="324"/>
      <c r="C2" s="324"/>
      <c r="D2" s="324"/>
      <c r="E2" s="325" t="s">
        <v>105</v>
      </c>
      <c r="F2" s="325"/>
      <c r="G2" s="325"/>
      <c r="H2" s="325"/>
      <c r="I2" s="325"/>
    </row>
    <row r="3" spans="1:9" ht="9.75" customHeight="1" x14ac:dyDescent="0.4">
      <c r="A3" s="120"/>
      <c r="B3" s="120"/>
      <c r="C3" s="120"/>
      <c r="D3" s="120"/>
      <c r="E3" s="312" t="s">
        <v>23</v>
      </c>
      <c r="F3" s="312"/>
      <c r="G3" s="312"/>
      <c r="H3" s="312"/>
      <c r="I3" s="312"/>
    </row>
    <row r="4" spans="1:9" ht="15.75" x14ac:dyDescent="0.25">
      <c r="A4" s="121" t="s">
        <v>2</v>
      </c>
      <c r="E4" s="326" t="s">
        <v>162</v>
      </c>
      <c r="F4" s="326"/>
      <c r="G4" s="326"/>
      <c r="H4" s="326"/>
      <c r="I4" s="326"/>
    </row>
    <row r="5" spans="1:9" ht="7.5" customHeight="1" x14ac:dyDescent="0.3">
      <c r="A5" s="122"/>
      <c r="E5" s="312" t="s">
        <v>23</v>
      </c>
      <c r="F5" s="312"/>
      <c r="G5" s="312"/>
      <c r="H5" s="312"/>
      <c r="I5" s="312"/>
    </row>
    <row r="6" spans="1:9" ht="19.5" x14ac:dyDescent="0.4">
      <c r="A6" s="119" t="s">
        <v>34</v>
      </c>
      <c r="C6" s="123"/>
      <c r="D6" s="123"/>
      <c r="E6" s="327">
        <v>75004429</v>
      </c>
      <c r="F6" s="328"/>
      <c r="G6" s="124" t="s">
        <v>3</v>
      </c>
      <c r="H6" s="323">
        <v>1640</v>
      </c>
      <c r="I6" s="323"/>
    </row>
    <row r="7" spans="1:9" ht="8.25" customHeight="1" x14ac:dyDescent="0.4">
      <c r="A7" s="119"/>
      <c r="E7" s="312" t="s">
        <v>24</v>
      </c>
      <c r="F7" s="312"/>
      <c r="G7" s="312"/>
      <c r="H7" s="312"/>
      <c r="I7" s="312"/>
    </row>
    <row r="8" spans="1:9" ht="19.5" hidden="1" x14ac:dyDescent="0.4">
      <c r="A8" s="119"/>
      <c r="E8" s="125"/>
      <c r="F8" s="125"/>
      <c r="G8" s="125"/>
      <c r="H8" s="126"/>
      <c r="I8" s="125"/>
    </row>
    <row r="9" spans="1:9" ht="30.75" customHeight="1" x14ac:dyDescent="0.4">
      <c r="A9" s="119"/>
      <c r="E9" s="125"/>
      <c r="F9" s="125"/>
      <c r="G9" s="125"/>
      <c r="H9" s="126"/>
      <c r="I9" s="125"/>
    </row>
    <row r="11" spans="1:9" ht="15" customHeight="1" x14ac:dyDescent="0.4">
      <c r="A11" s="127"/>
      <c r="E11" s="313" t="s">
        <v>4</v>
      </c>
      <c r="F11" s="314"/>
      <c r="G11" s="128" t="s">
        <v>5</v>
      </c>
      <c r="H11" s="129" t="s">
        <v>6</v>
      </c>
      <c r="I11" s="129"/>
    </row>
    <row r="12" spans="1:9" ht="15" customHeight="1" x14ac:dyDescent="0.4">
      <c r="A12" s="130"/>
      <c r="B12" s="130"/>
      <c r="C12" s="130"/>
      <c r="D12" s="130"/>
      <c r="E12" s="313" t="s">
        <v>7</v>
      </c>
      <c r="F12" s="314"/>
      <c r="G12" s="128" t="s">
        <v>8</v>
      </c>
      <c r="H12" s="131" t="s">
        <v>9</v>
      </c>
      <c r="I12" s="132" t="s">
        <v>10</v>
      </c>
    </row>
    <row r="13" spans="1:9" ht="12.75" customHeight="1" x14ac:dyDescent="0.2">
      <c r="A13" s="130"/>
      <c r="B13" s="130"/>
      <c r="C13" s="130"/>
      <c r="D13" s="130"/>
      <c r="E13" s="313" t="s">
        <v>11</v>
      </c>
      <c r="F13" s="314"/>
      <c r="G13" s="133"/>
      <c r="H13" s="306" t="s">
        <v>36</v>
      </c>
      <c r="I13" s="306"/>
    </row>
    <row r="14" spans="1:9" ht="12.75" customHeight="1" x14ac:dyDescent="0.2">
      <c r="A14" s="130"/>
      <c r="B14" s="130"/>
      <c r="C14" s="130"/>
      <c r="D14" s="130"/>
      <c r="E14" s="134"/>
      <c r="F14" s="134"/>
      <c r="G14" s="133"/>
      <c r="H14" s="135"/>
      <c r="I14" s="135"/>
    </row>
    <row r="15" spans="1:9" ht="18.75" x14ac:dyDescent="0.4">
      <c r="A15" s="136" t="s">
        <v>37</v>
      </c>
      <c r="B15" s="136"/>
      <c r="C15" s="137"/>
      <c r="D15" s="136"/>
      <c r="E15" s="138"/>
      <c r="F15" s="138"/>
      <c r="G15" s="139"/>
      <c r="H15" s="130"/>
      <c r="I15" s="130"/>
    </row>
    <row r="16" spans="1:9" ht="19.5" x14ac:dyDescent="0.4">
      <c r="A16" s="140" t="s">
        <v>71</v>
      </c>
      <c r="B16" s="136"/>
      <c r="C16" s="137"/>
      <c r="D16" s="136"/>
      <c r="E16" s="315">
        <v>124542000</v>
      </c>
      <c r="F16" s="316"/>
      <c r="G16" s="216">
        <f>H16+I16</f>
        <v>128511764.53</v>
      </c>
      <c r="H16" s="141">
        <v>128511764.53</v>
      </c>
      <c r="I16" s="141">
        <v>0</v>
      </c>
    </row>
    <row r="17" spans="1:9" ht="18" x14ac:dyDescent="0.35">
      <c r="A17" s="142" t="s">
        <v>6</v>
      </c>
      <c r="B17" s="143"/>
      <c r="C17" s="144" t="s">
        <v>26</v>
      </c>
      <c r="D17" s="143"/>
      <c r="E17" s="143"/>
      <c r="F17" s="143"/>
      <c r="G17" s="217">
        <f>H17+I17</f>
        <v>0</v>
      </c>
      <c r="H17" s="145">
        <v>0</v>
      </c>
      <c r="I17" s="145">
        <v>0</v>
      </c>
    </row>
    <row r="18" spans="1:9" ht="19.5" x14ac:dyDescent="0.4">
      <c r="A18" s="140" t="s">
        <v>72</v>
      </c>
      <c r="B18" s="143"/>
      <c r="C18" s="143"/>
      <c r="D18" s="143"/>
      <c r="E18" s="315">
        <v>125193000</v>
      </c>
      <c r="F18" s="316"/>
      <c r="G18" s="216">
        <f>H18+I18</f>
        <v>129163200.31</v>
      </c>
      <c r="H18" s="141">
        <v>129163200.31</v>
      </c>
      <c r="I18" s="141">
        <v>0</v>
      </c>
    </row>
    <row r="19" spans="1:9" ht="19.5" x14ac:dyDescent="0.4">
      <c r="A19" s="140"/>
      <c r="B19" s="143"/>
      <c r="C19" s="143"/>
      <c r="D19" s="143"/>
      <c r="E19" s="146"/>
      <c r="F19" s="147"/>
      <c r="G19" s="148"/>
      <c r="H19" s="141"/>
      <c r="I19" s="141"/>
    </row>
    <row r="20" spans="1:9" s="29" customFormat="1" ht="15" x14ac:dyDescent="0.3">
      <c r="A20" s="24" t="s">
        <v>73</v>
      </c>
      <c r="B20" s="24"/>
      <c r="C20" s="22"/>
      <c r="D20" s="24"/>
      <c r="E20" s="24"/>
      <c r="F20" s="24"/>
      <c r="G20" s="21">
        <f>G18-G16+G17</f>
        <v>651435.78000000119</v>
      </c>
      <c r="H20" s="21">
        <f>H18-H16+H17</f>
        <v>651435.78000000119</v>
      </c>
      <c r="I20" s="21">
        <f>I18-I16+I17</f>
        <v>0</v>
      </c>
    </row>
    <row r="21" spans="1:9" s="29" customFormat="1" ht="15" x14ac:dyDescent="0.3">
      <c r="A21" s="24" t="s">
        <v>74</v>
      </c>
      <c r="B21" s="24"/>
      <c r="C21" s="22"/>
      <c r="D21" s="24"/>
      <c r="E21" s="24"/>
      <c r="F21" s="24"/>
      <c r="G21" s="21">
        <f>G20-G17</f>
        <v>651435.78000000119</v>
      </c>
      <c r="H21" s="21">
        <f>H20-H17</f>
        <v>651435.78000000119</v>
      </c>
      <c r="I21" s="21">
        <f>I20-I17</f>
        <v>0</v>
      </c>
    </row>
    <row r="22" spans="1:9" ht="14.25" customHeight="1" x14ac:dyDescent="0.35">
      <c r="A22" s="138"/>
      <c r="B22" s="143"/>
      <c r="C22" s="143"/>
      <c r="D22" s="143"/>
      <c r="E22" s="143"/>
      <c r="F22" s="143"/>
      <c r="G22" s="143"/>
      <c r="H22" s="149"/>
      <c r="I22" s="149"/>
    </row>
    <row r="24" spans="1:9" ht="18.75" x14ac:dyDescent="0.4">
      <c r="A24" s="136" t="s">
        <v>75</v>
      </c>
      <c r="B24" s="150"/>
      <c r="C24" s="137"/>
      <c r="D24" s="150"/>
      <c r="E24" s="150"/>
    </row>
    <row r="25" spans="1:9" s="29" customFormat="1" ht="18.75" customHeight="1" x14ac:dyDescent="0.3">
      <c r="A25" s="151" t="s">
        <v>43</v>
      </c>
      <c r="B25" s="22"/>
      <c r="C25" s="22"/>
      <c r="D25" s="22"/>
      <c r="E25" s="22"/>
      <c r="F25" s="22"/>
      <c r="G25" s="218">
        <f>G21-G26</f>
        <v>1.280568540096283E-9</v>
      </c>
      <c r="H25" s="219">
        <f>H21-H26</f>
        <v>1.280568540096283E-9</v>
      </c>
      <c r="I25" s="220">
        <f>I21-I26</f>
        <v>0</v>
      </c>
    </row>
    <row r="26" spans="1:9" s="29" customFormat="1" ht="15" x14ac:dyDescent="0.3">
      <c r="A26" s="151" t="s">
        <v>38</v>
      </c>
      <c r="B26" s="22"/>
      <c r="C26" s="22"/>
      <c r="D26" s="22"/>
      <c r="E26" s="22"/>
      <c r="F26" s="22"/>
      <c r="G26" s="218">
        <f>H26+I26</f>
        <v>651435.77999999991</v>
      </c>
      <c r="H26" s="101">
        <v>651435.77999999991</v>
      </c>
      <c r="I26" s="101">
        <v>0</v>
      </c>
    </row>
    <row r="27" spans="1:9" s="29" customFormat="1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s="29" customFormat="1" ht="16.5" x14ac:dyDescent="0.35">
      <c r="A28" s="24" t="s">
        <v>39</v>
      </c>
      <c r="B28" s="24" t="s">
        <v>40</v>
      </c>
      <c r="C28" s="24"/>
      <c r="D28" s="25"/>
      <c r="E28" s="25"/>
      <c r="F28" s="26"/>
      <c r="G28" s="21"/>
      <c r="H28" s="27"/>
      <c r="I28" s="26"/>
    </row>
    <row r="29" spans="1:9" s="29" customFormat="1" ht="16.5" customHeight="1" x14ac:dyDescent="0.3">
      <c r="A29" s="24"/>
      <c r="B29" s="24"/>
      <c r="C29" s="317" t="s">
        <v>14</v>
      </c>
      <c r="D29" s="317"/>
      <c r="E29" s="317"/>
      <c r="F29" s="26"/>
      <c r="G29" s="86">
        <f>G30+G31</f>
        <v>0</v>
      </c>
      <c r="H29" s="27"/>
      <c r="I29" s="26"/>
    </row>
    <row r="30" spans="1:9" s="29" customFormat="1" ht="18.75" x14ac:dyDescent="0.4">
      <c r="A30" s="102"/>
      <c r="B30" s="102"/>
      <c r="C30" s="152"/>
      <c r="D30" s="104"/>
      <c r="E30" s="153" t="s">
        <v>44</v>
      </c>
      <c r="F30" s="154" t="s">
        <v>15</v>
      </c>
      <c r="G30" s="28">
        <v>0</v>
      </c>
      <c r="H30" s="27"/>
      <c r="I30" s="26"/>
    </row>
    <row r="31" spans="1:9" s="29" customFormat="1" ht="18.75" x14ac:dyDescent="0.4">
      <c r="A31" s="102"/>
      <c r="B31" s="102"/>
      <c r="C31" s="103"/>
      <c r="D31" s="104"/>
      <c r="E31" s="105"/>
      <c r="F31" s="154" t="s">
        <v>63</v>
      </c>
      <c r="G31" s="28">
        <v>0</v>
      </c>
      <c r="H31" s="27"/>
      <c r="I31" s="26"/>
    </row>
    <row r="32" spans="1:9" s="29" customFormat="1" ht="18.75" x14ac:dyDescent="0.4">
      <c r="A32" s="102"/>
      <c r="B32" s="155"/>
      <c r="C32" s="317" t="s">
        <v>45</v>
      </c>
      <c r="D32" s="317"/>
      <c r="E32" s="317"/>
      <c r="F32" s="317"/>
      <c r="G32" s="86">
        <f>G26</f>
        <v>651435.77999999991</v>
      </c>
      <c r="H32" s="27"/>
      <c r="I32" s="26"/>
    </row>
    <row r="33" spans="1:9" ht="20.25" customHeight="1" x14ac:dyDescent="0.3">
      <c r="A33" s="156"/>
      <c r="B33" s="318" t="s">
        <v>78</v>
      </c>
      <c r="C33" s="318"/>
      <c r="D33" s="318"/>
      <c r="E33" s="318"/>
      <c r="F33" s="318"/>
      <c r="G33" s="157">
        <v>3472529.21</v>
      </c>
      <c r="H33" s="156"/>
      <c r="I33" s="156"/>
    </row>
    <row r="34" spans="1:9" ht="38.25" customHeight="1" x14ac:dyDescent="0.2">
      <c r="A34" s="319" t="s">
        <v>80</v>
      </c>
      <c r="B34" s="320"/>
      <c r="C34" s="320"/>
      <c r="D34" s="320"/>
      <c r="E34" s="320"/>
      <c r="F34" s="320"/>
      <c r="G34" s="320"/>
      <c r="H34" s="320"/>
      <c r="I34" s="320"/>
    </row>
    <row r="35" spans="1:9" ht="18.75" customHeight="1" x14ac:dyDescent="0.4">
      <c r="A35" s="136" t="s">
        <v>41</v>
      </c>
      <c r="B35" s="136" t="s">
        <v>21</v>
      </c>
      <c r="C35" s="136"/>
      <c r="D35" s="150"/>
      <c r="E35" s="139"/>
      <c r="F35" s="143"/>
      <c r="G35" s="158"/>
      <c r="H35" s="130"/>
      <c r="I35" s="130"/>
    </row>
    <row r="36" spans="1:9" ht="18.75" x14ac:dyDescent="0.4">
      <c r="A36" s="136"/>
      <c r="B36" s="136"/>
      <c r="C36" s="136"/>
      <c r="D36" s="150"/>
      <c r="F36" s="159" t="s">
        <v>25</v>
      </c>
      <c r="G36" s="132" t="s">
        <v>5</v>
      </c>
      <c r="H36" s="130"/>
      <c r="I36" s="160" t="s">
        <v>27</v>
      </c>
    </row>
    <row r="37" spans="1:9" ht="16.5" x14ac:dyDescent="0.35">
      <c r="A37" s="161" t="s">
        <v>22</v>
      </c>
      <c r="B37" s="162"/>
      <c r="C37" s="138"/>
      <c r="D37" s="162"/>
      <c r="E37" s="139"/>
      <c r="F37" s="163">
        <v>77633190</v>
      </c>
      <c r="G37" s="163">
        <v>77633190</v>
      </c>
      <c r="H37" s="164"/>
      <c r="I37" s="221">
        <f>IF(F37=0,"nerozp.",G37/F37)</f>
        <v>1</v>
      </c>
    </row>
    <row r="38" spans="1:9" ht="16.5" hidden="1" x14ac:dyDescent="0.35">
      <c r="A38" s="161" t="s">
        <v>69</v>
      </c>
      <c r="B38" s="162"/>
      <c r="C38" s="138"/>
      <c r="D38" s="165"/>
      <c r="E38" s="165"/>
      <c r="F38" s="163">
        <v>0</v>
      </c>
      <c r="G38" s="163">
        <v>0</v>
      </c>
      <c r="H38" s="164"/>
      <c r="I38" s="221"/>
    </row>
    <row r="39" spans="1:9" ht="16.5" hidden="1" x14ac:dyDescent="0.35">
      <c r="A39" s="161" t="s">
        <v>70</v>
      </c>
      <c r="B39" s="162"/>
      <c r="C39" s="138"/>
      <c r="D39" s="165"/>
      <c r="E39" s="165"/>
      <c r="F39" s="163">
        <v>0</v>
      </c>
      <c r="G39" s="163">
        <v>0</v>
      </c>
      <c r="H39" s="164"/>
      <c r="I39" s="221"/>
    </row>
    <row r="40" spans="1:9" ht="16.5" x14ac:dyDescent="0.35">
      <c r="A40" s="161" t="s">
        <v>62</v>
      </c>
      <c r="B40" s="162"/>
      <c r="C40" s="138"/>
      <c r="D40" s="165"/>
      <c r="E40" s="165"/>
      <c r="F40" s="163">
        <v>221.6</v>
      </c>
      <c r="G40" s="163">
        <v>213.06</v>
      </c>
      <c r="H40" s="164"/>
      <c r="I40" s="221">
        <f>IF(F40=0,"nerozp.",G40/F40)</f>
        <v>0.96146209386281589</v>
      </c>
    </row>
    <row r="41" spans="1:9" ht="16.5" x14ac:dyDescent="0.35">
      <c r="A41" s="161" t="s">
        <v>59</v>
      </c>
      <c r="B41" s="162"/>
      <c r="C41" s="138"/>
      <c r="D41" s="139"/>
      <c r="E41" s="139"/>
      <c r="F41" s="163">
        <v>4055014</v>
      </c>
      <c r="G41" s="163">
        <v>4055014</v>
      </c>
      <c r="H41" s="164"/>
      <c r="I41" s="221">
        <f>IF(F41=0,"nerozp.",G41/F41)</f>
        <v>1</v>
      </c>
    </row>
    <row r="42" spans="1:9" ht="16.5" x14ac:dyDescent="0.35">
      <c r="A42" s="161" t="s">
        <v>60</v>
      </c>
      <c r="B42" s="138"/>
      <c r="C42" s="138"/>
      <c r="D42" s="130"/>
      <c r="E42" s="130"/>
      <c r="F42" s="163">
        <v>0</v>
      </c>
      <c r="G42" s="163">
        <v>0</v>
      </c>
      <c r="H42" s="164"/>
      <c r="I42" s="221" t="str">
        <f>IF(F42=0,"nerozp.",G42/F42)</f>
        <v>nerozp.</v>
      </c>
    </row>
    <row r="43" spans="1:9" x14ac:dyDescent="0.2">
      <c r="A43" s="310" t="s">
        <v>58</v>
      </c>
      <c r="B43" s="311"/>
      <c r="C43" s="311"/>
      <c r="D43" s="311"/>
      <c r="E43" s="311"/>
      <c r="F43" s="311"/>
      <c r="G43" s="311"/>
      <c r="H43" s="311"/>
      <c r="I43" s="311"/>
    </row>
    <row r="44" spans="1:9" ht="27" customHeight="1" x14ac:dyDescent="0.2">
      <c r="A44" s="166"/>
      <c r="B44" s="305"/>
      <c r="C44" s="305"/>
      <c r="D44" s="305"/>
      <c r="E44" s="305"/>
      <c r="F44" s="305"/>
      <c r="G44" s="305"/>
      <c r="H44" s="305"/>
      <c r="I44" s="305"/>
    </row>
    <row r="45" spans="1:9" ht="19.5" thickBot="1" x14ac:dyDescent="0.45">
      <c r="A45" s="136" t="s">
        <v>42</v>
      </c>
      <c r="B45" s="136" t="s">
        <v>16</v>
      </c>
      <c r="C45" s="136"/>
      <c r="D45" s="139"/>
      <c r="E45" s="139"/>
      <c r="F45" s="130"/>
      <c r="G45" s="167"/>
      <c r="H45" s="306" t="s">
        <v>29</v>
      </c>
      <c r="I45" s="306"/>
    </row>
    <row r="46" spans="1:9" ht="18.75" thickTop="1" x14ac:dyDescent="0.35">
      <c r="A46" s="168"/>
      <c r="B46" s="169"/>
      <c r="C46" s="170"/>
      <c r="D46" s="169"/>
      <c r="E46" s="171" t="s">
        <v>79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07"/>
      <c r="G47" s="178"/>
      <c r="H47" s="179">
        <v>43830</v>
      </c>
      <c r="I47" s="180">
        <v>43830</v>
      </c>
    </row>
    <row r="48" spans="1:9" x14ac:dyDescent="0.2">
      <c r="A48" s="175"/>
      <c r="B48" s="176"/>
      <c r="C48" s="176"/>
      <c r="D48" s="176"/>
      <c r="E48" s="177"/>
      <c r="F48" s="307"/>
      <c r="G48" s="181"/>
      <c r="H48" s="181"/>
      <c r="I48" s="182"/>
    </row>
    <row r="49" spans="1:11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11" ht="13.5" thickTop="1" x14ac:dyDescent="0.2">
      <c r="A50" s="187"/>
      <c r="B50" s="188"/>
      <c r="C50" s="188" t="s">
        <v>15</v>
      </c>
      <c r="D50" s="188"/>
      <c r="E50" s="189">
        <v>10532</v>
      </c>
      <c r="F50" s="190">
        <v>0</v>
      </c>
      <c r="G50" s="191">
        <v>0</v>
      </c>
      <c r="H50" s="226">
        <f>E50+F50-G50</f>
        <v>10532</v>
      </c>
      <c r="I50" s="192">
        <v>10532</v>
      </c>
    </row>
    <row r="51" spans="1:11" x14ac:dyDescent="0.2">
      <c r="A51" s="193"/>
      <c r="B51" s="194"/>
      <c r="C51" s="194" t="s">
        <v>20</v>
      </c>
      <c r="D51" s="194"/>
      <c r="E51" s="195">
        <v>893146</v>
      </c>
      <c r="F51" s="196">
        <v>1552029.92</v>
      </c>
      <c r="G51" s="197">
        <v>1848820</v>
      </c>
      <c r="H51" s="227">
        <f>E51+F51-G51</f>
        <v>596355.91999999993</v>
      </c>
      <c r="I51" s="198">
        <v>427640.28</v>
      </c>
    </row>
    <row r="52" spans="1:11" x14ac:dyDescent="0.2">
      <c r="A52" s="193"/>
      <c r="B52" s="194"/>
      <c r="C52" s="194" t="s">
        <v>63</v>
      </c>
      <c r="D52" s="194"/>
      <c r="E52" s="195">
        <v>653737.22</v>
      </c>
      <c r="F52" s="196">
        <v>22000</v>
      </c>
      <c r="G52" s="197">
        <v>14998</v>
      </c>
      <c r="H52" s="227">
        <f>E52+F52-G52</f>
        <v>660739.22</v>
      </c>
      <c r="I52" s="198">
        <v>660739.22</v>
      </c>
      <c r="K52" s="257"/>
    </row>
    <row r="53" spans="1:11" x14ac:dyDescent="0.2">
      <c r="A53" s="193"/>
      <c r="B53" s="194"/>
      <c r="C53" s="194" t="s">
        <v>61</v>
      </c>
      <c r="D53" s="194"/>
      <c r="E53" s="195">
        <v>61266.33</v>
      </c>
      <c r="F53" s="196">
        <v>5464555.9399999995</v>
      </c>
      <c r="G53" s="197">
        <v>5066975.3100000005</v>
      </c>
      <c r="H53" s="227">
        <f>E53+F53-G53</f>
        <v>458846.95999999903</v>
      </c>
      <c r="I53" s="198">
        <v>458846.96</v>
      </c>
    </row>
    <row r="54" spans="1:11" ht="18.75" thickBot="1" x14ac:dyDescent="0.4">
      <c r="A54" s="199" t="s">
        <v>11</v>
      </c>
      <c r="B54" s="200"/>
      <c r="C54" s="200"/>
      <c r="D54" s="200"/>
      <c r="E54" s="222">
        <f>E50+E51+E52+E53</f>
        <v>1618681.55</v>
      </c>
      <c r="F54" s="223">
        <f>F50+F51+F52+F53</f>
        <v>7038585.8599999994</v>
      </c>
      <c r="G54" s="224">
        <f>G50+G51+G52+G53</f>
        <v>6930793.3100000005</v>
      </c>
      <c r="H54" s="224">
        <f>H50+H51+H52+H53</f>
        <v>1726474.0999999989</v>
      </c>
      <c r="I54" s="225">
        <f>I50+I51+I52+I53</f>
        <v>1557758.46</v>
      </c>
    </row>
    <row r="55" spans="1:11" ht="18.75" thickTop="1" x14ac:dyDescent="0.35">
      <c r="A55" s="201"/>
      <c r="B55" s="143"/>
      <c r="C55" s="143"/>
      <c r="D55" s="139"/>
      <c r="E55" s="139"/>
      <c r="F55" s="130"/>
      <c r="G55" s="308" t="s">
        <v>82</v>
      </c>
      <c r="H55" s="309"/>
      <c r="I55" s="309"/>
    </row>
    <row r="56" spans="1:11" ht="18" x14ac:dyDescent="0.35">
      <c r="A56" s="201"/>
      <c r="B56" s="143"/>
      <c r="C56" s="143"/>
      <c r="D56" s="139"/>
      <c r="E56" s="139"/>
      <c r="F56" s="130"/>
      <c r="G56" s="303"/>
      <c r="H56" s="304"/>
      <c r="I56" s="304"/>
    </row>
    <row r="57" spans="1:11" x14ac:dyDescent="0.2">
      <c r="A57" s="202"/>
      <c r="B57" s="202"/>
      <c r="C57" s="202"/>
      <c r="D57" s="202"/>
      <c r="E57" s="202"/>
      <c r="F57" s="202"/>
      <c r="G57" s="303"/>
      <c r="H57" s="304"/>
      <c r="I57" s="304"/>
    </row>
    <row r="58" spans="1:11" x14ac:dyDescent="0.2">
      <c r="G58" s="303"/>
      <c r="H58" s="304"/>
      <c r="I58" s="304"/>
    </row>
    <row r="59" spans="1:11" x14ac:dyDescent="0.2">
      <c r="G59" s="203"/>
    </row>
    <row r="60" spans="1:11" x14ac:dyDescent="0.2">
      <c r="G60" s="203"/>
    </row>
    <row r="67" spans="1:9" x14ac:dyDescent="0.2">
      <c r="A67" s="118"/>
      <c r="B67" s="118"/>
      <c r="C67" s="118"/>
      <c r="D67" s="118"/>
      <c r="E67" s="118"/>
      <c r="F67" s="118"/>
      <c r="G67" s="118"/>
      <c r="H67" s="118"/>
      <c r="I67" s="118"/>
    </row>
    <row r="68" spans="1:9" x14ac:dyDescent="0.2">
      <c r="A68" s="118"/>
      <c r="B68" s="118"/>
      <c r="C68" s="118"/>
      <c r="D68" s="118"/>
      <c r="E68" s="118"/>
      <c r="F68" s="118"/>
      <c r="G68" s="118"/>
      <c r="H68" s="118"/>
      <c r="I68" s="118"/>
    </row>
    <row r="69" spans="1:9" x14ac:dyDescent="0.2">
      <c r="A69" s="118"/>
      <c r="B69" s="118"/>
      <c r="C69" s="118"/>
      <c r="D69" s="118"/>
      <c r="E69" s="118"/>
      <c r="F69" s="118"/>
      <c r="G69" s="118"/>
      <c r="H69" s="118"/>
      <c r="I69" s="118"/>
    </row>
    <row r="70" spans="1:9" x14ac:dyDescent="0.2">
      <c r="A70" s="118"/>
      <c r="B70" s="118"/>
      <c r="C70" s="118"/>
      <c r="D70" s="118"/>
      <c r="E70" s="118"/>
      <c r="F70" s="118"/>
      <c r="G70" s="118"/>
      <c r="H70" s="118"/>
      <c r="I70" s="118"/>
    </row>
    <row r="71" spans="1:9" x14ac:dyDescent="0.2">
      <c r="A71" s="118"/>
      <c r="B71" s="118"/>
      <c r="C71" s="118"/>
      <c r="D71" s="118"/>
      <c r="E71" s="118"/>
      <c r="F71" s="118"/>
      <c r="G71" s="118"/>
      <c r="H71" s="118"/>
      <c r="I71" s="118"/>
    </row>
    <row r="72" spans="1:9" x14ac:dyDescent="0.2">
      <c r="A72" s="118"/>
      <c r="B72" s="118"/>
      <c r="C72" s="118"/>
      <c r="D72" s="118"/>
      <c r="E72" s="118"/>
      <c r="F72" s="118"/>
      <c r="G72" s="118"/>
      <c r="H72" s="118"/>
      <c r="I72" s="118"/>
    </row>
    <row r="73" spans="1:9" x14ac:dyDescent="0.2">
      <c r="A73" s="118"/>
      <c r="B73" s="118"/>
      <c r="C73" s="118"/>
      <c r="D73" s="118"/>
      <c r="E73" s="118"/>
      <c r="F73" s="118"/>
      <c r="G73" s="118"/>
      <c r="H73" s="118"/>
      <c r="I73" s="118"/>
    </row>
    <row r="74" spans="1:9" x14ac:dyDescent="0.2">
      <c r="A74" s="118"/>
      <c r="B74" s="118"/>
      <c r="C74" s="118"/>
      <c r="D74" s="118"/>
      <c r="E74" s="118"/>
      <c r="F74" s="118"/>
      <c r="G74" s="118"/>
      <c r="H74" s="118"/>
      <c r="I74" s="118"/>
    </row>
    <row r="75" spans="1:9" x14ac:dyDescent="0.2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x14ac:dyDescent="0.2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x14ac:dyDescent="0.2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x14ac:dyDescent="0.2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x14ac:dyDescent="0.2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x14ac:dyDescent="0.2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x14ac:dyDescent="0.2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x14ac:dyDescent="0.2">
      <c r="A82" s="118"/>
      <c r="B82" s="118"/>
      <c r="C82" s="118"/>
      <c r="D82" s="118"/>
      <c r="E82" s="118"/>
      <c r="F82" s="118"/>
      <c r="G82" s="118"/>
      <c r="H82" s="118"/>
      <c r="I82" s="118"/>
    </row>
    <row r="83" spans="1:9" x14ac:dyDescent="0.2">
      <c r="A83" s="118"/>
      <c r="B83" s="118"/>
      <c r="C83" s="118"/>
      <c r="D83" s="118"/>
      <c r="E83" s="118"/>
      <c r="F83" s="118"/>
      <c r="G83" s="118"/>
      <c r="H83" s="118"/>
      <c r="I83" s="118"/>
    </row>
    <row r="84" spans="1:9" x14ac:dyDescent="0.2">
      <c r="A84" s="118"/>
      <c r="B84" s="118"/>
      <c r="C84" s="118"/>
      <c r="D84" s="118"/>
      <c r="E84" s="118"/>
      <c r="F84" s="118"/>
      <c r="G84" s="118"/>
      <c r="H84" s="118"/>
      <c r="I84" s="118"/>
    </row>
    <row r="85" spans="1:9" x14ac:dyDescent="0.2">
      <c r="A85" s="118"/>
      <c r="B85" s="118"/>
      <c r="C85" s="118"/>
      <c r="D85" s="118"/>
      <c r="E85" s="118"/>
      <c r="F85" s="118"/>
      <c r="G85" s="118"/>
      <c r="H85" s="118"/>
      <c r="I85" s="118"/>
    </row>
    <row r="86" spans="1:9" x14ac:dyDescent="0.2">
      <c r="A86" s="118"/>
      <c r="B86" s="118"/>
      <c r="C86" s="118"/>
      <c r="D86" s="118"/>
      <c r="E86" s="118"/>
      <c r="F86" s="118"/>
      <c r="G86" s="118"/>
      <c r="H86" s="118"/>
      <c r="I86" s="118"/>
    </row>
    <row r="87" spans="1:9" x14ac:dyDescent="0.2">
      <c r="A87" s="118"/>
      <c r="B87" s="118"/>
      <c r="C87" s="118"/>
      <c r="D87" s="118"/>
      <c r="E87" s="118"/>
      <c r="F87" s="118"/>
      <c r="G87" s="118"/>
      <c r="H87" s="118"/>
      <c r="I87" s="118"/>
    </row>
    <row r="88" spans="1:9" x14ac:dyDescent="0.2">
      <c r="A88" s="118"/>
      <c r="B88" s="118"/>
      <c r="C88" s="118"/>
      <c r="D88" s="118"/>
      <c r="E88" s="118"/>
      <c r="F88" s="118"/>
      <c r="G88" s="118"/>
      <c r="H88" s="118"/>
      <c r="I88" s="118"/>
    </row>
    <row r="89" spans="1:9" x14ac:dyDescent="0.2">
      <c r="A89" s="118"/>
      <c r="B89" s="118"/>
      <c r="C89" s="118"/>
      <c r="D89" s="118"/>
      <c r="E89" s="118"/>
      <c r="F89" s="118"/>
      <c r="G89" s="118"/>
      <c r="H89" s="118"/>
      <c r="I89" s="118"/>
    </row>
    <row r="90" spans="1:9" x14ac:dyDescent="0.2">
      <c r="A90" s="118"/>
      <c r="B90" s="118"/>
      <c r="C90" s="118"/>
      <c r="D90" s="118"/>
      <c r="E90" s="118"/>
      <c r="F90" s="118"/>
      <c r="G90" s="118"/>
      <c r="H90" s="118"/>
      <c r="I90" s="118"/>
    </row>
    <row r="91" spans="1:9" x14ac:dyDescent="0.2">
      <c r="A91" s="118"/>
      <c r="B91" s="118"/>
      <c r="C91" s="118"/>
      <c r="D91" s="118"/>
      <c r="E91" s="118"/>
      <c r="F91" s="118"/>
      <c r="G91" s="118"/>
      <c r="H91" s="118"/>
      <c r="I91" s="118"/>
    </row>
    <row r="92" spans="1:9" x14ac:dyDescent="0.2">
      <c r="A92" s="118"/>
      <c r="B92" s="118"/>
      <c r="C92" s="118"/>
      <c r="D92" s="118"/>
      <c r="E92" s="118"/>
      <c r="F92" s="118"/>
      <c r="G92" s="118"/>
      <c r="H92" s="118"/>
      <c r="I92" s="118"/>
    </row>
    <row r="93" spans="1:9" x14ac:dyDescent="0.2">
      <c r="A93" s="118"/>
      <c r="B93" s="118"/>
      <c r="C93" s="118"/>
      <c r="D93" s="118"/>
      <c r="E93" s="118"/>
      <c r="F93" s="118"/>
      <c r="G93" s="118"/>
      <c r="H93" s="118"/>
      <c r="I93" s="118"/>
    </row>
    <row r="94" spans="1:9" x14ac:dyDescent="0.2">
      <c r="A94" s="118"/>
      <c r="B94" s="118"/>
      <c r="C94" s="118"/>
      <c r="D94" s="118"/>
      <c r="E94" s="118"/>
      <c r="F94" s="118"/>
      <c r="G94" s="118"/>
      <c r="H94" s="118"/>
      <c r="I94" s="118"/>
    </row>
    <row r="95" spans="1:9" x14ac:dyDescent="0.2">
      <c r="A95" s="118"/>
      <c r="B95" s="118"/>
      <c r="C95" s="118"/>
      <c r="D95" s="118"/>
      <c r="E95" s="118"/>
      <c r="F95" s="118"/>
      <c r="G95" s="118"/>
      <c r="H95" s="118"/>
      <c r="I95" s="118"/>
    </row>
    <row r="96" spans="1:9" x14ac:dyDescent="0.2">
      <c r="A96" s="118"/>
      <c r="B96" s="118"/>
      <c r="C96" s="118"/>
      <c r="D96" s="118"/>
      <c r="E96" s="118"/>
      <c r="F96" s="118"/>
      <c r="G96" s="118"/>
      <c r="H96" s="118"/>
      <c r="I96" s="118"/>
    </row>
    <row r="97" spans="1:9" x14ac:dyDescent="0.2">
      <c r="A97" s="118"/>
      <c r="B97" s="118"/>
      <c r="C97" s="118"/>
      <c r="D97" s="118"/>
      <c r="E97" s="118"/>
      <c r="F97" s="118"/>
      <c r="G97" s="118"/>
      <c r="H97" s="118"/>
      <c r="I97" s="118"/>
    </row>
    <row r="99" spans="1:9" x14ac:dyDescent="0.2">
      <c r="A99" s="118"/>
      <c r="B99" s="118"/>
      <c r="C99" s="118"/>
      <c r="D99" s="118"/>
      <c r="E99" s="118"/>
      <c r="F99" s="118"/>
      <c r="G99" s="118"/>
      <c r="H99" s="118"/>
      <c r="I99" s="118"/>
    </row>
    <row r="100" spans="1:9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x14ac:dyDescent="0.2">
      <c r="A101" s="118"/>
      <c r="B101" s="118"/>
      <c r="C101" s="118"/>
      <c r="D101" s="118"/>
      <c r="E101" s="118"/>
      <c r="F101" s="118"/>
      <c r="G101" s="118"/>
      <c r="H101" s="118"/>
      <c r="I101" s="118"/>
    </row>
    <row r="102" spans="1:9" x14ac:dyDescent="0.2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</row>
    <row r="105" spans="1:9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</row>
    <row r="106" spans="1:9" x14ac:dyDescent="0.2">
      <c r="A106" s="118"/>
      <c r="B106" s="118"/>
      <c r="C106" s="118"/>
      <c r="D106" s="118"/>
      <c r="E106" s="118"/>
      <c r="F106" s="118"/>
      <c r="G106" s="118"/>
      <c r="H106" s="118"/>
      <c r="I106" s="118"/>
    </row>
    <row r="107" spans="1:9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</row>
    <row r="109" spans="1:9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</row>
    <row r="110" spans="1:9" x14ac:dyDescent="0.2">
      <c r="A110" s="118"/>
      <c r="B110" s="118"/>
      <c r="C110" s="118"/>
      <c r="D110" s="118"/>
      <c r="E110" s="118"/>
      <c r="F110" s="118"/>
      <c r="G110" s="118"/>
      <c r="H110" s="118"/>
      <c r="I110" s="118"/>
    </row>
    <row r="112" spans="1:9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</row>
    <row r="113" spans="1:9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</row>
    <row r="114" spans="1:9" x14ac:dyDescent="0.2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">
      <c r="A115" s="118"/>
      <c r="B115" s="118"/>
      <c r="C115" s="118"/>
      <c r="D115" s="118"/>
      <c r="E115" s="118"/>
      <c r="F115" s="118"/>
      <c r="G115" s="118"/>
      <c r="H115" s="118"/>
      <c r="I115" s="118"/>
    </row>
    <row r="116" spans="1:9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</row>
    <row r="117" spans="1:9" x14ac:dyDescent="0.2">
      <c r="A117" s="118"/>
      <c r="B117" s="118"/>
      <c r="C117" s="118"/>
      <c r="D117" s="118"/>
      <c r="E117" s="118"/>
      <c r="F117" s="118"/>
      <c r="G117" s="118"/>
      <c r="H117" s="118"/>
      <c r="I117" s="118"/>
    </row>
    <row r="119" spans="1:9" x14ac:dyDescent="0.2">
      <c r="A119" s="118"/>
      <c r="B119" s="118"/>
      <c r="C119" s="118"/>
      <c r="D119" s="118"/>
      <c r="E119" s="118"/>
      <c r="F119" s="118"/>
      <c r="G119" s="118"/>
      <c r="H119" s="118"/>
      <c r="I119" s="118"/>
    </row>
    <row r="120" spans="1:9" x14ac:dyDescent="0.2">
      <c r="A120" s="118"/>
      <c r="B120" s="118"/>
      <c r="C120" s="118"/>
      <c r="D120" s="118"/>
      <c r="E120" s="118"/>
      <c r="F120" s="118"/>
      <c r="G120" s="118"/>
      <c r="H120" s="118"/>
      <c r="I120" s="118"/>
    </row>
    <row r="123" spans="1:9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</row>
    <row r="124" spans="1:9" x14ac:dyDescent="0.2">
      <c r="A124" s="118"/>
      <c r="B124" s="118"/>
      <c r="C124" s="118"/>
      <c r="D124" s="118"/>
      <c r="E124" s="118"/>
      <c r="F124" s="118"/>
      <c r="G124" s="118"/>
      <c r="H124" s="118"/>
      <c r="I124" s="118"/>
    </row>
    <row r="125" spans="1:9" x14ac:dyDescent="0.2">
      <c r="A125" s="118"/>
      <c r="B125" s="118"/>
      <c r="C125" s="118"/>
      <c r="D125" s="118"/>
      <c r="E125" s="118"/>
      <c r="F125" s="118"/>
      <c r="G125" s="118"/>
      <c r="H125" s="118"/>
      <c r="I125" s="118"/>
    </row>
    <row r="126" spans="1:9" x14ac:dyDescent="0.2">
      <c r="A126" s="118"/>
      <c r="B126" s="118"/>
      <c r="C126" s="118"/>
      <c r="D126" s="118"/>
      <c r="E126" s="118"/>
      <c r="F126" s="118"/>
      <c r="G126" s="118"/>
      <c r="H126" s="118"/>
      <c r="I126" s="118"/>
    </row>
    <row r="127" spans="1:9" x14ac:dyDescent="0.2">
      <c r="A127" s="118"/>
      <c r="B127" s="118"/>
      <c r="C127" s="118"/>
      <c r="D127" s="118"/>
      <c r="E127" s="118"/>
      <c r="F127" s="118"/>
      <c r="G127" s="118"/>
      <c r="H127" s="118"/>
      <c r="I127" s="118"/>
    </row>
    <row r="130" spans="1:9" x14ac:dyDescent="0.2">
      <c r="A130" s="118"/>
      <c r="B130" s="118"/>
      <c r="C130" s="118"/>
      <c r="D130" s="118"/>
      <c r="E130" s="118"/>
      <c r="F130" s="118"/>
      <c r="G130" s="118"/>
      <c r="H130" s="118"/>
      <c r="I130" s="118"/>
    </row>
    <row r="131" spans="1:9" x14ac:dyDescent="0.2">
      <c r="A131" s="118"/>
      <c r="B131" s="118"/>
      <c r="C131" s="118"/>
      <c r="D131" s="118"/>
      <c r="E131" s="118"/>
      <c r="F131" s="118"/>
      <c r="G131" s="118"/>
      <c r="H131" s="118"/>
      <c r="I131" s="118"/>
    </row>
    <row r="133" spans="1:9" x14ac:dyDescent="0.2">
      <c r="A133" s="118"/>
      <c r="B133" s="118"/>
      <c r="C133" s="118"/>
      <c r="D133" s="118"/>
      <c r="E133" s="118"/>
      <c r="F133" s="118"/>
      <c r="G133" s="118"/>
      <c r="H133" s="118"/>
      <c r="I133" s="118"/>
    </row>
    <row r="134" spans="1:9" x14ac:dyDescent="0.2">
      <c r="A134" s="118"/>
      <c r="B134" s="118"/>
      <c r="C134" s="118"/>
      <c r="D134" s="118"/>
      <c r="E134" s="118"/>
      <c r="F134" s="118"/>
      <c r="G134" s="118"/>
      <c r="H134" s="118"/>
      <c r="I134" s="118"/>
    </row>
    <row r="135" spans="1:9" x14ac:dyDescent="0.2">
      <c r="A135" s="118"/>
      <c r="B135" s="118"/>
      <c r="C135" s="118"/>
      <c r="D135" s="118"/>
      <c r="E135" s="118"/>
      <c r="F135" s="118"/>
      <c r="G135" s="118"/>
      <c r="H135" s="118"/>
      <c r="I135" s="118"/>
    </row>
    <row r="136" spans="1:9" x14ac:dyDescent="0.2">
      <c r="A136" s="118"/>
      <c r="B136" s="118"/>
      <c r="C136" s="118"/>
      <c r="D136" s="118"/>
      <c r="E136" s="118"/>
      <c r="F136" s="118"/>
      <c r="G136" s="118"/>
      <c r="H136" s="118"/>
      <c r="I136" s="118"/>
    </row>
    <row r="138" spans="1:9" x14ac:dyDescent="0.2">
      <c r="A138" s="118"/>
      <c r="B138" s="118"/>
      <c r="C138" s="118"/>
      <c r="D138" s="118"/>
      <c r="E138" s="118"/>
      <c r="F138" s="118"/>
      <c r="G138" s="118"/>
      <c r="H138" s="118"/>
      <c r="I138" s="118"/>
    </row>
    <row r="141" spans="1:9" x14ac:dyDescent="0.2">
      <c r="A141" s="118"/>
      <c r="B141" s="118"/>
      <c r="C141" s="118"/>
      <c r="D141" s="118"/>
      <c r="E141" s="118"/>
      <c r="F141" s="118"/>
      <c r="G141" s="118"/>
      <c r="H141" s="118"/>
      <c r="I141" s="118"/>
    </row>
    <row r="142" spans="1:9" x14ac:dyDescent="0.2">
      <c r="A142" s="118"/>
      <c r="B142" s="118"/>
      <c r="C142" s="118"/>
      <c r="D142" s="118"/>
      <c r="E142" s="118"/>
      <c r="F142" s="118"/>
      <c r="G142" s="118"/>
      <c r="H142" s="118"/>
      <c r="I142" s="118"/>
    </row>
    <row r="143" spans="1:9" x14ac:dyDescent="0.2">
      <c r="A143" s="118"/>
      <c r="B143" s="118"/>
      <c r="C143" s="118"/>
      <c r="D143" s="118"/>
      <c r="E143" s="118"/>
      <c r="F143" s="118"/>
      <c r="G143" s="118"/>
      <c r="H143" s="118"/>
      <c r="I143" s="118"/>
    </row>
    <row r="144" spans="1:9" x14ac:dyDescent="0.2">
      <c r="A144" s="118"/>
      <c r="B144" s="118"/>
      <c r="C144" s="118"/>
      <c r="D144" s="118"/>
      <c r="E144" s="118"/>
      <c r="F144" s="118"/>
      <c r="G144" s="118"/>
      <c r="H144" s="118"/>
      <c r="I144" s="118"/>
    </row>
    <row r="145" spans="1:9" x14ac:dyDescent="0.2">
      <c r="A145" s="118"/>
      <c r="B145" s="118"/>
      <c r="C145" s="118"/>
      <c r="D145" s="118"/>
      <c r="E145" s="118"/>
      <c r="F145" s="118"/>
      <c r="G145" s="118"/>
      <c r="H145" s="118"/>
      <c r="I145" s="118"/>
    </row>
    <row r="149" spans="1:9" x14ac:dyDescent="0.2">
      <c r="A149" s="118"/>
      <c r="B149" s="118"/>
      <c r="C149" s="118"/>
      <c r="D149" s="118"/>
      <c r="E149" s="118"/>
      <c r="F149" s="118"/>
      <c r="G149" s="118"/>
      <c r="H149" s="118"/>
      <c r="I149" s="118"/>
    </row>
    <row r="155" spans="1:9" x14ac:dyDescent="0.2">
      <c r="A155" s="118"/>
      <c r="B155" s="118"/>
      <c r="C155" s="118"/>
      <c r="D155" s="118"/>
      <c r="E155" s="118"/>
      <c r="F155" s="118"/>
      <c r="G155" s="118"/>
      <c r="H155" s="118"/>
      <c r="I155" s="118"/>
    </row>
    <row r="160" spans="1:9" x14ac:dyDescent="0.2">
      <c r="A160" s="118"/>
      <c r="B160" s="118"/>
      <c r="C160" s="118"/>
      <c r="D160" s="118"/>
      <c r="E160" s="118"/>
      <c r="F160" s="118"/>
      <c r="G160" s="118"/>
      <c r="H160" s="118"/>
      <c r="I160" s="118"/>
    </row>
    <row r="161" spans="1:9" x14ac:dyDescent="0.2">
      <c r="A161" s="118"/>
      <c r="B161" s="118"/>
      <c r="C161" s="118"/>
      <c r="D161" s="118"/>
      <c r="E161" s="118"/>
      <c r="F161" s="118"/>
      <c r="G161" s="118"/>
      <c r="H161" s="118"/>
      <c r="I161" s="118"/>
    </row>
    <row r="162" spans="1:9" x14ac:dyDescent="0.2">
      <c r="A162" s="118"/>
      <c r="B162" s="118"/>
      <c r="C162" s="118"/>
      <c r="D162" s="118"/>
      <c r="E162" s="118"/>
      <c r="F162" s="118"/>
      <c r="G162" s="118"/>
      <c r="H162" s="118"/>
      <c r="I162" s="118"/>
    </row>
    <row r="163" spans="1:9" x14ac:dyDescent="0.2">
      <c r="A163" s="118"/>
      <c r="B163" s="118"/>
      <c r="C163" s="118"/>
      <c r="D163" s="118"/>
      <c r="E163" s="118"/>
      <c r="F163" s="118"/>
      <c r="G163" s="118"/>
      <c r="H163" s="118"/>
      <c r="I163" s="118"/>
    </row>
    <row r="164" spans="1:9" x14ac:dyDescent="0.2">
      <c r="A164" s="118"/>
      <c r="B164" s="118"/>
      <c r="C164" s="118"/>
      <c r="D164" s="118"/>
      <c r="E164" s="118"/>
      <c r="F164" s="118"/>
      <c r="G164" s="118"/>
      <c r="H164" s="118"/>
      <c r="I164" s="118"/>
    </row>
    <row r="165" spans="1:9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</row>
    <row r="166" spans="1:9" x14ac:dyDescent="0.2">
      <c r="A166" s="118"/>
      <c r="B166" s="118"/>
      <c r="C166" s="118"/>
      <c r="D166" s="118"/>
      <c r="E166" s="118"/>
      <c r="F166" s="118"/>
      <c r="G166" s="118"/>
      <c r="H166" s="118"/>
      <c r="I166" s="118"/>
    </row>
    <row r="167" spans="1:9" x14ac:dyDescent="0.2">
      <c r="A167" s="118"/>
      <c r="B167" s="118"/>
      <c r="C167" s="118"/>
      <c r="D167" s="118"/>
      <c r="E167" s="118"/>
      <c r="F167" s="118"/>
      <c r="G167" s="118"/>
      <c r="H167" s="118"/>
      <c r="I167" s="118"/>
    </row>
    <row r="168" spans="1:9" x14ac:dyDescent="0.2">
      <c r="A168" s="118"/>
      <c r="B168" s="118"/>
      <c r="C168" s="118"/>
      <c r="D168" s="118"/>
      <c r="E168" s="118"/>
      <c r="F168" s="118"/>
      <c r="G168" s="118"/>
      <c r="H168" s="118"/>
      <c r="I168" s="118"/>
    </row>
    <row r="169" spans="1:9" x14ac:dyDescent="0.2">
      <c r="A169" s="118"/>
      <c r="B169" s="118"/>
      <c r="C169" s="118"/>
      <c r="D169" s="118"/>
      <c r="E169" s="118"/>
      <c r="F169" s="118"/>
      <c r="G169" s="118"/>
      <c r="H169" s="118"/>
      <c r="I169" s="118"/>
    </row>
    <row r="170" spans="1:9" x14ac:dyDescent="0.2">
      <c r="A170" s="118"/>
      <c r="B170" s="118"/>
      <c r="C170" s="118"/>
      <c r="D170" s="118"/>
      <c r="E170" s="118"/>
      <c r="F170" s="118"/>
      <c r="G170" s="118"/>
      <c r="H170" s="118"/>
      <c r="I170" s="118"/>
    </row>
    <row r="171" spans="1:9" x14ac:dyDescent="0.2">
      <c r="A171" s="118"/>
      <c r="B171" s="118"/>
      <c r="C171" s="118"/>
      <c r="D171" s="118"/>
      <c r="E171" s="118"/>
      <c r="F171" s="118"/>
      <c r="G171" s="118"/>
      <c r="H171" s="118"/>
      <c r="I171" s="118"/>
    </row>
    <row r="172" spans="1:9" x14ac:dyDescent="0.2">
      <c r="A172" s="118"/>
      <c r="B172" s="118"/>
      <c r="C172" s="118"/>
      <c r="D172" s="118"/>
      <c r="E172" s="118"/>
      <c r="F172" s="118"/>
      <c r="G172" s="118"/>
      <c r="H172" s="118"/>
      <c r="I172" s="118"/>
    </row>
    <row r="173" spans="1:9" x14ac:dyDescent="0.2">
      <c r="A173" s="118"/>
      <c r="B173" s="118"/>
      <c r="C173" s="118"/>
      <c r="D173" s="118"/>
      <c r="E173" s="118"/>
      <c r="F173" s="118"/>
      <c r="G173" s="118"/>
      <c r="H173" s="118"/>
      <c r="I173" s="118"/>
    </row>
    <row r="174" spans="1:9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</row>
    <row r="175" spans="1:9" x14ac:dyDescent="0.2">
      <c r="A175" s="118"/>
      <c r="B175" s="118"/>
      <c r="C175" s="118"/>
      <c r="D175" s="118"/>
      <c r="E175" s="118"/>
      <c r="F175" s="118"/>
      <c r="G175" s="118"/>
      <c r="H175" s="118"/>
      <c r="I175" s="118"/>
    </row>
    <row r="176" spans="1:9" x14ac:dyDescent="0.2">
      <c r="A176" s="118"/>
      <c r="B176" s="118"/>
      <c r="C176" s="118"/>
      <c r="D176" s="118"/>
      <c r="E176" s="118"/>
      <c r="F176" s="118"/>
      <c r="G176" s="118"/>
      <c r="H176" s="118"/>
      <c r="I176" s="118"/>
    </row>
    <row r="177" spans="1:9" x14ac:dyDescent="0.2">
      <c r="A177" s="118"/>
      <c r="B177" s="118"/>
      <c r="C177" s="118"/>
      <c r="D177" s="118"/>
      <c r="E177" s="118"/>
      <c r="F177" s="118"/>
      <c r="G177" s="118"/>
      <c r="H177" s="118"/>
      <c r="I177" s="118"/>
    </row>
    <row r="178" spans="1:9" x14ac:dyDescent="0.2">
      <c r="A178" s="118"/>
      <c r="B178" s="118"/>
      <c r="C178" s="118"/>
      <c r="D178" s="118"/>
      <c r="E178" s="118"/>
      <c r="F178" s="118"/>
      <c r="G178" s="118"/>
      <c r="H178" s="118"/>
      <c r="I178" s="118"/>
    </row>
    <row r="179" spans="1:9" x14ac:dyDescent="0.2">
      <c r="A179" s="118"/>
      <c r="B179" s="118"/>
      <c r="C179" s="118"/>
      <c r="D179" s="118"/>
      <c r="E179" s="118"/>
      <c r="F179" s="118"/>
      <c r="G179" s="118"/>
      <c r="H179" s="118"/>
      <c r="I179" s="118"/>
    </row>
    <row r="180" spans="1:9" x14ac:dyDescent="0.2">
      <c r="A180" s="118"/>
      <c r="B180" s="118"/>
      <c r="C180" s="118"/>
      <c r="D180" s="118"/>
      <c r="E180" s="118"/>
      <c r="F180" s="118"/>
      <c r="G180" s="118"/>
      <c r="H180" s="118"/>
      <c r="I180" s="118"/>
    </row>
    <row r="182" spans="1:9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</row>
    <row r="183" spans="1:9" x14ac:dyDescent="0.2">
      <c r="A183" s="118"/>
      <c r="B183" s="118"/>
      <c r="C183" s="118"/>
      <c r="D183" s="118"/>
      <c r="E183" s="118"/>
      <c r="F183" s="118"/>
      <c r="G183" s="118"/>
      <c r="H183" s="118"/>
      <c r="I183" s="118"/>
    </row>
    <row r="184" spans="1:9" x14ac:dyDescent="0.2">
      <c r="A184" s="118"/>
      <c r="B184" s="118"/>
      <c r="C184" s="118"/>
      <c r="D184" s="118"/>
      <c r="E184" s="118"/>
      <c r="F184" s="118"/>
      <c r="G184" s="118"/>
      <c r="H184" s="118"/>
      <c r="I184" s="118"/>
    </row>
    <row r="185" spans="1:9" x14ac:dyDescent="0.2">
      <c r="A185" s="118"/>
      <c r="B185" s="118"/>
      <c r="C185" s="118"/>
      <c r="D185" s="118"/>
      <c r="E185" s="118"/>
      <c r="F185" s="118"/>
      <c r="G185" s="118"/>
      <c r="H185" s="118"/>
      <c r="I185" s="118"/>
    </row>
    <row r="186" spans="1:9" x14ac:dyDescent="0.2">
      <c r="A186" s="118"/>
      <c r="B186" s="118"/>
      <c r="C186" s="118"/>
      <c r="D186" s="118"/>
      <c r="E186" s="118"/>
      <c r="F186" s="118"/>
      <c r="G186" s="118"/>
      <c r="H186" s="118"/>
      <c r="I186" s="118"/>
    </row>
    <row r="187" spans="1:9" x14ac:dyDescent="0.2">
      <c r="A187" s="118"/>
      <c r="B187" s="118"/>
      <c r="C187" s="118"/>
      <c r="D187" s="118"/>
      <c r="E187" s="118"/>
      <c r="F187" s="118"/>
      <c r="G187" s="118"/>
      <c r="H187" s="118"/>
      <c r="I187" s="118"/>
    </row>
    <row r="193" spans="1:9" x14ac:dyDescent="0.2">
      <c r="A193" s="118"/>
      <c r="B193" s="118"/>
      <c r="C193" s="118"/>
      <c r="D193" s="118"/>
      <c r="E193" s="118"/>
      <c r="F193" s="118"/>
      <c r="G193" s="118"/>
      <c r="H193" s="118"/>
      <c r="I193" s="118"/>
    </row>
    <row r="195" spans="1:9" x14ac:dyDescent="0.2">
      <c r="A195" s="118"/>
      <c r="B195" s="118"/>
      <c r="C195" s="118"/>
      <c r="D195" s="118"/>
      <c r="E195" s="118"/>
      <c r="F195" s="118"/>
      <c r="G195" s="118"/>
      <c r="H195" s="118"/>
      <c r="I195" s="118"/>
    </row>
    <row r="196" spans="1:9" x14ac:dyDescent="0.2">
      <c r="A196" s="118"/>
      <c r="B196" s="118"/>
      <c r="C196" s="118"/>
      <c r="D196" s="118"/>
      <c r="E196" s="118"/>
      <c r="F196" s="118"/>
      <c r="G196" s="118"/>
      <c r="H196" s="118"/>
      <c r="I196" s="118"/>
    </row>
    <row r="197" spans="1:9" x14ac:dyDescent="0.2">
      <c r="A197" s="118"/>
      <c r="B197" s="118"/>
      <c r="C197" s="118"/>
      <c r="D197" s="118"/>
      <c r="E197" s="118"/>
      <c r="F197" s="118"/>
      <c r="G197" s="118"/>
      <c r="H197" s="118"/>
      <c r="I197" s="118"/>
    </row>
    <row r="198" spans="1:9" x14ac:dyDescent="0.2">
      <c r="A198" s="118"/>
      <c r="B198" s="118"/>
      <c r="C198" s="118"/>
      <c r="D198" s="118"/>
      <c r="E198" s="118"/>
      <c r="F198" s="118"/>
      <c r="G198" s="118"/>
      <c r="H198" s="118"/>
      <c r="I198" s="118"/>
    </row>
    <row r="199" spans="1:9" x14ac:dyDescent="0.2">
      <c r="A199" s="118"/>
      <c r="B199" s="118"/>
      <c r="C199" s="118"/>
      <c r="D199" s="118"/>
      <c r="E199" s="118"/>
      <c r="F199" s="118"/>
      <c r="G199" s="118"/>
      <c r="H199" s="118"/>
      <c r="I199" s="118"/>
    </row>
    <row r="200" spans="1:9" x14ac:dyDescent="0.2">
      <c r="A200" s="118"/>
      <c r="B200" s="118"/>
      <c r="C200" s="118"/>
      <c r="D200" s="118"/>
      <c r="E200" s="118"/>
      <c r="F200" s="118"/>
      <c r="G200" s="118"/>
      <c r="H200" s="118"/>
      <c r="I200" s="118"/>
    </row>
    <row r="202" spans="1:9" x14ac:dyDescent="0.2">
      <c r="A202" s="118"/>
      <c r="B202" s="118"/>
      <c r="C202" s="118"/>
      <c r="D202" s="118"/>
      <c r="E202" s="118"/>
      <c r="F202" s="118"/>
      <c r="G202" s="118"/>
      <c r="H202" s="118"/>
      <c r="I202" s="118"/>
    </row>
    <row r="203" spans="1:9" x14ac:dyDescent="0.2">
      <c r="A203" s="118"/>
      <c r="B203" s="118"/>
      <c r="C203" s="118"/>
      <c r="D203" s="118"/>
      <c r="E203" s="118"/>
      <c r="F203" s="118"/>
      <c r="G203" s="118"/>
      <c r="H203" s="118"/>
      <c r="I203" s="118"/>
    </row>
    <row r="204" spans="1:9" x14ac:dyDescent="0.2">
      <c r="A204" s="118"/>
      <c r="B204" s="118"/>
      <c r="C204" s="118"/>
      <c r="D204" s="118"/>
      <c r="E204" s="118"/>
      <c r="F204" s="118"/>
      <c r="G204" s="118"/>
      <c r="H204" s="118"/>
      <c r="I204" s="118"/>
    </row>
    <row r="210" spans="1:9" x14ac:dyDescent="0.2">
      <c r="A210" s="118"/>
      <c r="B210" s="118"/>
      <c r="C210" s="118"/>
      <c r="D210" s="118"/>
      <c r="E210" s="118"/>
      <c r="F210" s="118"/>
      <c r="G210" s="118"/>
      <c r="H210" s="118"/>
      <c r="I210" s="118"/>
    </row>
    <row r="211" spans="1:9" x14ac:dyDescent="0.2">
      <c r="A211" s="118"/>
      <c r="B211" s="118"/>
      <c r="C211" s="118"/>
      <c r="D211" s="118"/>
      <c r="E211" s="118"/>
      <c r="F211" s="118"/>
      <c r="G211" s="118"/>
      <c r="H211" s="118"/>
      <c r="I211" s="118"/>
    </row>
    <row r="212" spans="1:9" x14ac:dyDescent="0.2">
      <c r="A212" s="118"/>
      <c r="B212" s="118"/>
      <c r="C212" s="118"/>
      <c r="D212" s="118"/>
      <c r="E212" s="118"/>
      <c r="F212" s="118"/>
      <c r="G212" s="118"/>
      <c r="H212" s="118"/>
      <c r="I212" s="118"/>
    </row>
    <row r="213" spans="1:9" x14ac:dyDescent="0.2">
      <c r="A213" s="118"/>
      <c r="B213" s="118"/>
      <c r="C213" s="118"/>
      <c r="D213" s="118"/>
      <c r="E213" s="118"/>
      <c r="F213" s="118"/>
      <c r="G213" s="118"/>
      <c r="H213" s="118"/>
      <c r="I213" s="118"/>
    </row>
    <row r="214" spans="1:9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</row>
    <row r="215" spans="1:9" x14ac:dyDescent="0.2">
      <c r="A215" s="118"/>
      <c r="B215" s="118"/>
      <c r="C215" s="118"/>
      <c r="D215" s="118"/>
      <c r="E215" s="118"/>
      <c r="F215" s="118"/>
      <c r="G215" s="118"/>
      <c r="H215" s="118"/>
      <c r="I215" s="118"/>
    </row>
    <row r="216" spans="1:9" x14ac:dyDescent="0.2">
      <c r="A216" s="118"/>
      <c r="B216" s="118"/>
      <c r="C216" s="118"/>
      <c r="D216" s="118"/>
      <c r="E216" s="118"/>
      <c r="F216" s="118"/>
      <c r="G216" s="118"/>
      <c r="H216" s="118"/>
      <c r="I216" s="118"/>
    </row>
    <row r="217" spans="1:9" x14ac:dyDescent="0.2">
      <c r="A217" s="118"/>
      <c r="B217" s="118"/>
      <c r="C217" s="118"/>
      <c r="D217" s="118"/>
      <c r="E217" s="118"/>
      <c r="F217" s="118"/>
      <c r="G217" s="118"/>
      <c r="H217" s="118"/>
      <c r="I217" s="118"/>
    </row>
    <row r="218" spans="1:9" x14ac:dyDescent="0.2">
      <c r="A218" s="118"/>
      <c r="B218" s="118"/>
      <c r="C218" s="118"/>
      <c r="D218" s="118"/>
      <c r="E218" s="118"/>
      <c r="F218" s="118"/>
      <c r="G218" s="118"/>
      <c r="H218" s="118"/>
      <c r="I218" s="118"/>
    </row>
    <row r="219" spans="1:9" x14ac:dyDescent="0.2">
      <c r="A219" s="118"/>
      <c r="B219" s="118"/>
      <c r="C219" s="118"/>
      <c r="D219" s="118"/>
      <c r="E219" s="118"/>
      <c r="F219" s="118"/>
      <c r="G219" s="118"/>
      <c r="H219" s="118"/>
      <c r="I219" s="118"/>
    </row>
    <row r="221" spans="1:9" x14ac:dyDescent="0.2">
      <c r="A221" s="118"/>
      <c r="B221" s="118"/>
      <c r="C221" s="118"/>
      <c r="D221" s="118"/>
      <c r="E221" s="118"/>
      <c r="F221" s="118"/>
      <c r="G221" s="118"/>
      <c r="H221" s="118"/>
      <c r="I221" s="118"/>
    </row>
    <row r="222" spans="1:9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</row>
    <row r="223" spans="1:9" x14ac:dyDescent="0.2">
      <c r="A223" s="118"/>
      <c r="B223" s="118"/>
      <c r="C223" s="118"/>
      <c r="D223" s="118"/>
      <c r="E223" s="118"/>
      <c r="F223" s="118"/>
      <c r="G223" s="118"/>
      <c r="H223" s="118"/>
      <c r="I223" s="118"/>
    </row>
    <row r="224" spans="1:9" x14ac:dyDescent="0.2">
      <c r="A224" s="118"/>
      <c r="B224" s="118"/>
      <c r="C224" s="118"/>
      <c r="D224" s="118"/>
      <c r="E224" s="118"/>
      <c r="F224" s="118"/>
      <c r="G224" s="118"/>
      <c r="H224" s="118"/>
      <c r="I224" s="118"/>
    </row>
    <row r="225" spans="1:9" x14ac:dyDescent="0.2">
      <c r="A225" s="118"/>
      <c r="B225" s="118"/>
      <c r="C225" s="118"/>
      <c r="D225" s="118"/>
      <c r="E225" s="118"/>
      <c r="F225" s="118"/>
      <c r="G225" s="118"/>
      <c r="H225" s="118"/>
      <c r="I225" s="118"/>
    </row>
    <row r="226" spans="1:9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</row>
    <row r="227" spans="1:9" x14ac:dyDescent="0.2">
      <c r="A227" s="118"/>
      <c r="B227" s="118"/>
      <c r="C227" s="118"/>
      <c r="D227" s="118"/>
      <c r="E227" s="118"/>
      <c r="F227" s="118"/>
      <c r="G227" s="118"/>
      <c r="H227" s="118"/>
      <c r="I227" s="118"/>
    </row>
    <row r="228" spans="1:9" x14ac:dyDescent="0.2">
      <c r="A228" s="118"/>
      <c r="B228" s="118"/>
      <c r="C228" s="118"/>
      <c r="D228" s="118"/>
      <c r="E228" s="118"/>
      <c r="F228" s="118"/>
      <c r="G228" s="118"/>
      <c r="H228" s="118"/>
      <c r="I228" s="118"/>
    </row>
    <row r="229" spans="1:9" x14ac:dyDescent="0.2">
      <c r="A229" s="118"/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</row>
    <row r="231" spans="1:9" x14ac:dyDescent="0.2">
      <c r="A231" s="118"/>
      <c r="B231" s="118"/>
      <c r="C231" s="118"/>
      <c r="D231" s="118"/>
      <c r="E231" s="118"/>
      <c r="F231" s="118"/>
      <c r="G231" s="118"/>
      <c r="H231" s="118"/>
      <c r="I231" s="118"/>
    </row>
    <row r="232" spans="1:9" x14ac:dyDescent="0.2">
      <c r="A232" s="118"/>
      <c r="B232" s="118"/>
      <c r="C232" s="118"/>
      <c r="D232" s="118"/>
      <c r="E232" s="118"/>
      <c r="F232" s="118"/>
      <c r="G232" s="118"/>
      <c r="H232" s="118"/>
      <c r="I232" s="118"/>
    </row>
    <row r="233" spans="1:9" x14ac:dyDescent="0.2">
      <c r="A233" s="118"/>
      <c r="B233" s="118"/>
      <c r="C233" s="118"/>
      <c r="D233" s="118"/>
      <c r="E233" s="118"/>
      <c r="F233" s="118"/>
      <c r="G233" s="118"/>
      <c r="H233" s="118"/>
      <c r="I233" s="118"/>
    </row>
    <row r="234" spans="1:9" x14ac:dyDescent="0.2">
      <c r="A234" s="118"/>
      <c r="B234" s="118"/>
      <c r="C234" s="118"/>
      <c r="D234" s="118"/>
      <c r="E234" s="118"/>
      <c r="F234" s="118"/>
      <c r="G234" s="118"/>
      <c r="H234" s="118"/>
      <c r="I234" s="118"/>
    </row>
    <row r="235" spans="1:9" x14ac:dyDescent="0.2">
      <c r="A235" s="118"/>
      <c r="B235" s="118"/>
      <c r="C235" s="118"/>
      <c r="D235" s="118"/>
      <c r="E235" s="118"/>
      <c r="F235" s="118"/>
      <c r="G235" s="118"/>
      <c r="H235" s="118"/>
      <c r="I235" s="118"/>
    </row>
    <row r="239" spans="1:9" x14ac:dyDescent="0.2">
      <c r="A239" s="118"/>
      <c r="B239" s="118"/>
      <c r="C239" s="118"/>
      <c r="D239" s="118"/>
      <c r="E239" s="118"/>
      <c r="F239" s="118"/>
      <c r="G239" s="118"/>
      <c r="H239" s="118"/>
      <c r="I239" s="118"/>
    </row>
    <row r="249" spans="1:9" x14ac:dyDescent="0.2">
      <c r="A249" s="118"/>
      <c r="B249" s="118"/>
      <c r="C249" s="118"/>
      <c r="D249" s="118"/>
      <c r="E249" s="118"/>
      <c r="F249" s="118"/>
      <c r="G249" s="118"/>
      <c r="H249" s="118"/>
      <c r="I249" s="118"/>
    </row>
  </sheetData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70866141732283472" right="0.70866141732283472" top="0.78740157480314965" bottom="0.78740157480314965" header="0.31496062992125984" footer="0.31496062992125984"/>
  <pageSetup paperSize="9" scale="80" firstPageNumber="188" orientation="portrait" useFirstPageNumber="1" r:id="rId1"/>
  <headerFooter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29</vt:i4>
      </vt:variant>
    </vt:vector>
  </HeadingPairs>
  <TitlesOfParts>
    <vt:vector size="56" baseType="lpstr">
      <vt:lpstr>Rekapitulace dle oblasti</vt:lpstr>
      <vt:lpstr>1631</vt:lpstr>
      <vt:lpstr>1633</vt:lpstr>
      <vt:lpstr>1635</vt:lpstr>
      <vt:lpstr>1636</vt:lpstr>
      <vt:lpstr>1637</vt:lpstr>
      <vt:lpstr>1638</vt:lpstr>
      <vt:lpstr>1639</vt:lpstr>
      <vt:lpstr>1640</vt:lpstr>
      <vt:lpstr>1641</vt:lpstr>
      <vt:lpstr>1642</vt:lpstr>
      <vt:lpstr>1644</vt:lpstr>
      <vt:lpstr>1645</vt:lpstr>
      <vt:lpstr>1646</vt:lpstr>
      <vt:lpstr>1647</vt:lpstr>
      <vt:lpstr>1649</vt:lpstr>
      <vt:lpstr>1650</vt:lpstr>
      <vt:lpstr>1652</vt:lpstr>
      <vt:lpstr>1653</vt:lpstr>
      <vt:lpstr>1654</vt:lpstr>
      <vt:lpstr>1656</vt:lpstr>
      <vt:lpstr>1657</vt:lpstr>
      <vt:lpstr>1658</vt:lpstr>
      <vt:lpstr>1659</vt:lpstr>
      <vt:lpstr>1660</vt:lpstr>
      <vt:lpstr>1661</vt:lpstr>
      <vt:lpstr>1663</vt:lpstr>
      <vt:lpstr>'Rekapitulace dle oblasti'!A</vt:lpstr>
      <vt:lpstr>'Rekapitulace dle oblasti'!Názvy_tisku</vt:lpstr>
      <vt:lpstr>'1631'!Oblast_tisku</vt:lpstr>
      <vt:lpstr>'1633'!Oblast_tisku</vt:lpstr>
      <vt:lpstr>'1635'!Oblast_tisku</vt:lpstr>
      <vt:lpstr>'1636'!Oblast_tisku</vt:lpstr>
      <vt:lpstr>'1637'!Oblast_tisku</vt:lpstr>
      <vt:lpstr>'1638'!Oblast_tisku</vt:lpstr>
      <vt:lpstr>'1639'!Oblast_tisku</vt:lpstr>
      <vt:lpstr>'1640'!Oblast_tisku</vt:lpstr>
      <vt:lpstr>'1641'!Oblast_tisku</vt:lpstr>
      <vt:lpstr>'1642'!Oblast_tisku</vt:lpstr>
      <vt:lpstr>'1644'!Oblast_tisku</vt:lpstr>
      <vt:lpstr>'1645'!Oblast_tisku</vt:lpstr>
      <vt:lpstr>'1646'!Oblast_tisku</vt:lpstr>
      <vt:lpstr>'1647'!Oblast_tisku</vt:lpstr>
      <vt:lpstr>'1649'!Oblast_tisku</vt:lpstr>
      <vt:lpstr>'1650'!Oblast_tisku</vt:lpstr>
      <vt:lpstr>'1652'!Oblast_tisku</vt:lpstr>
      <vt:lpstr>'1653'!Oblast_tisku</vt:lpstr>
      <vt:lpstr>'1654'!Oblast_tisku</vt:lpstr>
      <vt:lpstr>'1656'!Oblast_tisku</vt:lpstr>
      <vt:lpstr>'1657'!Oblast_tisku</vt:lpstr>
      <vt:lpstr>'1658'!Oblast_tisku</vt:lpstr>
      <vt:lpstr>'1659'!Oblast_tisku</vt:lpstr>
      <vt:lpstr>'1660'!Oblast_tisku</vt:lpstr>
      <vt:lpstr>'1661'!Oblast_tisku</vt:lpstr>
      <vt:lpstr>'1663'!Oblast_tisku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2020-06-02T08:37:32Z</cp:lastPrinted>
  <dcterms:created xsi:type="dcterms:W3CDTF">2008-01-24T08:46:29Z</dcterms:created>
  <dcterms:modified xsi:type="dcterms:W3CDTF">2020-06-02T08:37:37Z</dcterms:modified>
</cp:coreProperties>
</file>