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záv ukazatele 2019" sheetId="3" r:id="rId2"/>
  </sheets>
  <definedNames>
    <definedName name="_xlnm.Print_Area" localSheetId="0">stránky!$A$1:$I$136</definedName>
    <definedName name="_xlnm.Print_Area" localSheetId="1">'záv ukazatele 2019'!$A$1:$E$51</definedName>
  </definedNames>
  <calcPr calcId="162913"/>
</workbook>
</file>

<file path=xl/calcChain.xml><?xml version="1.0" encoding="utf-8"?>
<calcChain xmlns="http://schemas.openxmlformats.org/spreadsheetml/2006/main">
  <c r="C21" i="3" l="1"/>
  <c r="G35" i="3"/>
  <c r="G48" i="3" l="1"/>
  <c r="G47" i="3"/>
  <c r="G24" i="3"/>
  <c r="H24" i="3"/>
  <c r="E18" i="3" l="1"/>
  <c r="G37" i="3" l="1"/>
  <c r="D48" i="3" l="1"/>
  <c r="E48" i="3" l="1"/>
  <c r="E43" i="3"/>
  <c r="E47" i="3"/>
  <c r="E30" i="3" l="1"/>
  <c r="E9" i="3" l="1"/>
  <c r="E10" i="3"/>
  <c r="E11" i="3"/>
  <c r="E12" i="3"/>
  <c r="D49" i="3" l="1"/>
  <c r="C49" i="3"/>
  <c r="E36" i="3"/>
  <c r="D35" i="3"/>
  <c r="E33" i="3"/>
  <c r="E32" i="3"/>
  <c r="E31" i="3"/>
  <c r="E29" i="3"/>
  <c r="E22" i="3"/>
  <c r="D21" i="3"/>
  <c r="C23" i="3"/>
  <c r="G23" i="3" s="1"/>
  <c r="E20" i="3"/>
  <c r="E19" i="3"/>
  <c r="E17" i="3"/>
  <c r="E16" i="3"/>
  <c r="E15" i="3"/>
  <c r="E14" i="3"/>
  <c r="E13" i="3"/>
  <c r="E8" i="3"/>
  <c r="E7" i="3"/>
  <c r="E49" i="3" l="1"/>
  <c r="E21" i="3"/>
  <c r="D23" i="3"/>
  <c r="H23" i="3" s="1"/>
  <c r="D37" i="3"/>
  <c r="H37" i="3" s="1"/>
  <c r="E23" i="3" l="1"/>
  <c r="C35" i="3"/>
  <c r="C37" i="3" s="1"/>
  <c r="E34" i="3"/>
  <c r="H39" i="3" l="1"/>
  <c r="E35" i="3"/>
  <c r="E37" i="3"/>
</calcChain>
</file>

<file path=xl/comments1.xml><?xml version="1.0" encoding="utf-8"?>
<comments xmlns="http://schemas.openxmlformats.org/spreadsheetml/2006/main">
  <authors>
    <author>Navrátilová Lenka</author>
  </authors>
  <commentList>
    <comment ref="H34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dopočítáno dle přílohy č. 8 (Olda Foret):
SR Olda                     1 415 200
-OMPSČ                          -6 821
+ ORJ 30                         +780
+ORJ 60-79 EP             +16 842
+rezerva OPŘPO 307     +20 000
celkem  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1 446 001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SR Olda                     1 838 047, 81
-OMPSČ                         -12 870,86
+ ORJ 30                               +9,89
+ORJ 60-79 EP             +401 785,24
celkem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  2 226 972,08</t>
        </r>
      </text>
    </comment>
  </commentList>
</comments>
</file>

<file path=xl/sharedStrings.xml><?xml version="1.0" encoding="utf-8"?>
<sst xmlns="http://schemas.openxmlformats.org/spreadsheetml/2006/main" count="178" uniqueCount="158">
  <si>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</si>
  <si>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</si>
  <si>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</si>
  <si>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</si>
  <si>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</si>
  <si>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</si>
  <si>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</si>
  <si>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</si>
  <si>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</si>
  <si>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</si>
  <si>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</si>
  <si>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</si>
  <si>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</si>
  <si>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</si>
  <si>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</si>
  <si>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</si>
  <si>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</si>
  <si>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</si>
  <si>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</si>
  <si>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</si>
  <si>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</si>
  <si>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</si>
  <si>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</si>
  <si>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</si>
  <si>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</si>
  <si>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</si>
  <si>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</si>
  <si>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</si>
  <si>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</si>
  <si>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</si>
  <si>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</si>
  <si>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</si>
  <si>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</si>
  <si>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</si>
  <si>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</si>
  <si>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</si>
  <si>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</si>
  <si>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</si>
  <si>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</si>
  <si>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</si>
  <si>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</si>
  <si>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</si>
  <si>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</si>
  <si>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</si>
  <si>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</si>
  <si>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</si>
  <si>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</si>
  <si>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</si>
  <si>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</si>
  <si>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</si>
  <si>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</si>
  <si>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</si>
  <si>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</si>
  <si>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</si>
  <si>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</si>
  <si>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</si>
  <si>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</si>
  <si>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</si>
  <si>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</si>
  <si>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</si>
  <si>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</si>
  <si>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</si>
  <si>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</si>
  <si>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</si>
  <si>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</si>
  <si>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</si>
  <si>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</si>
  <si>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</si>
  <si>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</si>
  <si>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</si>
  <si>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</si>
  <si>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</si>
  <si>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</si>
  <si>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</si>
  <si>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</si>
  <si>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</si>
  <si>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</si>
  <si>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</si>
  <si>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</si>
  <si>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</si>
  <si>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</si>
  <si>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</si>
  <si>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</si>
  <si>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</si>
  <si>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</si>
  <si>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</si>
  <si>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</si>
  <si>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</si>
  <si>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</si>
  <si>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</si>
  <si>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</si>
  <si>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</si>
  <si>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</si>
  <si>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</si>
  <si>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</si>
  <si>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</si>
  <si>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</si>
  <si>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</si>
  <si>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</si>
  <si>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</si>
  <si>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</si>
  <si>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</si>
  <si>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</si>
  <si>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</si>
  <si>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</si>
  <si>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</si>
  <si>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</si>
  <si>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</si>
  <si>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</si>
  <si>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</si>
  <si>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</si>
  <si>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</si>
  <si>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</si>
  <si>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</si>
  <si>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</si>
  <si>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</si>
  <si>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</si>
  <si>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</si>
  <si>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</si>
  <si>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</si>
  <si>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</si>
  <si>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</si>
  <si>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</si>
  <si>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</si>
  <si>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</si>
  <si>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</si>
  <si>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</si>
  <si>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</si>
  <si>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</si>
  <si>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</si>
  <si>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</si>
  <si>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</si>
  <si>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</si>
  <si>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</si>
  <si>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</si>
  <si>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Krátkodobé přijaté půjčené prostředky</t>
  </si>
  <si>
    <t>Odbory (kanceláře) - výdaje</t>
  </si>
  <si>
    <t>Příjmy z poskytnutých služeb a výrobků</t>
  </si>
  <si>
    <t>Dotační programy / tituly</t>
  </si>
  <si>
    <t>Opravy, investice a projekty</t>
  </si>
  <si>
    <t>Aktivní krátkodobé operace řízení likvidity - příjmy</t>
  </si>
  <si>
    <t>Dlouhodobé přijaté půjčené prostředky</t>
  </si>
  <si>
    <t>Příspěvkové organizace</t>
  </si>
  <si>
    <t>Investiční přijaté transfery</t>
  </si>
  <si>
    <t>Fond na podporu výstavby a obnovy vodohospodářské infrastruktury na území Olomouckého kraje</t>
  </si>
  <si>
    <t>13. Plnění závazných ukazatelů rozpočtu Olomouckého kraje za rok 2019</t>
  </si>
  <si>
    <t>PŘÍJMY OLOMOUCKÉHO KRAJE NA ROK 2019</t>
  </si>
  <si>
    <t>Schválený rozpočet 2019</t>
  </si>
  <si>
    <t>Upravený rozpočet 2019</t>
  </si>
  <si>
    <t>VÝDAJE OLOMOUCKÉHO KRAJE NA ROK 2019</t>
  </si>
  <si>
    <t>Aktivní krátkodobé operace řízení likvidity - výdaje</t>
  </si>
  <si>
    <t>Neinvestiční přijaté transfery</t>
  </si>
  <si>
    <t>příjmy včetně financování</t>
  </si>
  <si>
    <t>výdaje včetně financování</t>
  </si>
  <si>
    <t>dopočítáno do celkové částky</t>
  </si>
  <si>
    <t xml:space="preserve">SR </t>
  </si>
  <si>
    <t>UR</t>
  </si>
  <si>
    <t>dopočítáno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</si>
</sst>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3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8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3" xfId="0" applyFont="1" applyFill="1" applyBorder="1"/>
    <xf numFmtId="3" fontId="2" fillId="0" borderId="27" xfId="0" applyNumberFormat="1" applyFont="1" applyFill="1" applyBorder="1" applyAlignment="1">
      <alignment horizontal="right"/>
    </xf>
    <xf numFmtId="164" fontId="2" fillId="0" borderId="25" xfId="0" applyNumberFormat="1" applyFont="1" applyFill="1" applyBorder="1" applyAlignment="1">
      <alignment shrinkToFit="1"/>
    </xf>
    <xf numFmtId="0" fontId="5" fillId="0" borderId="34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/>
    </xf>
    <xf numFmtId="164" fontId="5" fillId="0" borderId="38" xfId="0" applyNumberFormat="1" applyFont="1" applyFill="1" applyBorder="1"/>
    <xf numFmtId="164" fontId="2" fillId="0" borderId="39" xfId="0" applyNumberFormat="1" applyFont="1" applyFill="1" applyBorder="1" applyAlignment="1">
      <alignment shrinkToFit="1"/>
    </xf>
    <xf numFmtId="0" fontId="5" fillId="0" borderId="23" xfId="0" applyFont="1" applyFill="1" applyBorder="1"/>
    <xf numFmtId="164" fontId="5" fillId="0" borderId="39" xfId="0" applyNumberFormat="1" applyFont="1" applyFill="1" applyBorder="1"/>
    <xf numFmtId="0" fontId="7" fillId="3" borderId="40" xfId="0" applyFont="1" applyFill="1" applyBorder="1" applyAlignment="1">
      <alignment wrapText="1"/>
    </xf>
    <xf numFmtId="164" fontId="2" fillId="3" borderId="41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20" xfId="0" applyFont="1" applyFill="1" applyBorder="1"/>
    <xf numFmtId="0" fontId="11" fillId="0" borderId="33" xfId="0" applyFont="1" applyFill="1" applyBorder="1" applyAlignment="1">
      <alignment wrapText="1"/>
    </xf>
    <xf numFmtId="0" fontId="12" fillId="3" borderId="36" xfId="0" applyFont="1" applyFill="1" applyBorder="1"/>
    <xf numFmtId="0" fontId="12" fillId="3" borderId="0" xfId="0" applyFont="1" applyFill="1"/>
    <xf numFmtId="165" fontId="11" fillId="0" borderId="21" xfId="0" applyNumberFormat="1" applyFont="1" applyFill="1" applyBorder="1"/>
    <xf numFmtId="165" fontId="12" fillId="3" borderId="32" xfId="0" applyNumberFormat="1" applyFont="1" applyFill="1" applyBorder="1"/>
    <xf numFmtId="0" fontId="5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wrapText="1"/>
    </xf>
    <xf numFmtId="3" fontId="2" fillId="3" borderId="31" xfId="0" applyNumberFormat="1" applyFont="1" applyFill="1" applyBorder="1" applyAlignment="1">
      <alignment horizontal="right"/>
    </xf>
    <xf numFmtId="164" fontId="2" fillId="3" borderId="32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8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4" xfId="0" applyFont="1" applyFill="1" applyBorder="1" applyAlignment="1">
      <alignment wrapText="1"/>
    </xf>
    <xf numFmtId="3" fontId="17" fillId="0" borderId="0" xfId="0" applyNumberFormat="1" applyFont="1" applyFill="1"/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/>
    <xf numFmtId="3" fontId="5" fillId="0" borderId="20" xfId="0" applyNumberFormat="1" applyFont="1" applyFill="1" applyBorder="1"/>
    <xf numFmtId="3" fontId="2" fillId="0" borderId="24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24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4" xfId="0" applyNumberFormat="1" applyFont="1" applyFill="1" applyBorder="1"/>
    <xf numFmtId="3" fontId="5" fillId="2" borderId="26" xfId="0" applyNumberFormat="1" applyFont="1" applyFill="1" applyBorder="1"/>
    <xf numFmtId="3" fontId="2" fillId="3" borderId="36" xfId="0" applyNumberFormat="1" applyFont="1" applyFill="1" applyBorder="1"/>
    <xf numFmtId="3" fontId="5" fillId="0" borderId="3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0" fontId="11" fillId="0" borderId="42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165" fontId="11" fillId="0" borderId="43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164" fontId="5" fillId="0" borderId="28" xfId="0" applyNumberFormat="1" applyFont="1" applyFill="1" applyBorder="1" applyAlignment="1">
      <alignment vertical="center"/>
    </xf>
    <xf numFmtId="0" fontId="0" fillId="0" borderId="0" xfId="0" applyFill="1" applyAlignment="1"/>
    <xf numFmtId="0" fontId="12" fillId="3" borderId="29" xfId="0" applyFont="1" applyFill="1" applyBorder="1" applyAlignment="1">
      <alignment horizontal="center"/>
    </xf>
    <xf numFmtId="3" fontId="5" fillId="0" borderId="33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vertical="top" wrapText="1"/>
    </xf>
    <xf numFmtId="3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7"/>
      <c r="B1" s="67"/>
      <c r="C1" s="67"/>
      <c r="D1" s="67"/>
      <c r="E1" s="67"/>
      <c r="F1" s="67"/>
      <c r="G1" s="67"/>
      <c r="H1" s="68"/>
      <c r="I1" s="69" t="s">
        <v>25</v>
      </c>
    </row>
    <row r="2" spans="1:9" ht="15.75" thickTop="1" x14ac:dyDescent="0.25"/>
    <row r="3" spans="1:9" x14ac:dyDescent="0.25">
      <c r="A3" s="70" t="s">
        <v>85</v>
      </c>
      <c r="I3" s="71" t="s">
        <v>91</v>
      </c>
    </row>
    <row r="4" spans="1:9" x14ac:dyDescent="0.25">
      <c r="A4" s="72"/>
      <c r="I4" s="73"/>
    </row>
    <row r="5" spans="1:9" x14ac:dyDescent="0.25">
      <c r="A5" s="70" t="s">
        <v>86</v>
      </c>
      <c r="I5" s="73"/>
    </row>
    <row r="6" spans="1:9" x14ac:dyDescent="0.25">
      <c r="I6" s="73"/>
    </row>
    <row r="7" spans="1:9" x14ac:dyDescent="0.25">
      <c r="A7" s="1" t="s">
        <v>87</v>
      </c>
      <c r="I7" s="71" t="s">
        <v>92</v>
      </c>
    </row>
    <row r="8" spans="1:9" x14ac:dyDescent="0.25">
      <c r="I8" s="73"/>
    </row>
    <row r="9" spans="1:9" x14ac:dyDescent="0.25">
      <c r="A9" s="128" t="s">
        <v>128</v>
      </c>
      <c r="B9" s="128"/>
      <c r="C9" s="128"/>
      <c r="D9" s="128"/>
      <c r="E9" s="128"/>
      <c r="F9" s="128"/>
      <c r="G9" s="128"/>
      <c r="H9" s="128"/>
      <c r="I9" s="71" t="s">
        <v>26</v>
      </c>
    </row>
    <row r="10" spans="1:9" x14ac:dyDescent="0.25">
      <c r="I10" s="73"/>
    </row>
    <row r="11" spans="1:9" x14ac:dyDescent="0.25">
      <c r="A11" s="128" t="s">
        <v>88</v>
      </c>
      <c r="B11" s="128"/>
      <c r="C11" s="128"/>
      <c r="D11" s="128"/>
      <c r="E11" s="128"/>
      <c r="F11" s="128"/>
      <c r="G11" s="128"/>
      <c r="H11" s="128"/>
      <c r="I11" s="71" t="s">
        <v>28</v>
      </c>
    </row>
    <row r="12" spans="1:9" x14ac:dyDescent="0.25">
      <c r="I12" s="73"/>
    </row>
    <row r="13" spans="1:9" x14ac:dyDescent="0.25">
      <c r="A13" s="1" t="s">
        <v>27</v>
      </c>
      <c r="I13" s="71" t="s">
        <v>93</v>
      </c>
    </row>
    <row r="14" spans="1:9" x14ac:dyDescent="0.25">
      <c r="I14" s="73"/>
    </row>
    <row r="15" spans="1:9" x14ac:dyDescent="0.25">
      <c r="A15" s="1" t="s">
        <v>89</v>
      </c>
      <c r="I15" s="71" t="s">
        <v>94</v>
      </c>
    </row>
    <row r="16" spans="1:9" x14ac:dyDescent="0.25">
      <c r="I16" s="73"/>
    </row>
    <row r="17" spans="1:10" x14ac:dyDescent="0.25">
      <c r="A17" s="1" t="s">
        <v>90</v>
      </c>
      <c r="I17" s="71" t="s">
        <v>95</v>
      </c>
    </row>
    <row r="18" spans="1:10" x14ac:dyDescent="0.25">
      <c r="I18" s="73"/>
    </row>
    <row r="19" spans="1:10" ht="30" customHeight="1" x14ac:dyDescent="0.25">
      <c r="A19" s="70" t="s">
        <v>84</v>
      </c>
      <c r="I19" s="73"/>
    </row>
    <row r="20" spans="1:10" ht="6" customHeight="1" x14ac:dyDescent="0.25">
      <c r="I20" s="73"/>
    </row>
    <row r="21" spans="1:10" x14ac:dyDescent="0.25">
      <c r="A21" s="72" t="s">
        <v>129</v>
      </c>
      <c r="H21" s="3" t="s">
        <v>29</v>
      </c>
      <c r="I21" s="73"/>
    </row>
    <row r="22" spans="1:10" ht="9" customHeight="1" x14ac:dyDescent="0.25">
      <c r="A22" s="72"/>
      <c r="I22" s="73"/>
    </row>
    <row r="23" spans="1:10" x14ac:dyDescent="0.25">
      <c r="A23" s="74" t="s">
        <v>30</v>
      </c>
      <c r="B23" s="75"/>
      <c r="C23" s="23"/>
      <c r="D23" s="23"/>
      <c r="E23" s="23"/>
      <c r="F23" s="23"/>
      <c r="G23" s="23"/>
      <c r="H23" s="76"/>
      <c r="I23" s="77" t="s">
        <v>96</v>
      </c>
      <c r="J23" s="23"/>
    </row>
    <row r="24" spans="1:10" ht="6" customHeight="1" x14ac:dyDescent="0.25">
      <c r="A24" s="74"/>
      <c r="B24" s="75"/>
      <c r="C24" s="23"/>
      <c r="D24" s="23"/>
      <c r="E24" s="23"/>
      <c r="F24" s="23"/>
      <c r="G24" s="23"/>
      <c r="H24" s="76"/>
      <c r="I24" s="77"/>
      <c r="J24" s="23"/>
    </row>
    <row r="25" spans="1:10" x14ac:dyDescent="0.25">
      <c r="A25" s="78" t="s">
        <v>31</v>
      </c>
      <c r="B25" s="23"/>
      <c r="C25" s="23"/>
      <c r="D25" s="23"/>
      <c r="E25" s="23"/>
      <c r="F25" s="23"/>
      <c r="G25" s="79">
        <v>1</v>
      </c>
      <c r="H25" s="76"/>
      <c r="I25" s="71" t="s">
        <v>97</v>
      </c>
      <c r="J25" s="23"/>
    </row>
    <row r="26" spans="1:10" ht="6" customHeight="1" x14ac:dyDescent="0.25">
      <c r="A26" s="78"/>
      <c r="B26" s="23"/>
      <c r="C26" s="23"/>
      <c r="D26" s="23"/>
      <c r="E26" s="23"/>
      <c r="F26" s="23"/>
      <c r="G26" s="79"/>
      <c r="H26" s="76"/>
      <c r="I26" s="73"/>
      <c r="J26" s="23"/>
    </row>
    <row r="27" spans="1:10" ht="15.75" customHeight="1" x14ac:dyDescent="0.25">
      <c r="A27" s="78" t="s">
        <v>32</v>
      </c>
      <c r="B27" s="23"/>
      <c r="C27" s="23"/>
      <c r="D27" s="23"/>
      <c r="E27" s="23"/>
      <c r="F27" s="23"/>
      <c r="G27" s="79">
        <v>2</v>
      </c>
      <c r="H27" s="76" t="s">
        <v>29</v>
      </c>
      <c r="I27" s="71" t="s">
        <v>98</v>
      </c>
      <c r="J27" s="23"/>
    </row>
    <row r="28" spans="1:10" ht="6" customHeight="1" x14ac:dyDescent="0.25">
      <c r="A28" s="78"/>
      <c r="B28" s="23"/>
      <c r="C28" s="23"/>
      <c r="D28" s="23"/>
      <c r="E28" s="23"/>
      <c r="F28" s="23"/>
      <c r="G28" s="79"/>
      <c r="H28" s="76"/>
      <c r="I28" s="73"/>
      <c r="J28" s="23"/>
    </row>
    <row r="29" spans="1:10" x14ac:dyDescent="0.25">
      <c r="A29" s="78" t="s">
        <v>33</v>
      </c>
      <c r="B29" s="23"/>
      <c r="C29" s="23"/>
      <c r="D29" s="23"/>
      <c r="E29" s="23"/>
      <c r="F29" s="23"/>
      <c r="G29" s="79">
        <v>3</v>
      </c>
      <c r="H29" s="76"/>
      <c r="I29" s="71" t="s">
        <v>99</v>
      </c>
      <c r="J29" s="23"/>
    </row>
    <row r="30" spans="1:10" ht="6" customHeight="1" x14ac:dyDescent="0.25">
      <c r="A30" s="78"/>
      <c r="B30" s="23"/>
      <c r="C30" s="23"/>
      <c r="D30" s="23"/>
      <c r="E30" s="23"/>
      <c r="F30" s="23"/>
      <c r="G30" s="79"/>
      <c r="H30" s="76"/>
      <c r="I30" s="73"/>
      <c r="J30" s="23"/>
    </row>
    <row r="31" spans="1:10" x14ac:dyDescent="0.25">
      <c r="A31" s="78" t="s">
        <v>34</v>
      </c>
      <c r="B31" s="23"/>
      <c r="C31" s="23"/>
      <c r="D31" s="23"/>
      <c r="E31" s="23"/>
      <c r="F31" s="23"/>
      <c r="G31" s="79">
        <v>4</v>
      </c>
      <c r="H31" s="76"/>
      <c r="I31" s="77" t="s">
        <v>100</v>
      </c>
      <c r="J31" s="23"/>
    </row>
    <row r="32" spans="1:10" ht="6" customHeight="1" x14ac:dyDescent="0.25">
      <c r="A32" s="78"/>
      <c r="B32" s="23"/>
      <c r="C32" s="23"/>
      <c r="D32" s="23"/>
      <c r="E32" s="23"/>
      <c r="F32" s="23"/>
      <c r="G32" s="79"/>
      <c r="H32" s="76"/>
      <c r="I32" s="73"/>
      <c r="J32" s="23"/>
    </row>
    <row r="33" spans="1:10" x14ac:dyDescent="0.25">
      <c r="A33" s="78" t="s">
        <v>35</v>
      </c>
      <c r="B33" s="23"/>
      <c r="C33" s="23"/>
      <c r="D33" s="23"/>
      <c r="E33" s="23"/>
      <c r="F33" s="23"/>
      <c r="G33" s="79">
        <v>5</v>
      </c>
      <c r="H33" s="76"/>
      <c r="I33" s="71" t="s">
        <v>101</v>
      </c>
      <c r="J33" s="23"/>
    </row>
    <row r="34" spans="1:10" ht="6" customHeight="1" x14ac:dyDescent="0.25">
      <c r="A34" s="78"/>
      <c r="B34" s="23"/>
      <c r="C34" s="23"/>
      <c r="D34" s="23"/>
      <c r="E34" s="23"/>
      <c r="F34" s="23"/>
      <c r="G34" s="79"/>
      <c r="H34" s="76"/>
      <c r="I34" s="73"/>
      <c r="J34" s="23"/>
    </row>
    <row r="35" spans="1:10" x14ac:dyDescent="0.25">
      <c r="A35" s="78" t="s">
        <v>37</v>
      </c>
      <c r="B35" s="23"/>
      <c r="C35" s="23"/>
      <c r="D35" s="23"/>
      <c r="E35" s="23"/>
      <c r="F35" s="23"/>
      <c r="G35" s="79">
        <v>6</v>
      </c>
      <c r="H35" s="76"/>
      <c r="I35" s="71" t="s">
        <v>102</v>
      </c>
      <c r="J35" s="23"/>
    </row>
    <row r="36" spans="1:10" ht="6" customHeight="1" x14ac:dyDescent="0.25">
      <c r="A36" s="78"/>
      <c r="B36" s="23"/>
      <c r="C36" s="23"/>
      <c r="D36" s="23"/>
      <c r="E36" s="23"/>
      <c r="F36" s="23"/>
      <c r="G36" s="79"/>
      <c r="H36" s="76"/>
      <c r="I36" s="73"/>
      <c r="J36" s="23"/>
    </row>
    <row r="37" spans="1:10" x14ac:dyDescent="0.25">
      <c r="A37" s="78" t="s">
        <v>38</v>
      </c>
      <c r="B37" s="23"/>
      <c r="C37" s="23"/>
      <c r="D37" s="23"/>
      <c r="E37" s="23"/>
      <c r="F37" s="23"/>
      <c r="G37" s="79">
        <v>7</v>
      </c>
      <c r="H37" s="76"/>
      <c r="I37" s="71" t="s">
        <v>36</v>
      </c>
      <c r="J37" s="23"/>
    </row>
    <row r="38" spans="1:10" ht="6" customHeight="1" x14ac:dyDescent="0.25">
      <c r="A38" s="78"/>
      <c r="B38" s="23"/>
      <c r="C38" s="23"/>
      <c r="D38" s="23"/>
      <c r="E38" s="23"/>
      <c r="F38" s="23"/>
      <c r="G38" s="79"/>
      <c r="H38" s="76"/>
      <c r="I38" s="73"/>
      <c r="J38" s="23"/>
    </row>
    <row r="39" spans="1:10" hidden="1" x14ac:dyDescent="0.25">
      <c r="A39" s="78"/>
      <c r="B39" s="23"/>
      <c r="C39" s="23"/>
      <c r="D39" s="23"/>
      <c r="E39" s="23"/>
      <c r="F39" s="23"/>
      <c r="G39" s="79"/>
      <c r="H39" s="76"/>
      <c r="I39" s="73"/>
      <c r="J39" s="23"/>
    </row>
    <row r="40" spans="1:10" x14ac:dyDescent="0.25">
      <c r="A40" s="78" t="s">
        <v>39</v>
      </c>
      <c r="B40" s="23"/>
      <c r="C40" s="23"/>
      <c r="D40" s="23"/>
      <c r="E40" s="23"/>
      <c r="F40" s="23"/>
      <c r="G40" s="79">
        <v>8</v>
      </c>
      <c r="H40" s="76"/>
      <c r="I40" s="71" t="s">
        <v>103</v>
      </c>
      <c r="J40" s="23"/>
    </row>
    <row r="41" spans="1:10" ht="6" customHeight="1" x14ac:dyDescent="0.25">
      <c r="A41" s="78"/>
      <c r="B41" s="23"/>
      <c r="C41" s="23"/>
      <c r="D41" s="23"/>
      <c r="E41" s="23"/>
      <c r="F41" s="23"/>
      <c r="G41" s="79"/>
      <c r="H41" s="76"/>
      <c r="I41" s="73"/>
      <c r="J41" s="23"/>
    </row>
    <row r="42" spans="1:10" x14ac:dyDescent="0.25">
      <c r="A42" s="78" t="s">
        <v>40</v>
      </c>
      <c r="B42" s="23"/>
      <c r="C42" s="23"/>
      <c r="D42" s="23"/>
      <c r="E42" s="23"/>
      <c r="F42" s="23"/>
      <c r="G42" s="79">
        <v>9</v>
      </c>
      <c r="H42" s="76"/>
      <c r="I42" s="71" t="s">
        <v>104</v>
      </c>
      <c r="J42" s="23"/>
    </row>
    <row r="43" spans="1:10" ht="6" customHeight="1" x14ac:dyDescent="0.25">
      <c r="A43" s="78"/>
      <c r="B43" s="23"/>
      <c r="C43" s="23"/>
      <c r="D43" s="23"/>
      <c r="E43" s="23"/>
      <c r="F43" s="23"/>
      <c r="G43" s="79"/>
      <c r="H43" s="76"/>
      <c r="I43" s="73"/>
      <c r="J43" s="23"/>
    </row>
    <row r="44" spans="1:10" x14ac:dyDescent="0.25">
      <c r="A44" s="78" t="s">
        <v>41</v>
      </c>
      <c r="B44" s="23"/>
      <c r="C44" s="23"/>
      <c r="D44" s="23"/>
      <c r="E44" s="23"/>
      <c r="F44" s="23"/>
      <c r="G44" s="75">
        <v>10</v>
      </c>
      <c r="H44" s="76"/>
      <c r="I44" s="71" t="s">
        <v>105</v>
      </c>
      <c r="J44" s="23"/>
    </row>
    <row r="45" spans="1:10" ht="6" customHeight="1" x14ac:dyDescent="0.25">
      <c r="A45" s="78"/>
      <c r="B45" s="23"/>
      <c r="C45" s="23"/>
      <c r="D45" s="23"/>
      <c r="E45" s="23"/>
      <c r="F45" s="23"/>
      <c r="G45" s="75"/>
      <c r="H45" s="76"/>
      <c r="I45" s="73"/>
      <c r="J45" s="23"/>
    </row>
    <row r="46" spans="1:10" x14ac:dyDescent="0.25">
      <c r="A46" s="78" t="s">
        <v>42</v>
      </c>
      <c r="B46" s="23"/>
      <c r="C46" s="23"/>
      <c r="D46" s="23"/>
      <c r="E46" s="23"/>
      <c r="F46" s="23"/>
      <c r="G46" s="75">
        <v>11</v>
      </c>
      <c r="H46" s="76"/>
      <c r="I46" s="71" t="s">
        <v>106</v>
      </c>
      <c r="J46" s="23"/>
    </row>
    <row r="47" spans="1:10" ht="6" customHeight="1" x14ac:dyDescent="0.25">
      <c r="A47" s="78"/>
      <c r="B47" s="23"/>
      <c r="C47" s="23"/>
      <c r="D47" s="23"/>
      <c r="E47" s="23"/>
      <c r="F47" s="23"/>
      <c r="G47" s="75"/>
      <c r="H47" s="76"/>
      <c r="I47" s="73"/>
      <c r="J47" s="23"/>
    </row>
    <row r="48" spans="1:10" x14ac:dyDescent="0.25">
      <c r="A48" s="78" t="s">
        <v>43</v>
      </c>
      <c r="B48" s="23"/>
      <c r="C48" s="23"/>
      <c r="D48" s="23"/>
      <c r="E48" s="23"/>
      <c r="F48" s="23"/>
      <c r="G48" s="75">
        <v>12</v>
      </c>
      <c r="H48" s="76"/>
      <c r="I48" s="71" t="s">
        <v>107</v>
      </c>
      <c r="J48" s="23"/>
    </row>
    <row r="49" spans="1:10" ht="6" customHeight="1" x14ac:dyDescent="0.25">
      <c r="A49" s="78"/>
      <c r="B49" s="23"/>
      <c r="C49" s="23"/>
      <c r="D49" s="23"/>
      <c r="E49" s="23"/>
      <c r="F49" s="23"/>
      <c r="G49" s="75"/>
      <c r="H49" s="76"/>
      <c r="I49" s="73"/>
      <c r="J49" s="23"/>
    </row>
    <row r="50" spans="1:10" x14ac:dyDescent="0.25">
      <c r="A50" s="78" t="s">
        <v>45</v>
      </c>
      <c r="B50" s="23"/>
      <c r="C50" s="23"/>
      <c r="D50" s="23"/>
      <c r="E50" s="23"/>
      <c r="F50" s="23"/>
      <c r="G50" s="75">
        <v>13</v>
      </c>
      <c r="H50" s="76"/>
      <c r="I50" s="71" t="s">
        <v>108</v>
      </c>
      <c r="J50" s="23"/>
    </row>
    <row r="51" spans="1:10" ht="6" customHeight="1" x14ac:dyDescent="0.25">
      <c r="A51" s="78"/>
      <c r="B51" s="23"/>
      <c r="C51" s="23"/>
      <c r="D51" s="23"/>
      <c r="E51" s="23"/>
      <c r="F51" s="23"/>
      <c r="G51" s="75"/>
      <c r="H51" s="76"/>
      <c r="I51" s="71"/>
      <c r="J51" s="23"/>
    </row>
    <row r="52" spans="1:10" x14ac:dyDescent="0.25">
      <c r="A52" s="78" t="s">
        <v>46</v>
      </c>
      <c r="B52" s="23"/>
      <c r="C52" s="23"/>
      <c r="D52" s="23"/>
      <c r="E52" s="23"/>
      <c r="F52" s="23"/>
      <c r="G52" s="75">
        <v>14</v>
      </c>
      <c r="H52" s="76"/>
      <c r="I52" s="71" t="s">
        <v>109</v>
      </c>
      <c r="J52" s="23"/>
    </row>
    <row r="53" spans="1:10" ht="6" customHeight="1" x14ac:dyDescent="0.25">
      <c r="A53" s="78"/>
      <c r="B53" s="23"/>
      <c r="C53" s="23"/>
      <c r="D53" s="23"/>
      <c r="E53" s="23"/>
      <c r="F53" s="23"/>
      <c r="G53" s="75"/>
      <c r="H53" s="76"/>
      <c r="I53" s="71"/>
      <c r="J53" s="23"/>
    </row>
    <row r="54" spans="1:10" x14ac:dyDescent="0.25">
      <c r="A54" s="23" t="s">
        <v>47</v>
      </c>
      <c r="B54" s="23"/>
      <c r="C54" s="23"/>
      <c r="D54" s="23"/>
      <c r="E54" s="23"/>
      <c r="F54" s="23"/>
      <c r="G54" s="80">
        <v>15</v>
      </c>
      <c r="H54" s="76"/>
      <c r="I54" s="71" t="s">
        <v>110</v>
      </c>
      <c r="J54" s="23"/>
    </row>
    <row r="55" spans="1:10" ht="6" customHeight="1" x14ac:dyDescent="0.25">
      <c r="A55" s="23"/>
      <c r="B55" s="23"/>
      <c r="C55" s="23"/>
      <c r="D55" s="23"/>
      <c r="E55" s="23"/>
      <c r="F55" s="23"/>
      <c r="G55" s="80"/>
      <c r="H55" s="76"/>
      <c r="I55" s="73"/>
      <c r="J55" s="23"/>
    </row>
    <row r="56" spans="1:10" x14ac:dyDescent="0.25">
      <c r="A56" s="23" t="s">
        <v>49</v>
      </c>
      <c r="B56" s="23"/>
      <c r="C56" s="23"/>
      <c r="D56" s="23"/>
      <c r="E56" s="23"/>
      <c r="F56" s="23"/>
      <c r="G56" s="80">
        <v>16</v>
      </c>
      <c r="H56" s="76"/>
      <c r="I56" s="71" t="s">
        <v>111</v>
      </c>
      <c r="J56" s="23"/>
    </row>
    <row r="57" spans="1:10" ht="6" customHeight="1" x14ac:dyDescent="0.25">
      <c r="A57" s="23"/>
      <c r="B57" s="23"/>
      <c r="C57" s="23"/>
      <c r="D57" s="23"/>
      <c r="E57" s="23"/>
      <c r="F57" s="23"/>
      <c r="G57" s="80"/>
      <c r="H57" s="76"/>
      <c r="I57" s="73"/>
      <c r="J57" s="23"/>
    </row>
    <row r="58" spans="1:10" x14ac:dyDescent="0.25">
      <c r="A58" s="23" t="s">
        <v>51</v>
      </c>
      <c r="B58" s="23"/>
      <c r="C58" s="23"/>
      <c r="D58" s="23"/>
      <c r="E58" s="23"/>
      <c r="F58" s="23"/>
      <c r="G58" s="80">
        <v>17</v>
      </c>
      <c r="H58" s="76"/>
      <c r="I58" s="71" t="s">
        <v>112</v>
      </c>
      <c r="J58" s="23"/>
    </row>
    <row r="59" spans="1:10" x14ac:dyDescent="0.25">
      <c r="A59" s="23"/>
      <c r="B59" s="23"/>
      <c r="C59" s="23"/>
      <c r="D59" s="23"/>
      <c r="E59" s="23"/>
      <c r="F59" s="23"/>
      <c r="G59" s="80"/>
      <c r="H59" s="76"/>
      <c r="I59" s="73"/>
      <c r="J59" s="23"/>
    </row>
    <row r="60" spans="1:10" x14ac:dyDescent="0.25">
      <c r="A60" s="23"/>
      <c r="B60" s="23"/>
      <c r="C60" s="23"/>
      <c r="D60" s="23"/>
      <c r="E60" s="23"/>
      <c r="F60" s="23"/>
      <c r="G60" s="80"/>
      <c r="H60" s="76"/>
      <c r="I60" s="73"/>
      <c r="J60" s="23"/>
    </row>
    <row r="61" spans="1:10" x14ac:dyDescent="0.25">
      <c r="A61" s="23"/>
      <c r="B61" s="23"/>
      <c r="C61" s="23"/>
      <c r="D61" s="23"/>
      <c r="E61" s="23"/>
      <c r="F61" s="23"/>
      <c r="G61" s="80"/>
      <c r="H61" s="76"/>
      <c r="I61" s="73"/>
      <c r="J61" s="23"/>
    </row>
    <row r="62" spans="1:10" hidden="1" x14ac:dyDescent="0.25">
      <c r="A62" s="23"/>
      <c r="B62" s="23"/>
      <c r="C62" s="23"/>
      <c r="D62" s="23"/>
      <c r="E62" s="23"/>
      <c r="F62" s="23"/>
      <c r="G62" s="80"/>
      <c r="H62" s="76"/>
      <c r="J62" s="23"/>
    </row>
    <row r="63" spans="1:10" hidden="1" x14ac:dyDescent="0.25">
      <c r="A63" s="23"/>
      <c r="B63" s="23"/>
      <c r="C63" s="23"/>
      <c r="D63" s="23"/>
      <c r="E63" s="23"/>
      <c r="F63" s="23"/>
      <c r="G63" s="80"/>
      <c r="H63" s="76"/>
      <c r="J63" s="23"/>
    </row>
    <row r="64" spans="1:10" hidden="1" x14ac:dyDescent="0.25">
      <c r="A64" s="23"/>
      <c r="B64" s="23"/>
      <c r="C64" s="23"/>
      <c r="D64" s="23"/>
      <c r="E64" s="23"/>
      <c r="F64" s="23"/>
      <c r="G64" s="80"/>
      <c r="H64" s="76"/>
      <c r="J64" s="23"/>
    </row>
    <row r="65" spans="1:10" hidden="1" x14ac:dyDescent="0.25">
      <c r="A65" s="23"/>
      <c r="B65" s="23"/>
      <c r="C65" s="23"/>
      <c r="D65" s="23"/>
      <c r="E65" s="23"/>
      <c r="F65" s="23"/>
      <c r="G65" s="80"/>
      <c r="H65" s="76"/>
      <c r="J65" s="23"/>
    </row>
    <row r="66" spans="1:10" hidden="1" x14ac:dyDescent="0.25">
      <c r="A66" s="23"/>
      <c r="B66" s="23"/>
      <c r="C66" s="23"/>
      <c r="D66" s="23"/>
      <c r="E66" s="23"/>
      <c r="F66" s="23"/>
      <c r="G66" s="80"/>
      <c r="H66" s="76"/>
      <c r="J66" s="23"/>
    </row>
    <row r="67" spans="1:10" ht="15.75" thickBot="1" x14ac:dyDescent="0.3">
      <c r="A67" s="67"/>
      <c r="B67" s="67"/>
      <c r="C67" s="67"/>
      <c r="D67" s="67"/>
      <c r="E67" s="67"/>
      <c r="F67" s="67"/>
      <c r="G67" s="67"/>
      <c r="H67" s="68"/>
      <c r="I67" s="69" t="s">
        <v>25</v>
      </c>
    </row>
    <row r="68" spans="1:10" ht="15.75" thickTop="1" x14ac:dyDescent="0.25">
      <c r="A68" s="23"/>
      <c r="B68" s="23"/>
      <c r="C68" s="23"/>
      <c r="D68" s="23"/>
      <c r="E68" s="23"/>
      <c r="F68" s="23"/>
      <c r="G68" s="23"/>
      <c r="H68" s="76"/>
      <c r="I68" s="76"/>
      <c r="J68" s="23"/>
    </row>
    <row r="69" spans="1:10" x14ac:dyDescent="0.25">
      <c r="A69" s="72" t="s">
        <v>52</v>
      </c>
      <c r="B69" s="23"/>
      <c r="C69" s="23"/>
      <c r="D69" s="23"/>
      <c r="E69" s="23"/>
      <c r="F69" s="23"/>
      <c r="G69" s="23"/>
      <c r="H69" s="76"/>
      <c r="I69" s="73"/>
      <c r="J69" s="23"/>
    </row>
    <row r="70" spans="1:10" ht="15.75" customHeight="1" x14ac:dyDescent="0.25">
      <c r="A70" s="23"/>
      <c r="B70" s="23"/>
      <c r="C70" s="23"/>
      <c r="D70" s="23"/>
      <c r="E70" s="23"/>
      <c r="F70" s="23"/>
      <c r="G70" s="23"/>
      <c r="H70" s="76"/>
      <c r="I70" s="76"/>
      <c r="J70" s="23"/>
    </row>
    <row r="71" spans="1:10" x14ac:dyDescent="0.25">
      <c r="A71" s="74" t="s">
        <v>30</v>
      </c>
      <c r="I71" s="71" t="s">
        <v>113</v>
      </c>
    </row>
    <row r="72" spans="1:10" ht="6" customHeight="1" x14ac:dyDescent="0.25">
      <c r="A72" s="74"/>
    </row>
    <row r="73" spans="1:10" x14ac:dyDescent="0.25">
      <c r="A73" s="78" t="s">
        <v>53</v>
      </c>
      <c r="B73" s="23"/>
      <c r="C73" s="23"/>
      <c r="D73" s="23"/>
      <c r="E73" s="23"/>
      <c r="F73" s="23"/>
      <c r="G73" s="80">
        <v>10</v>
      </c>
      <c r="H73" s="76"/>
      <c r="I73" s="71" t="s">
        <v>44</v>
      </c>
      <c r="J73" s="23"/>
    </row>
    <row r="74" spans="1:10" ht="6" customHeight="1" x14ac:dyDescent="0.25">
      <c r="A74" s="78"/>
      <c r="B74" s="23"/>
      <c r="C74" s="23"/>
      <c r="D74" s="23"/>
      <c r="E74" s="23"/>
      <c r="F74" s="23"/>
      <c r="G74" s="80"/>
      <c r="H74" s="76"/>
      <c r="I74" s="76"/>
      <c r="J74" s="23"/>
    </row>
    <row r="75" spans="1:10" x14ac:dyDescent="0.25">
      <c r="A75" s="78" t="s">
        <v>56</v>
      </c>
      <c r="D75" s="23"/>
      <c r="E75" s="23"/>
      <c r="F75" s="23"/>
      <c r="G75" s="79">
        <v>11</v>
      </c>
      <c r="I75" s="71" t="s">
        <v>116</v>
      </c>
      <c r="J75" s="23"/>
    </row>
    <row r="76" spans="1:10" ht="6" customHeight="1" x14ac:dyDescent="0.25">
      <c r="A76" s="78"/>
      <c r="B76" s="75"/>
      <c r="D76" s="23"/>
      <c r="E76" s="23"/>
      <c r="F76" s="23"/>
      <c r="G76" s="80"/>
      <c r="H76" s="76"/>
      <c r="I76" s="81"/>
      <c r="J76" s="23"/>
    </row>
    <row r="77" spans="1:10" x14ac:dyDescent="0.25">
      <c r="A77" s="78" t="s">
        <v>54</v>
      </c>
      <c r="B77" s="75"/>
      <c r="D77" s="23"/>
      <c r="E77" s="23"/>
      <c r="F77" s="23"/>
      <c r="G77" s="80">
        <v>12</v>
      </c>
      <c r="H77" s="76"/>
      <c r="I77" s="71" t="s">
        <v>114</v>
      </c>
      <c r="J77" s="23"/>
    </row>
    <row r="78" spans="1:10" ht="6" customHeight="1" x14ac:dyDescent="0.25">
      <c r="A78" s="78"/>
      <c r="D78" s="23"/>
      <c r="E78" s="23"/>
      <c r="F78" s="23"/>
      <c r="G78" s="79"/>
      <c r="I78" s="81"/>
      <c r="J78" s="23"/>
    </row>
    <row r="79" spans="1:10" x14ac:dyDescent="0.25">
      <c r="A79" s="78" t="s">
        <v>55</v>
      </c>
      <c r="D79" s="23"/>
      <c r="E79" s="23"/>
      <c r="F79" s="23"/>
      <c r="G79" s="79">
        <v>13</v>
      </c>
      <c r="I79" s="71" t="s">
        <v>115</v>
      </c>
      <c r="J79" s="23"/>
    </row>
    <row r="80" spans="1:10" ht="6" customHeight="1" x14ac:dyDescent="0.25">
      <c r="A80" s="78"/>
      <c r="D80" s="23"/>
      <c r="E80" s="23"/>
      <c r="F80" s="23"/>
      <c r="G80" s="79"/>
      <c r="I80" s="81"/>
      <c r="J80" s="23"/>
    </row>
    <row r="81" spans="1:10" x14ac:dyDescent="0.25">
      <c r="A81" s="78" t="s">
        <v>57</v>
      </c>
      <c r="D81" s="23"/>
      <c r="E81" s="23"/>
      <c r="F81" s="23"/>
      <c r="G81" s="79">
        <v>14</v>
      </c>
      <c r="I81" s="71" t="s">
        <v>117</v>
      </c>
      <c r="J81" s="23"/>
    </row>
    <row r="82" spans="1:10" x14ac:dyDescent="0.25">
      <c r="A82" s="23"/>
      <c r="D82" s="23"/>
      <c r="E82" s="23"/>
      <c r="F82" s="23"/>
      <c r="G82" s="79"/>
      <c r="I82" s="82"/>
      <c r="J82" s="23"/>
    </row>
    <row r="83" spans="1:10" x14ac:dyDescent="0.25">
      <c r="A83" s="78"/>
      <c r="D83" s="23"/>
      <c r="E83" s="23"/>
      <c r="F83" s="23"/>
      <c r="G83" s="79"/>
      <c r="I83" s="71"/>
      <c r="J83" s="23"/>
    </row>
    <row r="84" spans="1:10" x14ac:dyDescent="0.25">
      <c r="A84" s="72" t="s">
        <v>59</v>
      </c>
      <c r="B84" s="23"/>
      <c r="C84" s="23"/>
      <c r="D84" s="23"/>
      <c r="E84" s="23"/>
      <c r="F84" s="23"/>
      <c r="G84" s="23"/>
      <c r="H84" s="76"/>
      <c r="I84" s="71" t="s">
        <v>48</v>
      </c>
      <c r="J84" s="23"/>
    </row>
    <row r="85" spans="1:10" x14ac:dyDescent="0.25">
      <c r="A85" s="72"/>
      <c r="B85" s="23"/>
      <c r="C85" s="23"/>
      <c r="D85" s="23"/>
      <c r="E85" s="23"/>
      <c r="F85" s="23"/>
      <c r="G85" s="23"/>
      <c r="H85" s="76"/>
      <c r="I85" s="76"/>
      <c r="J85" s="23"/>
    </row>
    <row r="86" spans="1:10" x14ac:dyDescent="0.25">
      <c r="A86" s="129" t="s">
        <v>60</v>
      </c>
      <c r="B86" s="130"/>
      <c r="C86" s="130"/>
      <c r="D86" s="130"/>
      <c r="E86" s="130"/>
      <c r="F86" s="130"/>
      <c r="G86" s="130"/>
      <c r="H86" s="76"/>
      <c r="I86" s="71" t="s">
        <v>50</v>
      </c>
      <c r="J86" s="23"/>
    </row>
    <row r="87" spans="1:10" ht="15" customHeight="1" x14ac:dyDescent="0.25">
      <c r="A87" s="130"/>
      <c r="B87" s="130"/>
      <c r="C87" s="130"/>
      <c r="D87" s="130"/>
      <c r="E87" s="130"/>
      <c r="F87" s="130"/>
      <c r="G87" s="130"/>
      <c r="H87" s="76"/>
      <c r="I87" s="76"/>
      <c r="J87" s="23"/>
    </row>
    <row r="88" spans="1:10" x14ac:dyDescent="0.25">
      <c r="B88" s="23"/>
      <c r="C88" s="23"/>
      <c r="D88" s="23"/>
      <c r="E88" s="23"/>
      <c r="F88" s="23"/>
      <c r="G88" s="23"/>
      <c r="H88" s="76"/>
      <c r="I88" s="76"/>
      <c r="J88" s="23"/>
    </row>
    <row r="89" spans="1:10" x14ac:dyDescent="0.25">
      <c r="A89" s="72" t="s">
        <v>61</v>
      </c>
      <c r="B89" s="23"/>
      <c r="C89" s="23"/>
      <c r="D89" s="23"/>
      <c r="E89" s="23"/>
      <c r="F89" s="23"/>
      <c r="G89" s="23"/>
      <c r="H89" s="76"/>
      <c r="I89" s="71" t="s">
        <v>118</v>
      </c>
      <c r="J89" s="23"/>
    </row>
    <row r="90" spans="1:10" ht="12.75" customHeight="1" x14ac:dyDescent="0.25">
      <c r="A90" s="72"/>
      <c r="B90" s="23"/>
      <c r="C90" s="23"/>
      <c r="D90" s="23"/>
      <c r="E90" s="23"/>
      <c r="F90" s="23"/>
      <c r="G90" s="23"/>
      <c r="H90" s="76"/>
      <c r="I90" s="76"/>
      <c r="J90" s="23"/>
    </row>
    <row r="91" spans="1:10" x14ac:dyDescent="0.25">
      <c r="A91" s="72" t="s">
        <v>62</v>
      </c>
      <c r="B91" s="23"/>
      <c r="C91" s="23"/>
      <c r="D91" s="23"/>
      <c r="E91" s="23"/>
      <c r="F91" s="23"/>
      <c r="G91" s="23"/>
      <c r="H91" s="76"/>
      <c r="I91" s="71" t="s">
        <v>119</v>
      </c>
      <c r="J91" s="23"/>
    </row>
    <row r="92" spans="1:10" x14ac:dyDescent="0.25">
      <c r="A92" s="72"/>
      <c r="B92" s="23"/>
      <c r="C92" s="23"/>
      <c r="D92" s="23"/>
      <c r="E92" s="23"/>
      <c r="F92" s="23"/>
      <c r="G92" s="23"/>
      <c r="H92" s="76"/>
      <c r="I92" s="76"/>
      <c r="J92" s="23"/>
    </row>
    <row r="93" spans="1:10" x14ac:dyDescent="0.25">
      <c r="A93" s="70" t="s">
        <v>63</v>
      </c>
      <c r="B93" s="83"/>
      <c r="C93" s="83"/>
      <c r="D93" s="83"/>
      <c r="E93" s="23"/>
      <c r="F93" s="23"/>
      <c r="G93" s="23"/>
      <c r="H93" s="76"/>
      <c r="I93" s="73"/>
      <c r="J93" s="23"/>
    </row>
    <row r="94" spans="1:10" ht="15.75" customHeight="1" x14ac:dyDescent="0.25">
      <c r="A94" s="70"/>
      <c r="B94" s="83"/>
      <c r="C94" s="83"/>
      <c r="D94" s="83"/>
      <c r="E94" s="23"/>
      <c r="F94" s="23"/>
      <c r="G94" s="23"/>
      <c r="H94" s="76"/>
      <c r="I94" s="73"/>
      <c r="J94" s="23"/>
    </row>
    <row r="95" spans="1:10" x14ac:dyDescent="0.25">
      <c r="A95" s="74" t="s">
        <v>30</v>
      </c>
      <c r="B95" s="83"/>
      <c r="C95" s="83"/>
      <c r="D95" s="83"/>
      <c r="E95" s="23"/>
      <c r="F95" s="23"/>
      <c r="G95" s="23"/>
      <c r="H95" s="76"/>
      <c r="I95" s="71" t="s">
        <v>120</v>
      </c>
      <c r="J95" s="23"/>
    </row>
    <row r="96" spans="1:10" ht="6" customHeight="1" x14ac:dyDescent="0.25">
      <c r="A96" s="74"/>
      <c r="B96" s="83"/>
      <c r="C96" s="83"/>
      <c r="D96" s="83"/>
      <c r="E96" s="23"/>
      <c r="F96" s="23"/>
      <c r="G96" s="23"/>
      <c r="H96" s="76"/>
      <c r="I96" s="73"/>
      <c r="J96" s="23"/>
    </row>
    <row r="97" spans="1:10" x14ac:dyDescent="0.25">
      <c r="A97" s="23" t="s">
        <v>82</v>
      </c>
      <c r="B97" s="23"/>
      <c r="C97" s="23"/>
      <c r="D97" s="23"/>
      <c r="E97" s="23"/>
      <c r="F97" s="23"/>
      <c r="G97" s="23"/>
      <c r="H97" s="76"/>
      <c r="I97" s="71" t="s">
        <v>121</v>
      </c>
      <c r="J97" s="23"/>
    </row>
    <row r="98" spans="1:10" ht="5.25" customHeight="1" x14ac:dyDescent="0.25">
      <c r="A98" s="23"/>
    </row>
    <row r="99" spans="1:10" ht="13.5" customHeight="1" x14ac:dyDescent="0.25">
      <c r="A99" s="74" t="s">
        <v>30</v>
      </c>
      <c r="I99" s="71">
        <v>95</v>
      </c>
    </row>
    <row r="100" spans="1:10" ht="4.5" customHeight="1" x14ac:dyDescent="0.25">
      <c r="A100" s="23"/>
    </row>
    <row r="101" spans="1:10" x14ac:dyDescent="0.25">
      <c r="A101" s="23" t="s">
        <v>83</v>
      </c>
      <c r="B101" s="23"/>
      <c r="C101" s="23"/>
      <c r="D101" s="23"/>
      <c r="E101" s="23"/>
      <c r="F101" s="23"/>
      <c r="G101" s="23"/>
      <c r="H101" s="76"/>
      <c r="I101" s="71" t="s">
        <v>58</v>
      </c>
      <c r="J101" s="23"/>
    </row>
    <row r="103" spans="1:10" hidden="1" x14ac:dyDescent="0.25">
      <c r="A103" s="70" t="s">
        <v>64</v>
      </c>
      <c r="B103" s="83"/>
      <c r="C103" s="83"/>
      <c r="D103" s="83"/>
      <c r="E103" s="23"/>
      <c r="F103" s="23"/>
      <c r="G103" s="23"/>
      <c r="H103" s="76"/>
      <c r="I103" s="73"/>
      <c r="J103" s="23"/>
    </row>
    <row r="104" spans="1:10" hidden="1" x14ac:dyDescent="0.25">
      <c r="A104" s="15" t="s">
        <v>65</v>
      </c>
      <c r="B104" s="23"/>
      <c r="C104" s="23"/>
      <c r="D104" s="23"/>
      <c r="E104" s="23"/>
      <c r="F104" s="23"/>
      <c r="G104" s="23"/>
      <c r="H104" s="76"/>
      <c r="I104" s="73" t="s">
        <v>66</v>
      </c>
      <c r="J104" s="23"/>
    </row>
    <row r="105" spans="1:10" ht="5.25" hidden="1" customHeight="1" x14ac:dyDescent="0.25">
      <c r="A105" s="23"/>
    </row>
    <row r="106" spans="1:10" hidden="1" x14ac:dyDescent="0.25">
      <c r="A106" s="15" t="s">
        <v>67</v>
      </c>
      <c r="B106" s="23"/>
      <c r="C106" s="23"/>
      <c r="D106" s="23"/>
      <c r="E106" s="23"/>
      <c r="F106" s="23"/>
      <c r="G106" s="23"/>
      <c r="H106" s="76"/>
      <c r="I106" s="73" t="s">
        <v>68</v>
      </c>
      <c r="J106" s="23"/>
    </row>
    <row r="107" spans="1:10" ht="5.25" hidden="1" customHeight="1" x14ac:dyDescent="0.25">
      <c r="A107" s="23"/>
    </row>
    <row r="108" spans="1:10" hidden="1" x14ac:dyDescent="0.25">
      <c r="A108" s="131" t="s">
        <v>69</v>
      </c>
      <c r="B108" s="130"/>
      <c r="C108" s="130"/>
      <c r="D108" s="130"/>
      <c r="E108" s="130"/>
      <c r="F108" s="130"/>
      <c r="G108" s="130"/>
      <c r="H108" s="130"/>
      <c r="I108" s="1"/>
      <c r="J108" s="23"/>
    </row>
    <row r="109" spans="1:10" hidden="1" x14ac:dyDescent="0.25">
      <c r="A109" s="130"/>
      <c r="B109" s="130"/>
      <c r="C109" s="130"/>
      <c r="D109" s="130"/>
      <c r="E109" s="130"/>
      <c r="F109" s="130"/>
      <c r="G109" s="130"/>
      <c r="H109" s="130"/>
      <c r="I109" s="73" t="s">
        <v>70</v>
      </c>
      <c r="J109" s="23"/>
    </row>
    <row r="110" spans="1:10" hidden="1" x14ac:dyDescent="0.25"/>
    <row r="111" spans="1:10" hidden="1" x14ac:dyDescent="0.25">
      <c r="A111" s="70" t="s">
        <v>71</v>
      </c>
      <c r="B111" s="83"/>
      <c r="C111" s="83"/>
      <c r="D111" s="83"/>
      <c r="E111" s="23"/>
      <c r="F111" s="23"/>
      <c r="G111" s="75"/>
      <c r="H111" s="76"/>
      <c r="I111" s="81"/>
    </row>
    <row r="112" spans="1:10" hidden="1" x14ac:dyDescent="0.25">
      <c r="A112" s="132" t="s">
        <v>72</v>
      </c>
      <c r="B112" s="132"/>
      <c r="C112" s="132"/>
      <c r="D112" s="132"/>
      <c r="E112" s="132"/>
      <c r="F112" s="132"/>
      <c r="G112" s="132"/>
      <c r="H112" s="132"/>
      <c r="I112" s="73"/>
    </row>
    <row r="113" spans="1:10" hidden="1" x14ac:dyDescent="0.25">
      <c r="A113" s="132"/>
      <c r="B113" s="132"/>
      <c r="C113" s="132"/>
      <c r="D113" s="132"/>
      <c r="E113" s="132"/>
      <c r="F113" s="132"/>
      <c r="G113" s="132"/>
      <c r="H113" s="132"/>
      <c r="I113" s="81" t="s">
        <v>73</v>
      </c>
    </row>
    <row r="114" spans="1:10" hidden="1" x14ac:dyDescent="0.25">
      <c r="A114" s="78"/>
      <c r="B114" s="23"/>
      <c r="C114" s="23"/>
      <c r="D114" s="23"/>
      <c r="E114" s="23"/>
      <c r="F114" s="23"/>
      <c r="G114" s="75"/>
      <c r="H114" s="76"/>
      <c r="I114" s="81"/>
    </row>
    <row r="115" spans="1:10" hidden="1" x14ac:dyDescent="0.25">
      <c r="A115" s="133" t="s">
        <v>74</v>
      </c>
      <c r="B115" s="133"/>
      <c r="C115" s="133"/>
      <c r="D115" s="133"/>
      <c r="E115" s="133"/>
      <c r="F115" s="133"/>
      <c r="G115" s="133"/>
      <c r="H115" s="133"/>
      <c r="I115" s="73" t="s">
        <v>75</v>
      </c>
    </row>
    <row r="116" spans="1:10" hidden="1" x14ac:dyDescent="0.25">
      <c r="A116" s="78"/>
      <c r="B116" s="23"/>
      <c r="C116" s="23"/>
      <c r="D116" s="23"/>
      <c r="E116" s="23"/>
      <c r="F116" s="23"/>
      <c r="G116" s="75"/>
      <c r="H116" s="76"/>
      <c r="I116" s="81"/>
    </row>
    <row r="117" spans="1:10" hidden="1" x14ac:dyDescent="0.25">
      <c r="A117" s="23" t="s">
        <v>76</v>
      </c>
      <c r="B117" s="23"/>
      <c r="C117" s="23"/>
      <c r="D117" s="23"/>
      <c r="E117" s="23"/>
      <c r="F117" s="23"/>
      <c r="G117" s="23"/>
      <c r="H117" s="76"/>
      <c r="I117" s="73" t="s">
        <v>77</v>
      </c>
    </row>
    <row r="119" spans="1:10" x14ac:dyDescent="0.25">
      <c r="A119" s="70" t="s">
        <v>78</v>
      </c>
      <c r="B119" s="83"/>
      <c r="C119" s="83"/>
      <c r="D119" s="83"/>
      <c r="E119" s="23"/>
      <c r="F119" s="23"/>
      <c r="G119" s="23"/>
      <c r="H119" s="76"/>
      <c r="I119" s="73"/>
      <c r="J119" s="23"/>
    </row>
    <row r="120" spans="1:10" ht="15.75" customHeight="1" x14ac:dyDescent="0.25"/>
    <row r="121" spans="1:10" x14ac:dyDescent="0.25">
      <c r="A121" s="74" t="s">
        <v>79</v>
      </c>
      <c r="B121" s="83"/>
      <c r="C121" s="83"/>
      <c r="D121" s="83"/>
      <c r="E121" s="23"/>
      <c r="F121" s="23"/>
      <c r="G121" s="23"/>
      <c r="H121" s="76"/>
      <c r="I121" s="71" t="s">
        <v>122</v>
      </c>
      <c r="J121" s="23"/>
    </row>
    <row r="122" spans="1:10" ht="6" customHeight="1" x14ac:dyDescent="0.25">
      <c r="A122" s="74"/>
      <c r="B122" s="83"/>
      <c r="C122" s="83"/>
      <c r="D122" s="83"/>
      <c r="E122" s="23"/>
      <c r="F122" s="23"/>
      <c r="G122" s="23"/>
      <c r="H122" s="76"/>
      <c r="I122" s="73"/>
      <c r="J122" s="23"/>
    </row>
    <row r="123" spans="1:10" x14ac:dyDescent="0.25">
      <c r="A123" s="23" t="s">
        <v>67</v>
      </c>
      <c r="B123" s="23"/>
      <c r="C123" s="23"/>
      <c r="D123" s="23"/>
      <c r="E123" s="23"/>
      <c r="F123" s="23"/>
      <c r="G123" s="23"/>
      <c r="H123" s="76"/>
      <c r="I123" s="71" t="s">
        <v>123</v>
      </c>
      <c r="J123" s="23"/>
    </row>
    <row r="125" spans="1:10" ht="15.75" customHeight="1" x14ac:dyDescent="0.25"/>
    <row r="126" spans="1:10" x14ac:dyDescent="0.25">
      <c r="A126" s="70" t="s">
        <v>81</v>
      </c>
      <c r="B126" s="83"/>
      <c r="C126" s="83"/>
      <c r="D126" s="83"/>
      <c r="E126" s="23"/>
      <c r="F126" s="23"/>
      <c r="G126" s="23"/>
      <c r="H126" s="76"/>
      <c r="I126" s="73"/>
      <c r="J126" s="23"/>
    </row>
    <row r="127" spans="1:10" ht="15.75" customHeight="1" x14ac:dyDescent="0.25"/>
    <row r="128" spans="1:10" ht="28.5" customHeight="1" x14ac:dyDescent="0.25">
      <c r="A128" s="126" t="s">
        <v>130</v>
      </c>
      <c r="B128" s="127"/>
      <c r="C128" s="127"/>
      <c r="D128" s="127"/>
      <c r="E128" s="127"/>
      <c r="F128" s="127"/>
      <c r="G128" s="127"/>
      <c r="H128" s="127"/>
      <c r="I128" s="71" t="s">
        <v>124</v>
      </c>
      <c r="J128" s="23"/>
    </row>
    <row r="129" spans="1:10" ht="6" customHeight="1" x14ac:dyDescent="0.25">
      <c r="A129" s="74"/>
      <c r="B129" s="83"/>
      <c r="C129" s="83"/>
      <c r="D129" s="83"/>
      <c r="E129" s="23"/>
      <c r="F129" s="23"/>
      <c r="G129" s="23"/>
      <c r="H129" s="76"/>
      <c r="I129" s="73"/>
      <c r="J129" s="23"/>
    </row>
    <row r="130" spans="1:10" x14ac:dyDescent="0.25">
      <c r="A130" s="23" t="s">
        <v>131</v>
      </c>
      <c r="B130" s="23"/>
      <c r="C130" s="23"/>
      <c r="D130" s="23"/>
      <c r="E130" s="23"/>
      <c r="F130" s="23"/>
      <c r="G130" s="23"/>
      <c r="H130" s="76"/>
      <c r="I130" s="71" t="s">
        <v>127</v>
      </c>
      <c r="J130" s="23"/>
    </row>
    <row r="132" spans="1:10" x14ac:dyDescent="0.25">
      <c r="A132" s="70" t="s">
        <v>80</v>
      </c>
      <c r="B132" s="83"/>
      <c r="C132" s="83"/>
      <c r="D132" s="83"/>
      <c r="E132" s="23"/>
      <c r="F132" s="23"/>
      <c r="G132" s="23"/>
      <c r="H132" s="76"/>
      <c r="I132" s="71" t="s">
        <v>125</v>
      </c>
      <c r="J132" s="23"/>
    </row>
    <row r="135" spans="1:10" x14ac:dyDescent="0.25">
      <c r="A135" s="70" t="s">
        <v>132</v>
      </c>
      <c r="B135" s="83"/>
      <c r="C135" s="83"/>
      <c r="D135" s="83"/>
      <c r="E135" s="23"/>
      <c r="F135" s="23"/>
      <c r="G135" s="23"/>
      <c r="H135" s="76"/>
      <c r="I135" s="71" t="s">
        <v>126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7"/>
  <sheetViews>
    <sheetView showGridLines="0" tabSelected="1" zoomScaleNormal="100" zoomScaleSheetLayoutView="100" workbookViewId="0">
      <selection activeCell="G10" sqref="G1:M1048576"/>
    </sheetView>
  </sheetViews>
  <sheetFormatPr defaultColWidth="9.140625" defaultRowHeight="15" x14ac:dyDescent="0.25"/>
  <cols>
    <col min="1" max="1" width="6.140625" style="1" customWidth="1"/>
    <col min="2" max="2" width="52" style="1" customWidth="1"/>
    <col min="3" max="4" width="20.7109375" style="1" customWidth="1"/>
    <col min="5" max="5" width="10.140625" style="1" bestFit="1" customWidth="1"/>
    <col min="6" max="6" width="12.7109375" style="1" customWidth="1"/>
    <col min="7" max="7" width="18.85546875" style="1" hidden="1" customWidth="1"/>
    <col min="8" max="8" width="17.140625" style="1" hidden="1" customWidth="1"/>
    <col min="9" max="9" width="11.7109375" style="1" hidden="1" customWidth="1"/>
    <col min="10" max="13" width="0" style="1" hidden="1" customWidth="1"/>
    <col min="14" max="16384" width="9.140625" style="1"/>
  </cols>
  <sheetData>
    <row r="1" spans="1:7" ht="15" customHeight="1" x14ac:dyDescent="0.25">
      <c r="A1" s="89" t="s">
        <v>145</v>
      </c>
      <c r="B1" s="117"/>
      <c r="C1" s="117"/>
    </row>
    <row r="2" spans="1:7" ht="15" customHeight="1" x14ac:dyDescent="0.25">
      <c r="A2" s="89"/>
      <c r="B2" s="117"/>
      <c r="C2" s="117"/>
    </row>
    <row r="3" spans="1:7" ht="15" customHeight="1" x14ac:dyDescent="0.25"/>
    <row r="4" spans="1:7" ht="18.75" customHeight="1" thickBot="1" x14ac:dyDescent="0.3">
      <c r="A4" s="2" t="s">
        <v>146</v>
      </c>
      <c r="E4" s="3" t="s">
        <v>0</v>
      </c>
    </row>
    <row r="5" spans="1:7" ht="30" customHeight="1" thickTop="1" thickBot="1" x14ac:dyDescent="0.3">
      <c r="A5" s="43" t="s">
        <v>1</v>
      </c>
      <c r="B5" s="32" t="s">
        <v>134</v>
      </c>
      <c r="C5" s="37" t="s">
        <v>147</v>
      </c>
      <c r="D5" s="37" t="s">
        <v>148</v>
      </c>
      <c r="E5" s="33" t="s">
        <v>2</v>
      </c>
    </row>
    <row r="6" spans="1:7" s="4" customFormat="1" ht="12.75" thickTop="1" thickBot="1" x14ac:dyDescent="0.25">
      <c r="A6" s="34">
        <v>1</v>
      </c>
      <c r="B6" s="35">
        <v>2</v>
      </c>
      <c r="C6" s="36">
        <v>3</v>
      </c>
      <c r="D6" s="51">
        <v>4</v>
      </c>
      <c r="E6" s="44" t="s">
        <v>19</v>
      </c>
    </row>
    <row r="7" spans="1:7" ht="15" customHeight="1" thickTop="1" x14ac:dyDescent="0.25">
      <c r="A7" s="5">
        <v>1</v>
      </c>
      <c r="B7" s="6" t="s">
        <v>3</v>
      </c>
      <c r="C7" s="93">
        <v>5036784</v>
      </c>
      <c r="D7" s="94">
        <v>5044807.04</v>
      </c>
      <c r="E7" s="45">
        <f>D7/C7*100</f>
        <v>100.15928894310338</v>
      </c>
    </row>
    <row r="8" spans="1:7" ht="15" customHeight="1" x14ac:dyDescent="0.25">
      <c r="A8" s="8">
        <v>2</v>
      </c>
      <c r="B8" s="9" t="s">
        <v>4</v>
      </c>
      <c r="C8" s="96">
        <v>4245</v>
      </c>
      <c r="D8" s="95">
        <v>1245</v>
      </c>
      <c r="E8" s="45">
        <f t="shared" ref="E8:E23" si="0">D8/C8*100</f>
        <v>29.328621908127207</v>
      </c>
      <c r="F8" s="18"/>
      <c r="G8" s="18"/>
    </row>
    <row r="9" spans="1:7" ht="15" customHeight="1" x14ac:dyDescent="0.25">
      <c r="A9" s="5">
        <v>3</v>
      </c>
      <c r="B9" s="9" t="s">
        <v>137</v>
      </c>
      <c r="C9" s="96">
        <v>1310</v>
      </c>
      <c r="D9" s="95">
        <v>1603.03</v>
      </c>
      <c r="E9" s="45">
        <f t="shared" si="0"/>
        <v>122.36870229007633</v>
      </c>
      <c r="F9" s="18"/>
      <c r="G9" s="18"/>
    </row>
    <row r="10" spans="1:7" ht="15" customHeight="1" x14ac:dyDescent="0.25">
      <c r="A10" s="8">
        <v>4</v>
      </c>
      <c r="B10" s="9" t="s">
        <v>10</v>
      </c>
      <c r="C10" s="96">
        <v>229445</v>
      </c>
      <c r="D10" s="95">
        <v>309995.15000000002</v>
      </c>
      <c r="E10" s="45">
        <f t="shared" si="0"/>
        <v>135.10651790189371</v>
      </c>
      <c r="F10" s="18"/>
      <c r="G10" s="18"/>
    </row>
    <row r="11" spans="1:7" ht="15" customHeight="1" x14ac:dyDescent="0.25">
      <c r="A11" s="5">
        <v>5</v>
      </c>
      <c r="B11" s="9" t="s">
        <v>5</v>
      </c>
      <c r="C11" s="96">
        <v>32142.2</v>
      </c>
      <c r="D11" s="95">
        <v>32682.799999999999</v>
      </c>
      <c r="E11" s="45">
        <f t="shared" si="0"/>
        <v>101.68190105219928</v>
      </c>
      <c r="F11" s="18"/>
    </row>
    <row r="12" spans="1:7" ht="15" customHeight="1" x14ac:dyDescent="0.25">
      <c r="A12" s="8">
        <v>6</v>
      </c>
      <c r="B12" s="9" t="s">
        <v>6</v>
      </c>
      <c r="C12" s="96">
        <v>3130.7</v>
      </c>
      <c r="D12" s="95">
        <v>3847.68</v>
      </c>
      <c r="E12" s="45">
        <f t="shared" si="0"/>
        <v>122.901587504392</v>
      </c>
    </row>
    <row r="13" spans="1:7" ht="15" customHeight="1" x14ac:dyDescent="0.25">
      <c r="A13" s="5">
        <v>7</v>
      </c>
      <c r="B13" s="9" t="s">
        <v>7</v>
      </c>
      <c r="C13" s="96">
        <v>68308</v>
      </c>
      <c r="D13" s="95">
        <v>169153.3</v>
      </c>
      <c r="E13" s="45">
        <f t="shared" si="0"/>
        <v>247.63322012063009</v>
      </c>
      <c r="F13" s="18"/>
    </row>
    <row r="14" spans="1:7" ht="15" customHeight="1" x14ac:dyDescent="0.25">
      <c r="A14" s="8">
        <v>8</v>
      </c>
      <c r="B14" s="9" t="s">
        <v>13</v>
      </c>
      <c r="C14" s="96">
        <v>300</v>
      </c>
      <c r="D14" s="95">
        <v>300</v>
      </c>
      <c r="E14" s="45">
        <f t="shared" si="0"/>
        <v>100</v>
      </c>
    </row>
    <row r="15" spans="1:7" ht="15" customHeight="1" x14ac:dyDescent="0.25">
      <c r="A15" s="5">
        <v>9</v>
      </c>
      <c r="B15" s="9" t="s">
        <v>8</v>
      </c>
      <c r="C15" s="96">
        <v>8520</v>
      </c>
      <c r="D15" s="95">
        <v>8584.93</v>
      </c>
      <c r="E15" s="45">
        <f t="shared" si="0"/>
        <v>100.76208920187794</v>
      </c>
    </row>
    <row r="16" spans="1:7" ht="15" customHeight="1" x14ac:dyDescent="0.25">
      <c r="A16" s="8">
        <v>10</v>
      </c>
      <c r="B16" s="10" t="s">
        <v>9</v>
      </c>
      <c r="C16" s="97">
        <v>1000.1</v>
      </c>
      <c r="D16" s="95">
        <v>1000.1</v>
      </c>
      <c r="E16" s="45">
        <f t="shared" si="0"/>
        <v>100</v>
      </c>
    </row>
    <row r="17" spans="1:9" ht="15" customHeight="1" x14ac:dyDescent="0.25">
      <c r="A17" s="5">
        <v>11</v>
      </c>
      <c r="B17" s="10" t="s">
        <v>151</v>
      </c>
      <c r="C17" s="97">
        <v>93723</v>
      </c>
      <c r="D17" s="95">
        <v>10340596.02</v>
      </c>
      <c r="E17" s="45">
        <f t="shared" si="0"/>
        <v>11033.146634230658</v>
      </c>
    </row>
    <row r="18" spans="1:9" ht="15" customHeight="1" x14ac:dyDescent="0.25">
      <c r="A18" s="5">
        <v>12</v>
      </c>
      <c r="B18" s="10" t="s">
        <v>143</v>
      </c>
      <c r="C18" s="97">
        <v>521</v>
      </c>
      <c r="D18" s="95">
        <v>741720.21</v>
      </c>
      <c r="E18" s="45">
        <f t="shared" si="0"/>
        <v>142364.72360844529</v>
      </c>
    </row>
    <row r="19" spans="1:9" s="11" customFormat="1" ht="15" customHeight="1" x14ac:dyDescent="0.2">
      <c r="A19" s="5">
        <v>13</v>
      </c>
      <c r="B19" s="10" t="s">
        <v>11</v>
      </c>
      <c r="C19" s="97">
        <v>10312</v>
      </c>
      <c r="D19" s="97">
        <v>10469</v>
      </c>
      <c r="E19" s="84">
        <f t="shared" si="0"/>
        <v>101.52249806051204</v>
      </c>
    </row>
    <row r="20" spans="1:9" s="117" customFormat="1" ht="30" customHeight="1" x14ac:dyDescent="0.25">
      <c r="A20" s="8">
        <v>14</v>
      </c>
      <c r="B20" s="124" t="s">
        <v>144</v>
      </c>
      <c r="C20" s="98">
        <v>50000</v>
      </c>
      <c r="D20" s="99">
        <v>71053.710000000006</v>
      </c>
      <c r="E20" s="45">
        <f t="shared" si="0"/>
        <v>142.10742000000002</v>
      </c>
    </row>
    <row r="21" spans="1:9" s="14" customFormat="1" ht="18" customHeight="1" x14ac:dyDescent="0.25">
      <c r="A21" s="12">
        <v>15</v>
      </c>
      <c r="B21" s="13" t="s">
        <v>14</v>
      </c>
      <c r="C21" s="100">
        <f>SUM(C7:C20)</f>
        <v>5539741</v>
      </c>
      <c r="D21" s="100">
        <f>SUM(D7:D20)</f>
        <v>16737057.969999999</v>
      </c>
      <c r="E21" s="46">
        <f t="shared" si="0"/>
        <v>302.12708446116886</v>
      </c>
    </row>
    <row r="22" spans="1:9" s="15" customFormat="1" ht="15" customHeight="1" x14ac:dyDescent="0.2">
      <c r="A22" s="12">
        <v>16</v>
      </c>
      <c r="B22" s="47" t="s">
        <v>15</v>
      </c>
      <c r="C22" s="101">
        <v>-10310</v>
      </c>
      <c r="D22" s="102">
        <v>-39975</v>
      </c>
      <c r="E22" s="48">
        <f t="shared" si="0"/>
        <v>387.73035887487873</v>
      </c>
    </row>
    <row r="23" spans="1:9" ht="30" customHeight="1" thickBot="1" x14ac:dyDescent="0.3">
      <c r="A23" s="64">
        <v>17</v>
      </c>
      <c r="B23" s="49" t="s">
        <v>20</v>
      </c>
      <c r="C23" s="103">
        <f>SUM(C21:C22)</f>
        <v>5529431</v>
      </c>
      <c r="D23" s="103">
        <f>SUM(D21:D22)</f>
        <v>16697082.969999999</v>
      </c>
      <c r="E23" s="50">
        <f t="shared" si="0"/>
        <v>301.96747133656243</v>
      </c>
      <c r="G23" s="91">
        <f>C23+C43+C44+C46+C47</f>
        <v>6201814</v>
      </c>
      <c r="H23" s="91">
        <f>D23+D43+D44+D46+D47</f>
        <v>18513604.104199998</v>
      </c>
      <c r="I23" s="1" t="s">
        <v>152</v>
      </c>
    </row>
    <row r="24" spans="1:9" ht="16.5" thickTop="1" x14ac:dyDescent="0.25">
      <c r="B24" s="17"/>
      <c r="C24" s="17"/>
      <c r="G24" s="18">
        <f>5479429+C19+C20</f>
        <v>5539741</v>
      </c>
      <c r="H24" s="18">
        <f>16655535.27+D19+D20</f>
        <v>16737057.98</v>
      </c>
    </row>
    <row r="25" spans="1:9" ht="15.75" x14ac:dyDescent="0.25">
      <c r="C25" s="2"/>
    </row>
    <row r="26" spans="1:9" ht="18" customHeight="1" thickBot="1" x14ac:dyDescent="0.3">
      <c r="A26" s="19" t="s">
        <v>149</v>
      </c>
      <c r="B26" s="22"/>
      <c r="E26" s="3" t="s">
        <v>0</v>
      </c>
    </row>
    <row r="27" spans="1:9" s="23" customFormat="1" ht="30" customHeight="1" thickTop="1" thickBot="1" x14ac:dyDescent="0.25">
      <c r="A27" s="43" t="s">
        <v>1</v>
      </c>
      <c r="B27" s="32" t="s">
        <v>16</v>
      </c>
      <c r="C27" s="37" t="s">
        <v>147</v>
      </c>
      <c r="D27" s="37" t="s">
        <v>148</v>
      </c>
      <c r="E27" s="33" t="s">
        <v>2</v>
      </c>
    </row>
    <row r="28" spans="1:9" s="4" customFormat="1" ht="12.75" thickTop="1" thickBot="1" x14ac:dyDescent="0.25">
      <c r="A28" s="38">
        <v>1</v>
      </c>
      <c r="B28" s="39">
        <v>2</v>
      </c>
      <c r="C28" s="40">
        <v>3</v>
      </c>
      <c r="D28" s="41">
        <v>4</v>
      </c>
      <c r="E28" s="42" t="s">
        <v>19</v>
      </c>
    </row>
    <row r="29" spans="1:9" ht="15" customHeight="1" thickTop="1" x14ac:dyDescent="0.25">
      <c r="A29" s="5">
        <v>1</v>
      </c>
      <c r="B29" s="24" t="s">
        <v>136</v>
      </c>
      <c r="C29" s="119">
        <v>929523</v>
      </c>
      <c r="D29" s="120">
        <v>11670787</v>
      </c>
      <c r="E29" s="7">
        <f t="shared" ref="E29:E37" si="1">D29/C29*100</f>
        <v>1255.5673178608813</v>
      </c>
      <c r="G29" s="18" t="s">
        <v>154</v>
      </c>
      <c r="H29" s="18"/>
    </row>
    <row r="30" spans="1:9" ht="15" customHeight="1" x14ac:dyDescent="0.25">
      <c r="A30" s="8">
        <v>2</v>
      </c>
      <c r="B30" s="6" t="s">
        <v>138</v>
      </c>
      <c r="C30" s="94">
        <v>502325</v>
      </c>
      <c r="D30" s="120">
        <v>616580.61</v>
      </c>
      <c r="E30" s="7">
        <f t="shared" si="1"/>
        <v>122.74535609416215</v>
      </c>
      <c r="G30" s="18"/>
      <c r="H30" s="18"/>
    </row>
    <row r="31" spans="1:9" ht="15" customHeight="1" x14ac:dyDescent="0.25">
      <c r="A31" s="8">
        <v>3</v>
      </c>
      <c r="B31" s="9" t="s">
        <v>142</v>
      </c>
      <c r="C31" s="104">
        <v>2945804</v>
      </c>
      <c r="D31" s="110">
        <v>3048548.09</v>
      </c>
      <c r="E31" s="7">
        <f t="shared" si="1"/>
        <v>103.48781147693464</v>
      </c>
      <c r="G31" s="18"/>
    </row>
    <row r="32" spans="1:9" ht="15" customHeight="1" x14ac:dyDescent="0.25">
      <c r="A32" s="8">
        <v>4</v>
      </c>
      <c r="B32" s="9" t="s">
        <v>17</v>
      </c>
      <c r="C32" s="104">
        <v>10312</v>
      </c>
      <c r="D32" s="25">
        <v>12628.27</v>
      </c>
      <c r="E32" s="7">
        <f t="shared" si="1"/>
        <v>122.46188906128783</v>
      </c>
      <c r="G32" s="18"/>
    </row>
    <row r="33" spans="1:9" s="11" customFormat="1" ht="30" customHeight="1" x14ac:dyDescent="0.2">
      <c r="A33" s="8">
        <v>5</v>
      </c>
      <c r="B33" s="10" t="s">
        <v>12</v>
      </c>
      <c r="C33" s="105">
        <v>50000</v>
      </c>
      <c r="D33" s="88">
        <v>104371.44</v>
      </c>
      <c r="E33" s="112">
        <f t="shared" si="1"/>
        <v>208.74288000000001</v>
      </c>
      <c r="G33" s="86"/>
    </row>
    <row r="34" spans="1:9" s="117" customFormat="1" ht="15" customHeight="1" x14ac:dyDescent="0.25">
      <c r="A34" s="8">
        <v>6</v>
      </c>
      <c r="B34" s="26" t="s">
        <v>139</v>
      </c>
      <c r="C34" s="105">
        <v>1446001</v>
      </c>
      <c r="D34" s="25">
        <v>2226972.08</v>
      </c>
      <c r="E34" s="7">
        <f t="shared" si="1"/>
        <v>154.0090276562741</v>
      </c>
      <c r="F34" s="27"/>
      <c r="G34" s="27" t="s">
        <v>157</v>
      </c>
      <c r="H34" s="125" t="s">
        <v>155</v>
      </c>
      <c r="I34" s="3" t="s">
        <v>156</v>
      </c>
    </row>
    <row r="35" spans="1:9" ht="18" customHeight="1" x14ac:dyDescent="0.25">
      <c r="A35" s="12">
        <v>7</v>
      </c>
      <c r="B35" s="28" t="s">
        <v>18</v>
      </c>
      <c r="C35" s="106">
        <f>SUM(C29:C34)</f>
        <v>5883965</v>
      </c>
      <c r="D35" s="29">
        <f>SUM(D29:D34)</f>
        <v>17679887.489999998</v>
      </c>
      <c r="E35" s="30">
        <f t="shared" si="1"/>
        <v>300.47574195291776</v>
      </c>
      <c r="F35" s="87"/>
      <c r="G35" s="18">
        <f>17679887-D30-D31-D32-D33-D34</f>
        <v>11670786.510000002</v>
      </c>
      <c r="H35" s="18"/>
    </row>
    <row r="36" spans="1:9" s="15" customFormat="1" ht="14.25" x14ac:dyDescent="0.2">
      <c r="A36" s="12">
        <v>8</v>
      </c>
      <c r="B36" s="31" t="s">
        <v>15</v>
      </c>
      <c r="C36" s="107">
        <v>-10310</v>
      </c>
      <c r="D36" s="109">
        <v>-39975</v>
      </c>
      <c r="E36" s="16">
        <f t="shared" si="1"/>
        <v>387.73035887487873</v>
      </c>
      <c r="F36" s="85"/>
    </row>
    <row r="37" spans="1:9" ht="30" customHeight="1" thickBot="1" x14ac:dyDescent="0.3">
      <c r="A37" s="60">
        <v>9</v>
      </c>
      <c r="B37" s="61" t="s">
        <v>133</v>
      </c>
      <c r="C37" s="108">
        <f>SUM(C35:C36)</f>
        <v>5873655</v>
      </c>
      <c r="D37" s="62">
        <f>SUM(D35:D36)</f>
        <v>17639912.489999998</v>
      </c>
      <c r="E37" s="63">
        <f t="shared" si="1"/>
        <v>300.3225843193037</v>
      </c>
      <c r="F37" s="87"/>
      <c r="G37" s="91">
        <f>C37-C45-C48</f>
        <v>6201814</v>
      </c>
      <c r="H37" s="91">
        <f>D37-D45-D48</f>
        <v>18513604.452579997</v>
      </c>
      <c r="I37" s="1" t="s">
        <v>153</v>
      </c>
    </row>
    <row r="38" spans="1:9" ht="15" customHeight="1" thickTop="1" x14ac:dyDescent="0.25">
      <c r="D38" s="18"/>
    </row>
    <row r="39" spans="1:9" ht="15" customHeight="1" x14ac:dyDescent="0.25">
      <c r="B39" s="20"/>
      <c r="C39" s="21"/>
      <c r="H39" s="18">
        <f>+H37-H23</f>
        <v>0.34837999939918518</v>
      </c>
    </row>
    <row r="40" spans="1:9" ht="18" customHeight="1" thickBot="1" x14ac:dyDescent="0.3">
      <c r="A40" s="19" t="s">
        <v>21</v>
      </c>
      <c r="B40" s="22"/>
      <c r="E40" s="3" t="s">
        <v>0</v>
      </c>
    </row>
    <row r="41" spans="1:9" s="23" customFormat="1" ht="30" customHeight="1" thickTop="1" thickBot="1" x14ac:dyDescent="0.25">
      <c r="A41" s="43" t="s">
        <v>1</v>
      </c>
      <c r="B41" s="32" t="s">
        <v>16</v>
      </c>
      <c r="C41" s="37" t="s">
        <v>147</v>
      </c>
      <c r="D41" s="37" t="s">
        <v>148</v>
      </c>
      <c r="E41" s="33" t="s">
        <v>2</v>
      </c>
    </row>
    <row r="42" spans="1:9" s="4" customFormat="1" ht="12.75" thickTop="1" thickBot="1" x14ac:dyDescent="0.25">
      <c r="A42" s="38">
        <v>1</v>
      </c>
      <c r="B42" s="39">
        <v>2</v>
      </c>
      <c r="C42" s="40">
        <v>3</v>
      </c>
      <c r="D42" s="41">
        <v>4</v>
      </c>
      <c r="E42" s="42" t="s">
        <v>19</v>
      </c>
    </row>
    <row r="43" spans="1:9" s="52" customFormat="1" ht="30" customHeight="1" thickTop="1" x14ac:dyDescent="0.2">
      <c r="A43" s="111">
        <v>1</v>
      </c>
      <c r="B43" s="55" t="s">
        <v>23</v>
      </c>
      <c r="C43" s="113">
        <v>640653</v>
      </c>
      <c r="D43" s="113">
        <v>1280387.2139900001</v>
      </c>
      <c r="E43" s="114">
        <f>D43/C43*100</f>
        <v>199.85658601302109</v>
      </c>
    </row>
    <row r="44" spans="1:9" s="52" customFormat="1" ht="15" customHeight="1" x14ac:dyDescent="0.2">
      <c r="A44" s="122">
        <v>2</v>
      </c>
      <c r="B44" s="123" t="s">
        <v>140</v>
      </c>
      <c r="C44" s="97">
        <v>0</v>
      </c>
      <c r="D44" s="97">
        <v>50000</v>
      </c>
      <c r="E44" s="7">
        <v>0</v>
      </c>
    </row>
    <row r="45" spans="1:9" s="52" customFormat="1" ht="15" customHeight="1" x14ac:dyDescent="0.2">
      <c r="A45" s="122">
        <v>3</v>
      </c>
      <c r="B45" s="123" t="s">
        <v>150</v>
      </c>
      <c r="C45" s="97">
        <v>0</v>
      </c>
      <c r="D45" s="97">
        <v>-50000</v>
      </c>
      <c r="E45" s="7">
        <v>0</v>
      </c>
    </row>
    <row r="46" spans="1:9" s="52" customFormat="1" ht="15" customHeight="1" x14ac:dyDescent="0.2">
      <c r="A46" s="122">
        <v>4</v>
      </c>
      <c r="B46" s="123" t="s">
        <v>135</v>
      </c>
      <c r="C46" s="97">
        <v>0</v>
      </c>
      <c r="D46" s="97">
        <v>448385.92826000002</v>
      </c>
      <c r="E46" s="7">
        <v>0</v>
      </c>
    </row>
    <row r="47" spans="1:9" s="52" customFormat="1" ht="15" customHeight="1" x14ac:dyDescent="0.2">
      <c r="A47" s="122">
        <v>5</v>
      </c>
      <c r="B47" s="90" t="s">
        <v>141</v>
      </c>
      <c r="C47" s="115">
        <v>31730</v>
      </c>
      <c r="D47" s="115">
        <v>37747.991950000003</v>
      </c>
      <c r="E47" s="116">
        <f>D47/C47*100</f>
        <v>118.96625260006304</v>
      </c>
      <c r="G47" s="121">
        <f>+D43+D44+D46+D47</f>
        <v>1816521.1342</v>
      </c>
    </row>
    <row r="48" spans="1:9" s="52" customFormat="1" ht="15" customHeight="1" x14ac:dyDescent="0.2">
      <c r="A48" s="122">
        <v>6</v>
      </c>
      <c r="B48" s="54" t="s">
        <v>22</v>
      </c>
      <c r="C48" s="99">
        <v>-328159</v>
      </c>
      <c r="D48" s="99">
        <f>-495532.96258-141667-186492</f>
        <v>-823691.96258000005</v>
      </c>
      <c r="E48" s="58">
        <f>D48/C48*100</f>
        <v>251.00392266553712</v>
      </c>
      <c r="G48" s="121">
        <f>+D45+D48</f>
        <v>-873691.96258000005</v>
      </c>
    </row>
    <row r="49" spans="1:76" s="57" customFormat="1" ht="30" customHeight="1" thickBot="1" x14ac:dyDescent="0.3">
      <c r="A49" s="118">
        <v>7</v>
      </c>
      <c r="B49" s="56" t="s">
        <v>24</v>
      </c>
      <c r="C49" s="108">
        <f>SUM(C43:C48)</f>
        <v>344224</v>
      </c>
      <c r="D49" s="108">
        <f>SUM(D43:D48)</f>
        <v>942829.17161999992</v>
      </c>
      <c r="E49" s="59">
        <f>D49/C49*100</f>
        <v>273.89989414451054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</row>
    <row r="50" spans="1:76" s="52" customFormat="1" thickTop="1" x14ac:dyDescent="0.2">
      <c r="C50" s="53"/>
      <c r="D50" s="53"/>
    </row>
    <row r="51" spans="1:76" s="52" customFormat="1" ht="14.25" x14ac:dyDescent="0.2">
      <c r="C51" s="65"/>
      <c r="D51" s="65"/>
      <c r="E51" s="66"/>
    </row>
    <row r="52" spans="1:76" s="52" customFormat="1" ht="14.25" x14ac:dyDescent="0.2">
      <c r="C52" s="65"/>
      <c r="D52" s="65"/>
      <c r="E52" s="66"/>
    </row>
    <row r="53" spans="1:76" s="52" customFormat="1" ht="14.25" x14ac:dyDescent="0.2">
      <c r="C53" s="65"/>
      <c r="D53" s="65"/>
      <c r="E53" s="66"/>
    </row>
    <row r="54" spans="1:76" s="52" customFormat="1" ht="14.25" x14ac:dyDescent="0.2">
      <c r="C54" s="65"/>
      <c r="D54" s="65"/>
      <c r="E54" s="66"/>
    </row>
    <row r="55" spans="1:76" s="52" customFormat="1" ht="14.25" x14ac:dyDescent="0.2">
      <c r="C55" s="65"/>
      <c r="D55" s="65"/>
      <c r="E55" s="66"/>
    </row>
    <row r="56" spans="1:76" x14ac:dyDescent="0.25">
      <c r="C56" s="18"/>
      <c r="D56" s="18"/>
    </row>
    <row r="57" spans="1:76" x14ac:dyDescent="0.25">
      <c r="C57" s="18"/>
      <c r="D57" s="18"/>
    </row>
  </sheetData>
  <pageMargins left="0.70866141732283472" right="0.70866141732283472" top="0.78740157480314965" bottom="0.78740157480314965" header="0.31496062992125984" footer="0.31496062992125984"/>
  <pageSetup paperSize="9" scale="78" firstPageNumber="60" orientation="portrait" useFirstPageNumber="1" r:id="rId1"/>
  <headerFooter>
    <oddFooter>&amp;L&amp;"-,Kurzíva"Zastupitelstvo Olomouckého kraje 22. 6. 2020
6. - Rozpočet Olomouckého kraje 2019 - závěrečný účet
Příloha č. 13: Plnění závazných ukazatelů rozpočtu Olomouckého kraje za rok 2019&amp;R&amp;"-,Kurzíva"Strana &amp;P (celkem 237)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záv ukazatele 2019</vt:lpstr>
      <vt:lpstr>stránky!Oblast_tisku</vt:lpstr>
      <vt:lpstr>'záv ukazatele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2020-05-21T06:33:19Z</cp:lastPrinted>
  <dcterms:created xsi:type="dcterms:W3CDTF">2012-11-29T09:19:31Z</dcterms:created>
  <dcterms:modified xsi:type="dcterms:W3CDTF">2020-06-01T09:58:01Z</dcterms:modified>
</cp:coreProperties>
</file>