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2-2023\ZOK 22.2.2021\"/>
    </mc:Choice>
  </mc:AlternateContent>
  <bookViews>
    <workbookView xWindow="120" yWindow="540" windowWidth="19320" windowHeight="11400"/>
  </bookViews>
  <sheets>
    <sheet name="ukazatelé dluhové služby" sheetId="1" r:id="rId1"/>
  </sheets>
  <calcPr calcId="162913"/>
</workbook>
</file>

<file path=xl/calcChain.xml><?xml version="1.0" encoding="utf-8"?>
<calcChain xmlns="http://schemas.openxmlformats.org/spreadsheetml/2006/main">
  <c r="G8" i="1" l="1"/>
  <c r="E14" i="1" l="1"/>
  <c r="E10" i="1"/>
  <c r="E15" i="1" l="1"/>
  <c r="E17" i="1" s="1"/>
  <c r="I14" i="1"/>
  <c r="I10" i="1"/>
  <c r="I15" i="1" l="1"/>
  <c r="I17" i="1" s="1"/>
  <c r="G14" i="1"/>
  <c r="G10" i="1"/>
  <c r="G15" i="1" l="1"/>
  <c r="H10" i="1"/>
  <c r="H14" i="1"/>
  <c r="H15" i="1" l="1"/>
  <c r="H17" i="1" s="1"/>
  <c r="G17" i="1" l="1"/>
  <c r="F14" i="1"/>
  <c r="F10" i="1"/>
  <c r="F15" i="1" l="1"/>
  <c r="F17" i="1" s="1"/>
</calcChain>
</file>

<file path=xl/sharedStrings.xml><?xml version="1.0" encoding="utf-8"?>
<sst xmlns="http://schemas.openxmlformats.org/spreadsheetml/2006/main" count="30" uniqueCount="28">
  <si>
    <t>v tis. Kč</t>
  </si>
  <si>
    <t>Číslo řádku</t>
  </si>
  <si>
    <t>Název položky</t>
  </si>
  <si>
    <t xml:space="preserve">Odkaz na rozpočtovou skladbu </t>
  </si>
  <si>
    <t>výpočet</t>
  </si>
  <si>
    <t>daňové příjmy (po konsolidaci)</t>
  </si>
  <si>
    <t>třída 1</t>
  </si>
  <si>
    <t>nedaňové příjmy (po konsolidaci)</t>
  </si>
  <si>
    <t>třída 2</t>
  </si>
  <si>
    <t>přijaté dotace - finanční vztah</t>
  </si>
  <si>
    <t>položka 4112 + 4212</t>
  </si>
  <si>
    <t>dluhová základna</t>
  </si>
  <si>
    <t>ř. 1 + ř. 2 + ř. 3</t>
  </si>
  <si>
    <t>úroky</t>
  </si>
  <si>
    <t>položka 5141</t>
  </si>
  <si>
    <t>splátky jistin a dluhopisů</t>
  </si>
  <si>
    <t>položky 8xx2 a 8xx4</t>
  </si>
  <si>
    <t>splátky leasingu</t>
  </si>
  <si>
    <t>položka 5178</t>
  </si>
  <si>
    <t>dluhová služba</t>
  </si>
  <si>
    <t>ř. 5 + ř. 6 + ř. 7</t>
  </si>
  <si>
    <t>UKAZATEL DLUHOVÉ SLUŽBY</t>
  </si>
  <si>
    <t>ř. 8 děleno ř. 4</t>
  </si>
  <si>
    <t>ř. 8 / ř. 4</t>
  </si>
  <si>
    <t>v %</t>
  </si>
  <si>
    <t>4. Výpočet ukazatele dluhové služby dle MF ČR</t>
  </si>
  <si>
    <t>Skutečnost k 31.12.2019</t>
  </si>
  <si>
    <t>Skutečnost k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</si>
</sst>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Border="1"/>
    <xf numFmtId="0" fontId="2" fillId="0" borderId="0" xfId="1" applyAlignment="1">
      <alignment horizontal="right"/>
    </xf>
    <xf numFmtId="4" fontId="3" fillId="0" borderId="1" xfId="1" applyNumberFormat="1" applyFont="1" applyBorder="1"/>
    <xf numFmtId="0" fontId="2" fillId="0" borderId="0" xfId="1" applyAlignment="1">
      <alignment horizontal="center"/>
    </xf>
    <xf numFmtId="164" fontId="3" fillId="0" borderId="1" xfId="1" applyNumberFormat="1" applyFont="1" applyBorder="1"/>
    <xf numFmtId="10" fontId="3" fillId="0" borderId="0" xfId="1" applyNumberFormat="1" applyFont="1"/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2" fillId="0" borderId="1" xfId="1" applyNumberFormat="1" applyFont="1" applyBorder="1"/>
    <xf numFmtId="4" fontId="5" fillId="0" borderId="1" xfId="0" applyNumberFormat="1" applyFont="1" applyBorder="1"/>
    <xf numFmtId="0" fontId="6" fillId="0" borderId="0" xfId="0" applyFont="1"/>
    <xf numFmtId="0" fontId="2" fillId="0" borderId="0" xfId="1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4" fillId="0" borderId="0" xfId="1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zoomScaleNormal="100" workbookViewId="0">
      <selection activeCell="I21" sqref="I21"/>
    </sheetView>
  </sheetViews>
  <sheetFormatPr defaultRowHeight="15" x14ac:dyDescent="0.25"/>
  <cols>
    <col min="1" max="1" width="9.5703125" customWidth="1"/>
    <col min="2" max="2" width="32.42578125" customWidth="1"/>
    <col min="3" max="3" width="21.140625" hidden="1" customWidth="1"/>
    <col min="4" max="4" width="14.28515625" bestFit="1" customWidth="1"/>
    <col min="5" max="7" width="18.7109375" customWidth="1"/>
    <col min="8" max="9" width="18.7109375" style="18" customWidth="1"/>
  </cols>
  <sheetData>
    <row r="2" spans="1:9" ht="15.75" x14ac:dyDescent="0.25">
      <c r="A2" s="22" t="s">
        <v>25</v>
      </c>
      <c r="B2" s="22"/>
      <c r="C2" s="22"/>
      <c r="D2" s="22"/>
      <c r="E2" s="22"/>
      <c r="F2" s="22"/>
      <c r="G2" s="15"/>
    </row>
    <row r="3" spans="1:9" x14ac:dyDescent="0.25">
      <c r="A3" s="9"/>
      <c r="B3" s="6"/>
      <c r="C3" s="6"/>
      <c r="D3" s="6"/>
      <c r="E3" s="6"/>
      <c r="F3" s="6"/>
    </row>
    <row r="4" spans="1:9" x14ac:dyDescent="0.25">
      <c r="A4" s="9"/>
      <c r="B4" s="6"/>
      <c r="C4" s="6"/>
      <c r="D4" s="6"/>
      <c r="E4" s="6"/>
      <c r="F4" s="6"/>
    </row>
    <row r="5" spans="1:9" x14ac:dyDescent="0.25">
      <c r="A5" s="1"/>
      <c r="B5" s="1"/>
      <c r="C5" s="1"/>
      <c r="D5" s="1"/>
      <c r="E5" s="1"/>
      <c r="F5" s="4"/>
      <c r="G5" s="4"/>
      <c r="H5" s="19"/>
      <c r="I5" s="19" t="s">
        <v>0</v>
      </c>
    </row>
    <row r="6" spans="1:9" ht="25.5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26</v>
      </c>
      <c r="F6" s="12" t="s">
        <v>27</v>
      </c>
      <c r="G6" s="14">
        <v>2021</v>
      </c>
      <c r="H6" s="20">
        <v>2022</v>
      </c>
      <c r="I6" s="20">
        <v>2023</v>
      </c>
    </row>
    <row r="7" spans="1:9" x14ac:dyDescent="0.25">
      <c r="A7" s="10">
        <v>1</v>
      </c>
      <c r="B7" s="2" t="s">
        <v>5</v>
      </c>
      <c r="C7" s="2" t="s">
        <v>6</v>
      </c>
      <c r="D7" s="2"/>
      <c r="E7" s="16">
        <v>5213175.72</v>
      </c>
      <c r="F7" s="16">
        <v>4929547.74</v>
      </c>
      <c r="G7" s="17">
        <v>4963689</v>
      </c>
      <c r="H7" s="21">
        <v>5031206</v>
      </c>
      <c r="I7" s="21">
        <v>5395798</v>
      </c>
    </row>
    <row r="8" spans="1:9" x14ac:dyDescent="0.25">
      <c r="A8" s="10">
        <v>2</v>
      </c>
      <c r="B8" s="2" t="s">
        <v>7</v>
      </c>
      <c r="C8" s="2" t="s">
        <v>8</v>
      </c>
      <c r="D8" s="2"/>
      <c r="E8" s="16">
        <v>552332.64</v>
      </c>
      <c r="F8" s="16">
        <v>624663.57999999996</v>
      </c>
      <c r="G8" s="17">
        <f>537294.6-3000</f>
        <v>534294.6</v>
      </c>
      <c r="H8" s="21">
        <v>534100</v>
      </c>
      <c r="I8" s="21">
        <v>534599</v>
      </c>
    </row>
    <row r="9" spans="1:9" x14ac:dyDescent="0.25">
      <c r="A9" s="10">
        <v>3</v>
      </c>
      <c r="B9" s="2" t="s">
        <v>9</v>
      </c>
      <c r="C9" s="2" t="s">
        <v>10</v>
      </c>
      <c r="D9" s="2"/>
      <c r="E9" s="16">
        <v>93723</v>
      </c>
      <c r="F9" s="16">
        <v>109631.5</v>
      </c>
      <c r="G9" s="17">
        <v>122749.4</v>
      </c>
      <c r="H9" s="21">
        <v>122749</v>
      </c>
      <c r="I9" s="21">
        <v>122749</v>
      </c>
    </row>
    <row r="10" spans="1:9" x14ac:dyDescent="0.25">
      <c r="A10" s="11">
        <v>4</v>
      </c>
      <c r="B10" s="3" t="s">
        <v>11</v>
      </c>
      <c r="C10" s="3" t="s">
        <v>12</v>
      </c>
      <c r="D10" s="3" t="s">
        <v>12</v>
      </c>
      <c r="E10" s="5">
        <f>E7+E8+E9</f>
        <v>5859231.3599999994</v>
      </c>
      <c r="F10" s="5">
        <f>F7+F8+F9</f>
        <v>5663842.8200000003</v>
      </c>
      <c r="G10" s="5">
        <f t="shared" ref="G10" si="0">G7+G8+G9</f>
        <v>5620733</v>
      </c>
      <c r="H10" s="5">
        <f t="shared" ref="H10" si="1">H7+H8+H9</f>
        <v>5688055</v>
      </c>
      <c r="I10" s="5">
        <f t="shared" ref="I10" si="2">I7+I8+I9</f>
        <v>6053146</v>
      </c>
    </row>
    <row r="11" spans="1:9" x14ac:dyDescent="0.25">
      <c r="A11" s="10">
        <v>5</v>
      </c>
      <c r="B11" s="2" t="s">
        <v>13</v>
      </c>
      <c r="C11" s="2" t="s">
        <v>14</v>
      </c>
      <c r="D11" s="2"/>
      <c r="E11" s="16">
        <v>80440.25</v>
      </c>
      <c r="F11" s="16">
        <v>47682.85</v>
      </c>
      <c r="G11" s="17">
        <v>90400</v>
      </c>
      <c r="H11" s="21">
        <v>78643</v>
      </c>
      <c r="I11" s="21">
        <v>76575</v>
      </c>
    </row>
    <row r="12" spans="1:9" x14ac:dyDescent="0.25">
      <c r="A12" s="10">
        <v>6</v>
      </c>
      <c r="B12" s="2" t="s">
        <v>15</v>
      </c>
      <c r="C12" s="2" t="s">
        <v>16</v>
      </c>
      <c r="D12" s="2"/>
      <c r="E12" s="16">
        <v>823690.34</v>
      </c>
      <c r="F12" s="16">
        <v>1163958.01</v>
      </c>
      <c r="G12" s="17">
        <v>521341</v>
      </c>
      <c r="H12" s="21">
        <v>521341</v>
      </c>
      <c r="I12" s="21">
        <v>271341</v>
      </c>
    </row>
    <row r="13" spans="1:9" x14ac:dyDescent="0.25">
      <c r="A13" s="10">
        <v>7</v>
      </c>
      <c r="B13" s="2" t="s">
        <v>17</v>
      </c>
      <c r="C13" s="2" t="s">
        <v>18</v>
      </c>
      <c r="D13" s="2"/>
      <c r="E13" s="16">
        <v>0</v>
      </c>
      <c r="F13" s="16">
        <v>0</v>
      </c>
      <c r="G13" s="17">
        <v>0</v>
      </c>
      <c r="H13" s="21">
        <v>0</v>
      </c>
      <c r="I13" s="21">
        <v>0</v>
      </c>
    </row>
    <row r="14" spans="1:9" x14ac:dyDescent="0.25">
      <c r="A14" s="11">
        <v>8</v>
      </c>
      <c r="B14" s="3" t="s">
        <v>19</v>
      </c>
      <c r="C14" s="3" t="s">
        <v>20</v>
      </c>
      <c r="D14" s="3" t="s">
        <v>20</v>
      </c>
      <c r="E14" s="5">
        <f>E11+E12+E13</f>
        <v>904130.59</v>
      </c>
      <c r="F14" s="5">
        <f>F11+F12+F13</f>
        <v>1211640.8600000001</v>
      </c>
      <c r="G14" s="5">
        <f t="shared" ref="G14" si="3">G11+G12+G13</f>
        <v>611741</v>
      </c>
      <c r="H14" s="5">
        <f t="shared" ref="H14" si="4">H11+H12+H13</f>
        <v>599984</v>
      </c>
      <c r="I14" s="5">
        <f t="shared" ref="I14" si="5">I11+I12+I13</f>
        <v>347916</v>
      </c>
    </row>
    <row r="15" spans="1:9" x14ac:dyDescent="0.25">
      <c r="A15" s="11">
        <v>9</v>
      </c>
      <c r="B15" s="3" t="s">
        <v>21</v>
      </c>
      <c r="C15" s="3" t="s">
        <v>22</v>
      </c>
      <c r="D15" s="3" t="s">
        <v>23</v>
      </c>
      <c r="E15" s="7">
        <f>E14/E10</f>
        <v>0.15430873683745441</v>
      </c>
      <c r="F15" s="7">
        <f>F14/F10</f>
        <v>0.21392557994750286</v>
      </c>
      <c r="G15" s="7">
        <f t="shared" ref="G15" si="6">G14/G10</f>
        <v>0.10883651651839715</v>
      </c>
      <c r="H15" s="7">
        <f t="shared" ref="H15" si="7">H14/H10</f>
        <v>0.10548139917775057</v>
      </c>
      <c r="I15" s="7">
        <f t="shared" ref="I15" si="8">I14/I10</f>
        <v>5.747688887728794E-2</v>
      </c>
    </row>
    <row r="16" spans="1:9" x14ac:dyDescent="0.25">
      <c r="A16" s="1"/>
      <c r="B16" s="1"/>
      <c r="C16" s="1"/>
      <c r="D16" s="1"/>
      <c r="E16" s="1"/>
      <c r="F16" s="1"/>
    </row>
    <row r="17" spans="1:9" x14ac:dyDescent="0.25">
      <c r="A17" s="1"/>
      <c r="B17" s="13"/>
      <c r="C17" s="13" t="s">
        <v>24</v>
      </c>
      <c r="D17" s="13"/>
      <c r="E17" s="8">
        <f>E15</f>
        <v>0.15430873683745441</v>
      </c>
      <c r="F17" s="8">
        <f>F15</f>
        <v>0.21392557994750286</v>
      </c>
      <c r="G17" s="8">
        <f t="shared" ref="G17:I17" si="9">G15</f>
        <v>0.10883651651839715</v>
      </c>
      <c r="H17" s="8">
        <f t="shared" si="9"/>
        <v>0.10548139917775057</v>
      </c>
      <c r="I17" s="8">
        <f t="shared" si="9"/>
        <v>5.747688887728794E-2</v>
      </c>
    </row>
  </sheetData>
  <mergeCells count="1">
    <mergeCell ref="A2:F2"/>
  </mergeCells>
  <pageMargins left="0.70866141732283472" right="0.70866141732283472" top="0.78740157480314965" bottom="0.78740157480314965" header="0.31496062992125984" footer="0.31496062992125984"/>
  <pageSetup paperSize="9" scale="87" firstPageNumber="10" orientation="landscape" useFirstPageNumber="1" r:id="rId1"/>
  <headerFooter>
    <oddFooter>&amp;L&amp;"-,Kurzíva"Zastupitelstvo Olomouckého kraje 22. 2. 2021
11. - Střednědobý výhled rozpočtu Olomouckého kraje 2022 - 2023
Příloha č. 4: Výpočet ukazatele dluhové služby&amp;R&amp;"-,Kurzíva"Strana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ukazatelé dluhové služby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Balabuch Petr</cp:lastModifiedBy>
  <cp:lastPrinted>2021-01-25T12:33:58Z</cp:lastPrinted>
  <dcterms:created xsi:type="dcterms:W3CDTF">2013-12-03T08:56:39Z</dcterms:created>
  <dcterms:modified xsi:type="dcterms:W3CDTF">2021-02-01T14:16:10Z</dcterms:modified>
</cp:coreProperties>
</file>