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OdRF\Závěrečný účet\2020\ZOK 22.02.2021\"/>
    </mc:Choice>
  </mc:AlternateContent>
  <bookViews>
    <workbookView xWindow="0" yWindow="0" windowWidth="28800" windowHeight="11700" firstSheet="7" activeTab="12"/>
  </bookViews>
  <sheets>
    <sheet name="Souhrn" sheetId="50" r:id="rId1"/>
    <sheet name="školství - ORJ 17+ORJ19" sheetId="12" r:id="rId2"/>
    <sheet name="školství  - nákupy" sheetId="57" r:id="rId3"/>
    <sheet name="Sociální - ORJ 17+ORJ19" sheetId="13" r:id="rId4"/>
    <sheet name="Sociální - ORJ 52 " sheetId="47" r:id="rId5"/>
    <sheet name="doprava ORJ 12" sheetId="63" r:id="rId6"/>
    <sheet name="Kultura - ORJ 17+ORJ 19 " sheetId="11" r:id="rId7"/>
    <sheet name="zdravotnictví - SMN - ORJ 52 " sheetId="25" r:id="rId8"/>
    <sheet name="Zdravotnictví - nákupy" sheetId="58" r:id="rId9"/>
    <sheet name="krizov. řízení - ORJ 17" sheetId="48" r:id="rId10"/>
    <sheet name="ORJ 30" sheetId="56" r:id="rId11"/>
    <sheet name="OIT - ORJ 06 " sheetId="61" r:id="rId12"/>
    <sheet name="OKŘ - ORJ 03 " sheetId="62" r:id="rId13"/>
  </sheets>
  <externalReferences>
    <externalReference r:id="rId14"/>
  </externalReferences>
  <definedNames>
    <definedName name="_xlnm._FilterDatabase" localSheetId="5" hidden="1">'doprava ORJ 12'!$B$2:$B$35</definedName>
    <definedName name="_xlnm._FilterDatabase" localSheetId="9" hidden="1">'krizov. řízení - ORJ 17'!$A$9:$S$18</definedName>
    <definedName name="_xlnm._FilterDatabase" localSheetId="6" hidden="1">'Kultura - ORJ 17+ORJ 19 '!$C$7:$C$31</definedName>
    <definedName name="_xlnm._FilterDatabase" localSheetId="11" hidden="1">'OIT - ORJ 06 '!$B$2:$B$38</definedName>
    <definedName name="_xlnm._FilterDatabase" localSheetId="12" hidden="1">'OKŘ - ORJ 03 '!$B$3:$B$40</definedName>
    <definedName name="_xlnm._FilterDatabase" localSheetId="3" hidden="1">'Sociální - ORJ 17+ORJ19'!$C$7:$C$37</definedName>
    <definedName name="_xlnm._FilterDatabase" localSheetId="2" hidden="1">'školství  - nákupy'!$A$7:$W$14</definedName>
    <definedName name="_xlnm._FilterDatabase" localSheetId="1" hidden="1">'školství - ORJ 17+ORJ19'!$C$2:$C$41</definedName>
    <definedName name="_xlnm.Print_Titles" localSheetId="5">'doprava ORJ 12'!$2:$8</definedName>
    <definedName name="_xlnm.Print_Titles" localSheetId="9">'krizov. řízení - ORJ 17'!$2:$8</definedName>
    <definedName name="_xlnm.Print_Titles" localSheetId="6">'Kultura - ORJ 17+ORJ 19 '!$7:$10</definedName>
    <definedName name="_xlnm.Print_Titles" localSheetId="11">'OIT - ORJ 06 '!$2:$8</definedName>
    <definedName name="_xlnm.Print_Titles" localSheetId="12">'OKŘ - ORJ 03 '!$3:$8</definedName>
    <definedName name="_xlnm.Print_Titles" localSheetId="3">'Sociální - ORJ 17+ORJ19'!$7:$10</definedName>
    <definedName name="_xlnm.Print_Titles" localSheetId="2">'školství  - nákupy'!$2:$7</definedName>
    <definedName name="_xlnm.Print_Titles" localSheetId="1">'školství - ORJ 17+ORJ19'!$2:$10</definedName>
    <definedName name="_xlnm.Print_Titles" localSheetId="8">'Zdravotnictví - nákupy'!$2:$8</definedName>
    <definedName name="_xlnm.Print_Area" localSheetId="5">'doprava ORJ 12'!$A$1:$Q$13</definedName>
    <definedName name="_xlnm.Print_Area" localSheetId="9">'krizov. řízení - ORJ 17'!$A$1:$R$19</definedName>
    <definedName name="_xlnm.Print_Area" localSheetId="6">'Kultura - ORJ 17+ORJ 19 '!$A$1:$S$19</definedName>
    <definedName name="_xlnm.Print_Area" localSheetId="11">'OIT - ORJ 06 '!$A$1:$R$16</definedName>
    <definedName name="_xlnm.Print_Area" localSheetId="12">'OKŘ - ORJ 03 '!$A$1:$R$18</definedName>
    <definedName name="_xlnm.Print_Area" localSheetId="10">'ORJ 30'!$A$1:$Y$11</definedName>
    <definedName name="_xlnm.Print_Area" localSheetId="3">'Sociální - ORJ 17+ORJ19'!$A$1:$S$26</definedName>
    <definedName name="_xlnm.Print_Area" localSheetId="4">'Sociální - ORJ 52 '!$A$1:$AA$14</definedName>
    <definedName name="_xlnm.Print_Area" localSheetId="0">Souhrn!$A$1:$I$42</definedName>
    <definedName name="_xlnm.Print_Area" localSheetId="2">'školství  - nákupy'!$A$1:$U$14</definedName>
    <definedName name="_xlnm.Print_Area" localSheetId="1">'školství - ORJ 17+ORJ19'!$A$1:$T$32</definedName>
    <definedName name="_xlnm.Print_Area" localSheetId="8">'Zdravotnictví - nákupy'!$A$1:$U$10</definedName>
    <definedName name="_xlnm.Print_Area" localSheetId="7">'zdravotnictví - SMN - ORJ 52 '!$A$1:$Z$16</definedName>
  </definedNames>
  <calcPr calcId="162913"/>
</workbook>
</file>

<file path=xl/calcChain.xml><?xml version="1.0" encoding="utf-8"?>
<calcChain xmlns="http://schemas.openxmlformats.org/spreadsheetml/2006/main">
  <c r="O8" i="58" l="1"/>
  <c r="P8" i="58"/>
  <c r="Q8" i="58"/>
  <c r="R8" i="58"/>
  <c r="S8" i="58"/>
  <c r="T8" i="58"/>
  <c r="M8" i="58"/>
  <c r="M9" i="63"/>
  <c r="N9" i="63"/>
  <c r="O9" i="63"/>
  <c r="P9" i="63"/>
  <c r="Q9" i="63"/>
  <c r="L9" i="63"/>
  <c r="R26" i="13" l="1"/>
  <c r="O26" i="13"/>
  <c r="M26" i="13"/>
  <c r="P14" i="57" l="1"/>
  <c r="Q14" i="57"/>
  <c r="R14" i="57"/>
  <c r="R22" i="12"/>
  <c r="R16" i="12"/>
  <c r="R11" i="12"/>
  <c r="N11" i="25" l="1"/>
  <c r="R11" i="25"/>
  <c r="Q11" i="25" s="1"/>
  <c r="X11" i="25" s="1"/>
  <c r="U11" i="25"/>
  <c r="N12" i="25"/>
  <c r="R12" i="25"/>
  <c r="Q12" i="25" s="1"/>
  <c r="X12" i="25" s="1"/>
  <c r="U12" i="25"/>
  <c r="P13" i="11" l="1"/>
  <c r="S13" i="11" s="1"/>
  <c r="R22" i="13" l="1"/>
  <c r="Q22" i="13"/>
  <c r="Q26" i="13" s="1"/>
  <c r="O22" i="13"/>
  <c r="M22" i="13"/>
  <c r="R11" i="13"/>
  <c r="R17" i="13"/>
  <c r="H10" i="50" l="1"/>
  <c r="S16" i="13" l="1"/>
  <c r="S15" i="13"/>
  <c r="S14" i="13"/>
  <c r="S13" i="13"/>
  <c r="Q11" i="13"/>
  <c r="P11" i="13"/>
  <c r="O11" i="13"/>
  <c r="M11" i="13"/>
  <c r="Q17" i="13"/>
  <c r="P17" i="13"/>
  <c r="O17" i="13"/>
  <c r="M17" i="13"/>
  <c r="F10" i="50" l="1"/>
  <c r="I10" i="50" s="1"/>
  <c r="S17" i="13"/>
  <c r="S15" i="11" l="1"/>
  <c r="R15" i="11"/>
  <c r="H22" i="50" s="1"/>
  <c r="Q15" i="11"/>
  <c r="P15" i="11"/>
  <c r="O15" i="11"/>
  <c r="M15" i="11"/>
  <c r="S11" i="11"/>
  <c r="R11" i="11"/>
  <c r="H21" i="50" s="1"/>
  <c r="Q11" i="11"/>
  <c r="O11" i="11"/>
  <c r="S19" i="11" l="1"/>
  <c r="R19" i="11"/>
  <c r="Q19" i="11"/>
  <c r="Q13" i="63" l="1"/>
  <c r="H16" i="50" s="1"/>
  <c r="I16" i="50" s="1"/>
  <c r="P13" i="63"/>
  <c r="O13" i="63"/>
  <c r="N13" i="63"/>
  <c r="L13" i="63"/>
  <c r="O17" i="62" l="1"/>
  <c r="L17" i="62"/>
  <c r="O16" i="62"/>
  <c r="L16" i="62" s="1"/>
  <c r="O15" i="62"/>
  <c r="L15" i="62" s="1"/>
  <c r="R14" i="62"/>
  <c r="Q14" i="62"/>
  <c r="P14" i="62"/>
  <c r="N14" i="62"/>
  <c r="O12" i="62"/>
  <c r="O11" i="62"/>
  <c r="O10" i="62"/>
  <c r="R9" i="62"/>
  <c r="Q9" i="62"/>
  <c r="P9" i="62"/>
  <c r="N9" i="62"/>
  <c r="L9" i="62"/>
  <c r="E41" i="50"/>
  <c r="D41" i="50"/>
  <c r="N18" i="62" l="1"/>
  <c r="O14" i="62"/>
  <c r="R18" i="62"/>
  <c r="P18" i="62"/>
  <c r="O9" i="62"/>
  <c r="Q18" i="62"/>
  <c r="H40" i="50" s="1"/>
  <c r="L14" i="62"/>
  <c r="L18" i="62" s="1"/>
  <c r="O18" i="62" l="1"/>
  <c r="I40" i="50"/>
  <c r="H39" i="50"/>
  <c r="H41" i="50" s="1"/>
  <c r="O15" i="61"/>
  <c r="L15" i="61" s="1"/>
  <c r="O14" i="61"/>
  <c r="O12" i="61" s="1"/>
  <c r="O16" i="61" s="1"/>
  <c r="L14" i="61"/>
  <c r="O13" i="61"/>
  <c r="L13" i="61"/>
  <c r="R12" i="61"/>
  <c r="Q12" i="61"/>
  <c r="Q16" i="61" s="1"/>
  <c r="P12" i="61"/>
  <c r="N12" i="61"/>
  <c r="R9" i="61"/>
  <c r="P9" i="61"/>
  <c r="N9" i="61"/>
  <c r="L12" i="61" l="1"/>
  <c r="L16" i="61" s="1"/>
  <c r="N16" i="61"/>
  <c r="R16" i="61"/>
  <c r="P16" i="61"/>
  <c r="G39" i="50" l="1"/>
  <c r="G41" i="50" s="1"/>
  <c r="F39" i="50"/>
  <c r="F41" i="50" s="1"/>
  <c r="T10" i="58"/>
  <c r="S10" i="58"/>
  <c r="R10" i="58"/>
  <c r="H28" i="50" s="1"/>
  <c r="Q10" i="58"/>
  <c r="O10" i="58"/>
  <c r="I26" i="50" l="1"/>
  <c r="I39" i="50"/>
  <c r="I41" i="50" s="1"/>
  <c r="P9" i="58" l="1"/>
  <c r="W9" i="25"/>
  <c r="V9" i="25"/>
  <c r="T9" i="25"/>
  <c r="S9" i="25"/>
  <c r="P9" i="25"/>
  <c r="O9" i="25"/>
  <c r="M9" i="25"/>
  <c r="L9" i="25"/>
  <c r="T14" i="57"/>
  <c r="S14" i="57"/>
  <c r="H8" i="50"/>
  <c r="I8" i="50" s="1"/>
  <c r="F8" i="50"/>
  <c r="O14" i="57"/>
  <c r="P13" i="57"/>
  <c r="M13" i="57" s="1"/>
  <c r="P12" i="57"/>
  <c r="M12" i="57" s="1"/>
  <c r="P11" i="57"/>
  <c r="M11" i="57" s="1"/>
  <c r="P10" i="57"/>
  <c r="M10" i="57" s="1"/>
  <c r="P9" i="57"/>
  <c r="M9" i="57" s="1"/>
  <c r="M9" i="58" l="1"/>
  <c r="M10" i="58" s="1"/>
  <c r="P10" i="58"/>
  <c r="M14" i="57"/>
  <c r="M22" i="12" l="1"/>
  <c r="H4" i="50"/>
  <c r="Q11" i="12"/>
  <c r="F4" i="50" s="1"/>
  <c r="O11" i="12"/>
  <c r="M11" i="12"/>
  <c r="H6" i="50"/>
  <c r="Q22" i="12"/>
  <c r="F6" i="50" s="1"/>
  <c r="I6" i="50" s="1"/>
  <c r="O22" i="12"/>
  <c r="P28" i="12"/>
  <c r="S28" i="12" s="1"/>
  <c r="P29" i="12"/>
  <c r="S29" i="12" s="1"/>
  <c r="P30" i="12"/>
  <c r="S30" i="12" s="1"/>
  <c r="P31" i="12"/>
  <c r="S31" i="12" s="1"/>
  <c r="P17" i="12"/>
  <c r="P27" i="12"/>
  <c r="S27" i="12" s="1"/>
  <c r="P24" i="12"/>
  <c r="P23" i="12"/>
  <c r="P15" i="12"/>
  <c r="S15" i="12" s="1"/>
  <c r="P25" i="12"/>
  <c r="S25" i="12" s="1"/>
  <c r="P26" i="12"/>
  <c r="S26" i="12" s="1"/>
  <c r="I4" i="50" l="1"/>
  <c r="P22" i="12"/>
  <c r="P13" i="12" l="1"/>
  <c r="S13" i="12" s="1"/>
  <c r="P14" i="12"/>
  <c r="S14" i="12" s="1"/>
  <c r="P12" i="12"/>
  <c r="P11" i="12" s="1"/>
  <c r="H5" i="50"/>
  <c r="S23" i="12"/>
  <c r="S24" i="12"/>
  <c r="S22" i="12" l="1"/>
  <c r="S12" i="12"/>
  <c r="S11" i="12" s="1"/>
  <c r="X8" i="47" l="1"/>
  <c r="X14" i="47" s="1"/>
  <c r="H12" i="50" s="1"/>
  <c r="W8" i="47"/>
  <c r="W14" i="47" s="1"/>
  <c r="U8" i="47"/>
  <c r="U14" i="47" s="1"/>
  <c r="T8" i="47"/>
  <c r="T14" i="47" s="1"/>
  <c r="S8" i="47"/>
  <c r="P8" i="47"/>
  <c r="M8" i="47"/>
  <c r="M14" i="47" s="1"/>
  <c r="L8" i="47"/>
  <c r="L14" i="47" s="1"/>
  <c r="S14" i="47"/>
  <c r="P14" i="47"/>
  <c r="U15" i="25"/>
  <c r="R15" i="25"/>
  <c r="Q15" i="25" s="1"/>
  <c r="X15" i="25" s="1"/>
  <c r="N15" i="25"/>
  <c r="H37" i="50"/>
  <c r="Q10" i="56"/>
  <c r="Q9" i="56" s="1"/>
  <c r="Q11" i="56" s="1"/>
  <c r="K10" i="56"/>
  <c r="W9" i="56" s="1"/>
  <c r="W11" i="56" s="1"/>
  <c r="V9" i="56"/>
  <c r="V11" i="56" s="1"/>
  <c r="U9" i="56"/>
  <c r="U11" i="56" s="1"/>
  <c r="T9" i="56"/>
  <c r="T11" i="56" s="1"/>
  <c r="S9" i="56"/>
  <c r="S11" i="56" s="1"/>
  <c r="R9" i="56"/>
  <c r="R11" i="56" s="1"/>
  <c r="P9" i="56"/>
  <c r="P11" i="56" s="1"/>
  <c r="O9" i="56"/>
  <c r="O11" i="56" s="1"/>
  <c r="M9" i="56"/>
  <c r="M11" i="56" s="1"/>
  <c r="L9" i="56"/>
  <c r="L11" i="56" s="1"/>
  <c r="I12" i="50" l="1"/>
  <c r="K9" i="56"/>
  <c r="K11" i="56" s="1"/>
  <c r="N9" i="47" l="1"/>
  <c r="N8" i="47" s="1"/>
  <c r="N14" i="47" s="1"/>
  <c r="P21" i="12" l="1"/>
  <c r="S21" i="12" s="1"/>
  <c r="O19" i="11" l="1"/>
  <c r="P12" i="11"/>
  <c r="M12" i="11" l="1"/>
  <c r="P11" i="11"/>
  <c r="P19" i="11" s="1"/>
  <c r="P25" i="13"/>
  <c r="S25" i="13" s="1"/>
  <c r="P24" i="13"/>
  <c r="S24" i="13" s="1"/>
  <c r="P23" i="13"/>
  <c r="M16" i="12"/>
  <c r="M32" i="12" s="1"/>
  <c r="P20" i="12"/>
  <c r="S20" i="12" s="1"/>
  <c r="P18" i="12"/>
  <c r="P19" i="12"/>
  <c r="S19" i="12" s="1"/>
  <c r="S17" i="12"/>
  <c r="Q16" i="12"/>
  <c r="F5" i="50" s="1"/>
  <c r="F9" i="50" s="1"/>
  <c r="O16" i="12"/>
  <c r="S23" i="13" l="1"/>
  <c r="S22" i="13" s="1"/>
  <c r="S26" i="13" s="1"/>
  <c r="P22" i="13"/>
  <c r="I5" i="50"/>
  <c r="M11" i="11"/>
  <c r="M19" i="11" s="1"/>
  <c r="S18" i="12"/>
  <c r="S16" i="12" s="1"/>
  <c r="P16" i="12"/>
  <c r="H11" i="50" l="1"/>
  <c r="P26" i="13"/>
  <c r="U14" i="25"/>
  <c r="R14" i="25"/>
  <c r="N14" i="25"/>
  <c r="U13" i="25"/>
  <c r="R13" i="25"/>
  <c r="N13" i="25"/>
  <c r="I11" i="50" l="1"/>
  <c r="H15" i="50"/>
  <c r="K15" i="50" s="1"/>
  <c r="Q13" i="25"/>
  <c r="X13" i="25" s="1"/>
  <c r="Q14" i="25"/>
  <c r="I22" i="50"/>
  <c r="H20" i="50"/>
  <c r="K20" i="50" s="1"/>
  <c r="H51" i="50"/>
  <c r="G51" i="50"/>
  <c r="F51" i="50"/>
  <c r="E51" i="50"/>
  <c r="D51" i="50"/>
  <c r="I50" i="50"/>
  <c r="I49" i="50"/>
  <c r="I48" i="50"/>
  <c r="I47" i="50"/>
  <c r="I46" i="50"/>
  <c r="I45" i="50"/>
  <c r="E36" i="50"/>
  <c r="D36" i="50"/>
  <c r="G35" i="50"/>
  <c r="F35" i="50"/>
  <c r="G38" i="50"/>
  <c r="F38" i="50"/>
  <c r="D38" i="50"/>
  <c r="H38" i="50"/>
  <c r="I37" i="50"/>
  <c r="I38" i="50" s="1"/>
  <c r="F34" i="50"/>
  <c r="D34" i="50"/>
  <c r="H34" i="50"/>
  <c r="G34" i="50"/>
  <c r="E34" i="50"/>
  <c r="F32" i="50"/>
  <c r="E32" i="50"/>
  <c r="I31" i="50"/>
  <c r="I30" i="50"/>
  <c r="I29" i="50"/>
  <c r="I28" i="50"/>
  <c r="G32" i="50"/>
  <c r="G24" i="50"/>
  <c r="F24" i="50"/>
  <c r="E24" i="50"/>
  <c r="D24" i="50"/>
  <c r="G20" i="50"/>
  <c r="E20" i="50"/>
  <c r="I19" i="50"/>
  <c r="I18" i="50"/>
  <c r="D20" i="50"/>
  <c r="G15" i="50"/>
  <c r="F15" i="50"/>
  <c r="E15" i="50"/>
  <c r="I14" i="50"/>
  <c r="G9" i="50"/>
  <c r="I15" i="50" l="1"/>
  <c r="I51" i="50"/>
  <c r="X14" i="25"/>
  <c r="G36" i="50"/>
  <c r="G42" i="50" s="1"/>
  <c r="E38" i="50"/>
  <c r="E9" i="50"/>
  <c r="E42" i="50" s="1"/>
  <c r="I17" i="50"/>
  <c r="F20" i="50"/>
  <c r="I33" i="50"/>
  <c r="I34" i="50" s="1"/>
  <c r="F36" i="50"/>
  <c r="F42" i="50" l="1"/>
  <c r="I20" i="50"/>
  <c r="L9" i="48" l="1"/>
  <c r="N9" i="48"/>
  <c r="P9" i="48"/>
  <c r="P18" i="48" s="1"/>
  <c r="Q9" i="48"/>
  <c r="O10" i="48"/>
  <c r="O9" i="48" s="1"/>
  <c r="L12" i="48"/>
  <c r="N12" i="48"/>
  <c r="O12" i="48"/>
  <c r="P12" i="48"/>
  <c r="Q12" i="48"/>
  <c r="R12" i="48"/>
  <c r="L14" i="48"/>
  <c r="N14" i="48"/>
  <c r="O14" i="48"/>
  <c r="P14" i="48"/>
  <c r="Q14" i="48"/>
  <c r="R14" i="48"/>
  <c r="D27" i="48"/>
  <c r="E27" i="48"/>
  <c r="F27" i="48"/>
  <c r="G27" i="48"/>
  <c r="Q18" i="48" l="1"/>
  <c r="H35" i="50" s="1"/>
  <c r="I35" i="50" s="1"/>
  <c r="I36" i="50" s="1"/>
  <c r="N18" i="48"/>
  <c r="R10" i="48"/>
  <c r="R9" i="48" s="1"/>
  <c r="R18" i="48" s="1"/>
  <c r="O18" i="48"/>
  <c r="L18" i="48"/>
  <c r="H36" i="50" l="1"/>
  <c r="R32" i="12"/>
  <c r="Q32" i="12"/>
  <c r="O32" i="12"/>
  <c r="V13" i="47"/>
  <c r="R13" i="47"/>
  <c r="L13" i="47"/>
  <c r="V12" i="47"/>
  <c r="R12" i="47"/>
  <c r="L12" i="47"/>
  <c r="V11" i="47"/>
  <c r="R11" i="47"/>
  <c r="L11" i="47"/>
  <c r="V10" i="47"/>
  <c r="R10" i="47"/>
  <c r="V9" i="47"/>
  <c r="R9" i="47"/>
  <c r="V8" i="47" l="1"/>
  <c r="V14" i="47" s="1"/>
  <c r="R8" i="47"/>
  <c r="R14" i="47" s="1"/>
  <c r="Q12" i="47"/>
  <c r="Y12" i="47" s="1"/>
  <c r="Q13" i="47"/>
  <c r="Y13" i="47" s="1"/>
  <c r="Q9" i="47"/>
  <c r="Q11" i="47"/>
  <c r="Y11" i="47" s="1"/>
  <c r="Q10" i="47"/>
  <c r="Q8" i="47" l="1"/>
  <c r="Q14" i="47" s="1"/>
  <c r="Y9" i="47"/>
  <c r="Y8" i="47" s="1"/>
  <c r="Y14" i="47" s="1"/>
  <c r="D15" i="50"/>
  <c r="L16" i="25" l="1"/>
  <c r="M16" i="25"/>
  <c r="S16" i="25"/>
  <c r="T16" i="25"/>
  <c r="V16" i="25"/>
  <c r="W16" i="25"/>
  <c r="N9" i="25"/>
  <c r="R10" i="25"/>
  <c r="U10" i="25"/>
  <c r="U9" i="25" s="1"/>
  <c r="U16" i="25" s="1"/>
  <c r="R9" i="25" l="1"/>
  <c r="Q10" i="25"/>
  <c r="Q9" i="25" s="1"/>
  <c r="P16" i="25"/>
  <c r="X9" i="25"/>
  <c r="N16" i="25"/>
  <c r="Q16" i="25" l="1"/>
  <c r="R16" i="25"/>
  <c r="D27" i="50" s="1"/>
  <c r="H27" i="50"/>
  <c r="H9" i="50"/>
  <c r="K9" i="50" s="1"/>
  <c r="D9" i="50" l="1"/>
  <c r="I7" i="50"/>
  <c r="I9" i="50" s="1"/>
  <c r="D32" i="50"/>
  <c r="D42" i="50" s="1"/>
  <c r="I27" i="50"/>
  <c r="X16" i="25"/>
  <c r="G25" i="11" l="1"/>
  <c r="H25" i="11"/>
  <c r="P32" i="12" l="1"/>
  <c r="S32" i="12" l="1"/>
  <c r="S12" i="13"/>
  <c r="S11" i="13" s="1"/>
  <c r="I21" i="50" l="1"/>
  <c r="I24" i="50" s="1"/>
  <c r="H24" i="50"/>
  <c r="K24" i="50" s="1"/>
  <c r="I25" i="50" l="1"/>
  <c r="I32" i="50" s="1"/>
  <c r="I42" i="50" s="1"/>
  <c r="H32" i="50"/>
  <c r="H42" i="50" l="1"/>
  <c r="K32" i="50"/>
</calcChain>
</file>

<file path=xl/comments1.xml><?xml version="1.0" encoding="utf-8"?>
<comments xmlns="http://schemas.openxmlformats.org/spreadsheetml/2006/main">
  <authors>
    <author>Kypusová Marta</author>
  </authors>
  <commentList>
    <comment ref="T9" authorId="0" shapeId="0">
      <text>
        <r>
          <rPr>
            <b/>
            <sz val="9"/>
            <color indexed="81"/>
            <rFont val="Tahoma"/>
            <family val="2"/>
            <charset val="238"/>
          </rPr>
          <t>Kypusová Marta: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4"/>
            <color indexed="81"/>
            <rFont val="Tahoma"/>
            <family val="2"/>
            <charset val="238"/>
          </rPr>
          <t xml:space="preserve">1) Po realizaci investice lze očekávat úsporu výdajů ( případně růst příjmů) – příklad – zateplení fasády
2) Investice je rozpočtově neutrální – příklad oprava mostu
3) Investice bude generovat vyšší výdaje ( sníží příjmy) – příklad rekonstrukce Červeného kostela
</t>
        </r>
      </text>
    </comment>
  </commentList>
</comments>
</file>

<file path=xl/comments2.xml><?xml version="1.0" encoding="utf-8"?>
<comments xmlns="http://schemas.openxmlformats.org/spreadsheetml/2006/main">
  <authors>
    <author>Kypusová Marta</author>
  </authors>
  <commentList>
    <comment ref="Z6" authorId="0" shapeId="0">
      <text>
        <r>
          <rPr>
            <b/>
            <sz val="9"/>
            <color indexed="81"/>
            <rFont val="Tahoma"/>
            <family val="2"/>
            <charset val="238"/>
          </rPr>
          <t>Kypusová Marta: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4"/>
            <color indexed="81"/>
            <rFont val="Tahoma"/>
            <family val="2"/>
            <charset val="238"/>
          </rPr>
          <t xml:space="preserve">1) Po realizaci investice lze očekávat úsporu výdajů ( případně růst příjmů) – příklad – zateplení fasády
2) Investice je rozpočtově neutrální – příklad oprava mostu
3) Investice bude generovat vyšší výdaje ( sníží příjmy) – příklad rekonstrukce Červeného kostela
</t>
        </r>
      </text>
    </comment>
  </commentList>
</comments>
</file>

<file path=xl/comments3.xml><?xml version="1.0" encoding="utf-8"?>
<comments xmlns="http://schemas.openxmlformats.org/spreadsheetml/2006/main">
  <authors>
    <author>Kypusová Marta</author>
  </authors>
  <commentList>
    <comment ref="Y7" authorId="0" shapeId="0">
      <text>
        <r>
          <rPr>
            <b/>
            <sz val="9"/>
            <color indexed="81"/>
            <rFont val="Tahoma"/>
            <family val="2"/>
            <charset val="238"/>
          </rPr>
          <t>Kypusová Marta: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4"/>
            <color indexed="81"/>
            <rFont val="Tahoma"/>
            <family val="2"/>
            <charset val="238"/>
          </rPr>
          <t xml:space="preserve">1) Po realizaci investice lze očekávat úsporu výdajů ( případně růst příjmů) – příklad – zateplení fasády
2) Investice je rozpočtově neutrální – příklad oprava mostu
3) Investice bude generovat vyšší výdaje ( sníží příjmy) – příklad rekonstrukce Červeného kostela
</t>
        </r>
      </text>
    </comment>
  </commentList>
</comments>
</file>

<file path=xl/comments4.xml><?xml version="1.0" encoding="utf-8"?>
<comments xmlns="http://schemas.openxmlformats.org/spreadsheetml/2006/main">
  <authors>
    <author>Kypusová Marta</author>
  </authors>
  <commentList>
    <comment ref="X7" authorId="0" shapeId="0">
      <text>
        <r>
          <rPr>
            <b/>
            <sz val="9"/>
            <color indexed="81"/>
            <rFont val="Tahoma"/>
            <family val="2"/>
            <charset val="238"/>
          </rPr>
          <t>Kypusová Marta: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4"/>
            <color indexed="81"/>
            <rFont val="Tahoma"/>
            <family val="2"/>
            <charset val="238"/>
          </rPr>
          <t xml:space="preserve">1) Po realizaci investice lze očekávat úsporu výdajů ( případně růst příjmů) – příklad – zateplení fasády
2) Investice je rozpočtově neutrální – příklad oprava mostu
3) Investice bude generovat vyšší výdaje ( sníží příjmy) – příklad rekonstrukce Červeného kostela
</t>
        </r>
      </text>
    </comment>
  </commentList>
</comments>
</file>

<file path=xl/sharedStrings.xml><?xml version="1.0" encoding="utf-8"?>
<sst xmlns="http://schemas.openxmlformats.org/spreadsheetml/2006/main" count="697" uniqueCount="325">
  <si>
    <t>Poř. číslo</t>
  </si>
  <si>
    <t>Oblast</t>
  </si>
  <si>
    <t>ORG</t>
  </si>
  <si>
    <t>§</t>
  </si>
  <si>
    <t>pol.</t>
  </si>
  <si>
    <t>UZ</t>
  </si>
  <si>
    <t>Název akce:</t>
  </si>
  <si>
    <t>Popis:</t>
  </si>
  <si>
    <t>Stávající dokumentace</t>
  </si>
  <si>
    <t>K zajištění</t>
  </si>
  <si>
    <t>Termín realizace</t>
  </si>
  <si>
    <t>poznámka</t>
  </si>
  <si>
    <t>z toho rozpočet OK</t>
  </si>
  <si>
    <t>Realizace</t>
  </si>
  <si>
    <t>Opravy</t>
  </si>
  <si>
    <t xml:space="preserve">Celkové náklady s DPH v tis. Kč           </t>
  </si>
  <si>
    <t xml:space="preserve">Celkem               v tis. Kč    </t>
  </si>
  <si>
    <t>vedoucí odboru</t>
  </si>
  <si>
    <t>2017 DPS a st. povolení</t>
  </si>
  <si>
    <t>v tis. Kč</t>
  </si>
  <si>
    <t>Urbánek</t>
  </si>
  <si>
    <t>Chytil</t>
  </si>
  <si>
    <t>Sesk. pol.</t>
  </si>
  <si>
    <t>Správce:</t>
  </si>
  <si>
    <t>z toho spolufinan. PO z FI</t>
  </si>
  <si>
    <t>dle OPŘPO celkové náklady 20 419 tis. Kč, realizace 2018 (20 419 tis. Kč), odhad nákladů, v 36. týdnu upřesním</t>
  </si>
  <si>
    <t>Vynaloženo k 31. 12. 2020 v tis. Kč</t>
  </si>
  <si>
    <t>Pokračování v roce 2022 a dalších</t>
  </si>
  <si>
    <t>Ing. Miroslav Kubín</t>
  </si>
  <si>
    <t>PV</t>
  </si>
  <si>
    <t>2022-2023</t>
  </si>
  <si>
    <t>JE</t>
  </si>
  <si>
    <t>OL</t>
  </si>
  <si>
    <t>SU</t>
  </si>
  <si>
    <t>PD</t>
  </si>
  <si>
    <t>VZ, realizace</t>
  </si>
  <si>
    <t>realizace</t>
  </si>
  <si>
    <t>3522</t>
  </si>
  <si>
    <t>PR</t>
  </si>
  <si>
    <t>Celkem za ORJ 17 - oblast kultura - investice</t>
  </si>
  <si>
    <t>PD, realizace</t>
  </si>
  <si>
    <t xml:space="preserve"> realizace</t>
  </si>
  <si>
    <t>Realizace - rozpracované</t>
  </si>
  <si>
    <t>Správce: Ing. Miroslav Kubín</t>
  </si>
  <si>
    <t>OK</t>
  </si>
  <si>
    <t>rozpracované fyzicky</t>
  </si>
  <si>
    <t>vysoutěženo, nezahájeno</t>
  </si>
  <si>
    <t>nevysoutěženo, nezahájeno</t>
  </si>
  <si>
    <t>soutěží se</t>
  </si>
  <si>
    <t>rozpracovaná PD</t>
  </si>
  <si>
    <t>kategorie</t>
  </si>
  <si>
    <t>Podíl OK (neuznatelné náklady)</t>
  </si>
  <si>
    <t>podíl OK (uznatelné náklady)</t>
  </si>
  <si>
    <t xml:space="preserve"> předfinancování (podíl SR)</t>
  </si>
  <si>
    <t>Návrh rozpočtu - předfinancování (EU + SR) z rozpočtu OK</t>
  </si>
  <si>
    <t>z toho:</t>
  </si>
  <si>
    <t xml:space="preserve">Předfinancování celkem 2021                             (EU + SR) </t>
  </si>
  <si>
    <r>
      <t xml:space="preserve">Celkem v roce 2021 </t>
    </r>
    <r>
      <rPr>
        <b/>
        <sz val="9"/>
        <rFont val="Arial"/>
        <family val="2"/>
        <charset val="238"/>
      </rPr>
      <t xml:space="preserve">(předfinancování +  podíl OK + neuznatené náklady)              </t>
    </r>
  </si>
  <si>
    <t>Očekávaná skutečnost 
 31. 12. 2020</t>
  </si>
  <si>
    <t>Podíl OK</t>
  </si>
  <si>
    <t>Dotace</t>
  </si>
  <si>
    <t>předfinancování ( podíl EU)</t>
  </si>
  <si>
    <t>Termín realizace od - do (měsíc/ rok)</t>
  </si>
  <si>
    <t>Celkem za ORJ 52 - oblast sociální</t>
  </si>
  <si>
    <t xml:space="preserve"> předfinancování (podíl EU)</t>
  </si>
  <si>
    <t>Pokračování v roce 2021 a dalších</t>
  </si>
  <si>
    <t>Projekt schválen k financování, RoPD bude vydáno po zaslání stavebního povolení</t>
  </si>
  <si>
    <t>Výstavba novostavby pro 2 domácnosti.</t>
  </si>
  <si>
    <t>ORJ 52 - Oblast sociální - projekty spolufinancované z evropských fondů a národních fondů</t>
  </si>
  <si>
    <t>předfinancování (podíl EU)</t>
  </si>
  <si>
    <t>2021-2023</t>
  </si>
  <si>
    <t>předfinancování (podíl SR)</t>
  </si>
  <si>
    <t>Celkem za ORJ 52 - oblast zdravotnictví - nájemné SMN</t>
  </si>
  <si>
    <t>pouze příprava akce, tj. zpracování a podání žádosti</t>
  </si>
  <si>
    <t>příprava podání projektu, VZ, realizace</t>
  </si>
  <si>
    <t>PD zajišťuje SMN</t>
  </si>
  <si>
    <t>zateplení budovy LDN v Prostějově</t>
  </si>
  <si>
    <t>SMN a.s. - o.z. Nemocnice Prostějov - zateplení budovy LDN</t>
  </si>
  <si>
    <t>OK zatím neobdržel projektovou dokumentaci od SMN, předpoklad podání žádosti o dotaci 12/2020, realizace  až po obdržení RoPD</t>
  </si>
  <si>
    <t xml:space="preserve">Instalace fotovoltaických panelů na stávající střechy nemocničních budov. </t>
  </si>
  <si>
    <t>SMN a.s. - o.z. Nemocnice Přerov - Instalace fotovoltaických panelů - 2. etapa</t>
  </si>
  <si>
    <t>SMN a.s. - o.z. Nemocnice Přerov - Instalace fotovoltaických panelů - 1. etapa</t>
  </si>
  <si>
    <t>ORJ 52 - Oblast zdravotnictví  - nájemné SMN -  projekty spolufinancované z evropských fondů a národních fondů</t>
  </si>
  <si>
    <t>Celkem za ORJ 17 - oblast krizového řízení - rozpracované investice</t>
  </si>
  <si>
    <t>Projektové dokumentace  - přecházející</t>
  </si>
  <si>
    <t>Opravy - přecházející</t>
  </si>
  <si>
    <t>Výstavba nové budovy "Centrum bezpečí v Olomouci".</t>
  </si>
  <si>
    <t>Centrum bezpečí v Olomouci</t>
  </si>
  <si>
    <t>Vynaloženo          k 31. 12. 2020              v tis. Kč</t>
  </si>
  <si>
    <t>ORJ 17 - Oblast krizového řízení - rozpracované investice hrazené z rozpočtu</t>
  </si>
  <si>
    <t>Název přílohy</t>
  </si>
  <si>
    <t xml:space="preserve">Předfinancování
 (EU a SR)            </t>
  </si>
  <si>
    <t>Předfinancování z rozpočtu OK</t>
  </si>
  <si>
    <t>IF PO</t>
  </si>
  <si>
    <t>Nájemné SMN</t>
  </si>
  <si>
    <t>Požadavky na rozpočet OK</t>
  </si>
  <si>
    <t>Celkové náklady         v roce 2021</t>
  </si>
  <si>
    <t>Oblast školství</t>
  </si>
  <si>
    <t>Projekty spolufinancované z evropských fondů a národních fondů - realizace (ORJ 64)</t>
  </si>
  <si>
    <t>Oblast školství - součet</t>
  </si>
  <si>
    <t>Oblast sociální</t>
  </si>
  <si>
    <t>Oblast sociální - součet</t>
  </si>
  <si>
    <t>Oblast dopravy</t>
  </si>
  <si>
    <t>Projekty spolufinancované z evropských fondů a národních fondů - realizace (ORJ 50)</t>
  </si>
  <si>
    <t>Projekty spolufinancované z evropských fondů a národních fondů - realizace (SSOK)</t>
  </si>
  <si>
    <t>Oblast dopravy- součet</t>
  </si>
  <si>
    <t>Oblast kultury</t>
  </si>
  <si>
    <t>Oblast kultury - součet</t>
  </si>
  <si>
    <t>Oblast zdravotnictví</t>
  </si>
  <si>
    <t>Rozpracované investice - nové investice  (ORJ 19)</t>
  </si>
  <si>
    <t>Projekty spolufinancované z evropských fondů a národních fondů - realizace - SMN (ORJ 52)</t>
  </si>
  <si>
    <t>Nové nákupy (ORJ 19)</t>
  </si>
  <si>
    <t>Oblast zdravotnictví - součet</t>
  </si>
  <si>
    <t>Oblast cestovního ruchu</t>
  </si>
  <si>
    <t xml:space="preserve">Projekty spolufinancované z evropských fondů a národních fondů - realizace (ORJ 59) </t>
  </si>
  <si>
    <t>Oblast cestovního ruchu - součet</t>
  </si>
  <si>
    <t>Oblast KÚOK - součet</t>
  </si>
  <si>
    <t>CELKEM</t>
  </si>
  <si>
    <t>Investice pod čarou</t>
  </si>
  <si>
    <t>Oblast krizového řízení</t>
  </si>
  <si>
    <t>3523</t>
  </si>
  <si>
    <t>OLÚ Paseka – hospodaření se srážkovými vodami (Paseka)</t>
  </si>
  <si>
    <t>Obnova vodního systému parku OLÚ Paseka spočívající v opravě dvou stávajících vodních ploch a jejich zapojení do kompozice parku a tím také do léčebného programu objektu.</t>
  </si>
  <si>
    <t>žádost o dotaci podána 8/2020, realizace  až po obdržení RoPD</t>
  </si>
  <si>
    <t>OLÚ Paseka – hospodaření se srážkovými vodami (Moravský Beroun)</t>
  </si>
  <si>
    <t>Hospodaření se srážkovými vodami na pracovišti v Moravském Berouně.</t>
  </si>
  <si>
    <t>60001101xxx</t>
  </si>
  <si>
    <t>Střední průmyslová škola Jeseník, Dukelská 1240 - stavební úpravy prostor pro výuku žáku a SVP</t>
  </si>
  <si>
    <t>úprava učeben pro žáky ZŠ Fučíkova, končí nájem v Domově Sněženka Jeseník, je nutné přestěhovat do bezbariérové budovy.</t>
  </si>
  <si>
    <t>PD zajišťuje PO</t>
  </si>
  <si>
    <t xml:space="preserve">Gymnázium, Šumperk, Masarykovo náměstí 8 - Plynová kotelna </t>
  </si>
  <si>
    <t>V rámci akce budou pořízeny 3 nové kondenzační plynové kotle s menším výkonem, jejich zapojení na rozvodnou síť, osazení moderního řídícího systému. To vše umožní dosáhnout zvýšení účinnosti a snížení provozních nákladů na vytápění objektu školy.</t>
  </si>
  <si>
    <t>Dětský domov a Školní jídelna, Plumlov, Balkán 333 - Oprava střechy DD</t>
  </si>
  <si>
    <t>Dle posouzení statika a možnosti objekt dále využívat je nutná oprava celé nosné části střechy, krovů, krytiny, oplechování apod. Dále je nutné dle platných norem stavbu z roku 1926 svázat betonovým věncem, případně dle návrhu statika svázat ocelovými pruty. Rozebráním střechy dojde k deinstalaci půdních pokojů, které obývají děti z DD. Oprava tedy nutně musí zahrnovat i zednické práce k uvedení půkojů do původního stavu. Po vichřici byly provedeny nejnutnější klempířské a pokrývačské opatření.</t>
  </si>
  <si>
    <t>Střední škola, Základní škola a Mateřská škola Šumperk, Hanácká 3 - Rekonstrukce elektroinstalace</t>
  </si>
  <si>
    <t xml:space="preserve"> Jedná se o celkovou rekonstrukci elektroinstalací v historické budově školy, neboť původní vedení již neodpovídá současným technickým požadavkům a místy ani bezpečnostním normám. Jednalo by se o kompletní výměnu elektrického vedení v celé budově, o výměnu rozvaděče, zářivkových těles a ostatního historizujícího osvětlení  (vzhledem k charakteru budovy) a kompletní rozvody datových sítí, včetně nového výkonného a bezpečného serveru.</t>
  </si>
  <si>
    <t>Centrum Dominika Kokory, příspěvková organizace - Celková rekonstrukce plynofikovaných NTK - Dřevohostice</t>
  </si>
  <si>
    <t xml:space="preserve">Celková rekonstrukce NTK - rozvodů topné soustavy a přípraven TUV na obou pracovištích (Dřevohostice) </t>
  </si>
  <si>
    <t xml:space="preserve">Domov Větrný mlýn Skalička, příspěvková organizace - Opravy stropů </t>
  </si>
  <si>
    <t>Je nezbytně nutné opravit stropy ve dvou budovách organizace ( budova administrativy a budova staré výchovy). Stropy jsou téměř v havarijním stavu. Potvrzeno statikem 2016.</t>
  </si>
  <si>
    <t>Domov Alfreda Skeneho Pavlovice u Přerova, příspěvková organizace - Stavební úpravy pokojů a sociálních zařízení - budova Zámku</t>
  </si>
  <si>
    <t>Stavební úpravy pokojů a hygienického zařízení budovy Zámku.</t>
  </si>
  <si>
    <t>2021 - 2022</t>
  </si>
  <si>
    <t>rozhodnutí o dotaci bude vydáno v 01/2021, realizace  až po obdržení RoPD</t>
  </si>
  <si>
    <t>pol</t>
  </si>
  <si>
    <t>Investice - realizace (SSOK)</t>
  </si>
  <si>
    <t>Periodické malování a opravy poškozených omítek - v pokojích klientů opravy omítek a omyvatelný nátěr, malování chodeb a opravy puklin a loupajících se vrstev - v souladu s plánem oprav a údržby.</t>
  </si>
  <si>
    <t>Domov pro seniory Tovačov, příspěvková organizace - Periodické malování a opravy omítek</t>
  </si>
  <si>
    <t>dle zpracované směrnice
- oprava malby a nátěr. rámů, zárubní a radiátorů</t>
  </si>
  <si>
    <t>Domov pro seniory Radkova Lhota, příspěvková organizace - Malířské a natěračské práce</t>
  </si>
  <si>
    <t>Provedli jsme šetření ohledně nacenění výmalby v případě dodržení všech zákonných hygienických norem.</t>
  </si>
  <si>
    <t>Centrum sociálních služeb Prostějov, p.o. - Výmalba</t>
  </si>
  <si>
    <t>Malba stěn, včetně oprav podkladu a vyspravení nerovností.</t>
  </si>
  <si>
    <t>Domov "Na Zámku", příspěvková organizace - Malířské práce</t>
  </si>
  <si>
    <t>Pravidelná údržba vnitřních maleb PO Nové Zámky - PSS. Jedná se o opravu maleb stravovacího provozu v rámci hygienyckých předpisů a dalších prostor jako jsou pokoje, koupelny, WC, společenské místnosti a chodby v budovách příspěvkové organizace Nové Zámky - PSS.</t>
  </si>
  <si>
    <t>Nové Zámky - poskytovatel sociálních služeb, příspěvková organizace  - Oprava vnitřních maleb v budovách PO Nové Zámky - PSS</t>
  </si>
  <si>
    <t>Ing. Miroslava Březinová</t>
  </si>
  <si>
    <t>Vlastivědné muzeum Jesenicka - Revitalizace Rytířského sálu Vodní tvrze</t>
  </si>
  <si>
    <t>Revitalizace obnáší výměnu podlahové krytiny, úpravu poškozených omítek, optimalizace elektrických rozvodů, výměnu světel a další nezbytné úpravy interiéru.</t>
  </si>
  <si>
    <t>Vlastivědné muzeum Jesenicka - Stavební úpravy WC a rozvodů teplé vody - realizace</t>
  </si>
  <si>
    <t>Navžené toalety jsou umísteny ve stavajícím prostoru toalet, ale byla přepracována dispozice. Návrh splňuje požadavek muzea na možnost využití toalet mimo otvírací dobu muzea pro soukromé akce v tzv. Rytiřském sale.</t>
  </si>
  <si>
    <t>Muzeum Komenského v Přerově - Oprava sociálního zařízení na hradě Helfštýn</t>
  </si>
  <si>
    <t>Výměna zařizovacích předmětů, rozvodu vody, elektroinstalace, obkladů, zárubní. Zpracována projektová dokumentace.</t>
  </si>
  <si>
    <t xml:space="preserve">Muzeum a galerie v Prostějově - Oprava střechy Lidická </t>
  </si>
  <si>
    <t xml:space="preserve">Původní záměr zjistit přesnou příčinu občasného zatečení a opravit v roce 2019 se ukázal jako špatný, konstrukční prvky střechy jsou prorezivělé, střecha je ve špatném stavu, proto jsme přehodnotili záměr a v roce 2020 necháme odborníky na střechy a statiku posoudit rozsah poškození, v roce 2021 bychom nechali zpracovat projektovou dokumentaci a v následujícím roce provedli opravu celé střechy. Projektové a inženýrské práce budou rozvrženy do 2 let </t>
  </si>
  <si>
    <t>V roce 2020 organizace požádaolo o fin. prostředky ve výši 70 tis. Kč na posouzení stavebně technického stavu a studii řešení výměny střešního pláště.  Zatím neschváleno.</t>
  </si>
  <si>
    <t xml:space="preserve">Správce: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</si>
  <si>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Ing. Miroslava Kubová Březinová</t>
  </si>
  <si>
    <t>Oblast zdravotnictví - nové nákupy</t>
  </si>
  <si>
    <t>Poř.č.</t>
  </si>
  <si>
    <t>Název PO OK</t>
  </si>
  <si>
    <t>I/O</t>
  </si>
  <si>
    <t xml:space="preserve">Celkové náklady s DPH v tis. Kč </t>
  </si>
  <si>
    <t>Vynaloženo k 31. 12.2020 v tis. Kč</t>
  </si>
  <si>
    <t>Poznámka*</t>
  </si>
  <si>
    <t>Celkem v tis. Kč</t>
  </si>
  <si>
    <t>z toho: spolifin. PO z FI</t>
  </si>
  <si>
    <t>Jiné zdroje (viz poznámka)*</t>
  </si>
  <si>
    <t>Nákupy nad 200 tis. Kč</t>
  </si>
  <si>
    <t>Zdravotnická záchranná služba Olomouckého kraje, příspěvková organizace</t>
  </si>
  <si>
    <t>I</t>
  </si>
  <si>
    <t>Automatický/dálkově ovládaný samostatný hasicí systém pro leteckou techniku</t>
  </si>
  <si>
    <t>Automatický/dálkově ovládaný samostatný hasicí systém pro leteckou techniku - pořízení investice je požadováno na základě kontroly ÚCL, a to včetně zajištění obsluhy na 24 hod. Na ÚCL byla projednána možnost vybavit heliport hasicím zařízením automatickým, případně dálkově ovládaným, kdy nebude nutné personální zajištění obsluhy zařízení.  V případě nesplnění povinnosti vyplývající z kontroly ÚCL hrozí riziko ukončení provozu heliportu ze strany ÚCL, což může ovlivnit provoz LZS
Nový termín: do 31. 12. 2021</t>
  </si>
  <si>
    <t>Nález z Úřadu pro civilní letectví  - termín splnění do 31. 12. 2021. Doplněno 1. 10. 2020</t>
  </si>
  <si>
    <t>Celkem ORJ 19 - oblast zdravotnictví - nákupy nad 200 tis. Kč</t>
  </si>
  <si>
    <t xml:space="preserve">Transformace příspěvkové organizace Nové Zámky – poskytovatel sociálních služeb - IV.etapa  - novostavba RD Zábřeh, Malá strana </t>
  </si>
  <si>
    <t>PD zajistila PO</t>
  </si>
  <si>
    <t>priorita OI. Světlík společná stavba s arcibiskupstvím</t>
  </si>
  <si>
    <t>Střední škola technická  a obchodní, Olomouc, Kosinova 4 - Fasáda světlíku</t>
  </si>
  <si>
    <t xml:space="preserve">Je potřeba renovovat odvodnění světlíků, které způsobují zavlhání nejen objektu školy ale i sousedních objektů. Realizaci je nutno řešit v součinnosti s fasádou sousední budovy Olomouckého arcibiskupství.
</t>
  </si>
  <si>
    <t>ORJ 30 - Oblast individuální projekty</t>
  </si>
  <si>
    <t>Příprava a projektová dokumentace</t>
  </si>
  <si>
    <t>Projektová příprava</t>
  </si>
  <si>
    <t>Příprava</t>
  </si>
  <si>
    <t>1/2021-12/2021</t>
  </si>
  <si>
    <t xml:space="preserve">zpracování SP pro DTM, a dalších PD projekty a náklady spojené s VZ </t>
  </si>
  <si>
    <t>Celkem za ORJ 30 - příprava projektů</t>
  </si>
  <si>
    <t>finanční prostředky nutné k zajištění podání projektů v oblasti zdravotnictví do REACT-EU</t>
  </si>
  <si>
    <t>finanční prostředky nutné k zajištění podání projektů v oblasti sociální do REACT-EU</t>
  </si>
  <si>
    <t>Správce: Ing. Miroslava Kubová Březinová</t>
  </si>
  <si>
    <t>Projektová dokumentace na projekty z EU 2021-2027 a národních fondů a REACT-EU</t>
  </si>
  <si>
    <t>ORJ 17 - PRIORITY OŠM</t>
  </si>
  <si>
    <t>ORJ 19 - HAVÁRIE</t>
  </si>
  <si>
    <t>Gymnázium, Šternberk, Horní náměstí 5 - Oprava střechy nad části budovy Horní náměstí 3, 785 01 Šternberk</t>
  </si>
  <si>
    <t>Jedná se o soustavu několika poměrně komplikovaných střech, u kterých musí být dodržen původní vzhled včetně krytiny (jsme v městské památkové zóně). Střecha a celá rekonstrukce budov Horní náměstí 3 byla realizována v roce 1995, částečné opravy již byly uskutečněny v letech 2012 a 2017.</t>
  </si>
  <si>
    <t>realizace - oprava</t>
  </si>
  <si>
    <t>Střední průmyslová škola Hranice - Oprava pokrytí střechy budovy svařovny</t>
  </si>
  <si>
    <t>Havárie střechy nad budovou svařovny (i dílny lamina) v objektu dílen školy na ul. Partyzánská v Hranicích - zatékání při dešti.</t>
  </si>
  <si>
    <t>Střední odborná škola, Šumperk, Zemědělská 3 - Výměna nákladního výtahu ve školní kuchyni</t>
  </si>
  <si>
    <t>Stávající nákladní výtah není určený pro přepravu osob, je určený pro přepravu zboží ve školní kuchyni. Výtahové zařízení je zastaralé, uvedené do provozu v roce 1984 dle ČSN EN platných v době realizace. V současné době jeho provoz neodpovídá platným normám ČSN EN. V provozu je 36 let, míra opotřebení je značná, je nutná četnost oprav. Nevyhovuje již z hlediska bezpečnosti a spolehlivosti provozu, hrozí provozní rizika v důsledku každodenní frekvence používání. Servisní technik doporučuje výměnu.</t>
  </si>
  <si>
    <t>Oblast školství - Investice stavební</t>
  </si>
  <si>
    <t xml:space="preserve">Odbor investic - ORJ 17                                                                                                                                                             </t>
  </si>
  <si>
    <t xml:space="preserve">Odbor podpory a řízení příspěvkových organizací - ORJ 19                                                                                                                                                            </t>
  </si>
  <si>
    <t>Celkem za oblast školství - investice stavební</t>
  </si>
  <si>
    <t>Dětský domov Šance, Olomouc - Výměna výtahu</t>
  </si>
  <si>
    <t>Výměna kabiny výtahu a  celková rekonstrukce</t>
  </si>
  <si>
    <t>ORJ 19 - NOVÉ INVESTICE</t>
  </si>
  <si>
    <t>Obchodní akademie, Olomouc, tř. Spojenců 11 - Vydláždění školního dvora</t>
  </si>
  <si>
    <t>Školní dvůr není možné z bezpečnostních důvodů používat, betonový povrch je poškozený a popraskaný, hrozí nebezpečí úrazu. 
V případě opravy by mohl být dvůr používán žáky i učiteli k odpočinku i školním akcím. 
V únoru 2019 byla zpracována projektová dokumentace na vydláždění školního dvora, uhrazená z Fondu investic.</t>
  </si>
  <si>
    <t>Střední škola, Základní škola a Mateřská škola Lipník nad Bečvou, Osecká 301 - Rekonstrukce kotelny - výměna plynových kotlů ve staré budově</t>
  </si>
  <si>
    <t>Jedná se o rekonstrukci kotelny - výměnu plynových kotlů v kotelně ve staré budově školy z důvodu poruchovosti a stáří.</t>
  </si>
  <si>
    <t>Střední škola sociální péče a služeb, Zábřeh, nám. 8. května 2 - Elektroinstalace</t>
  </si>
  <si>
    <t>Bude provedena výměna osvětlení na chodbách, učebnách, demontáž elektrického topení na hlavní budově, elektropráce - hlavní přívod do rozváděče RE na hlavní budově.</t>
  </si>
  <si>
    <t>Základní škola a Mateřská škola Jeseník, Fučíkova 312 - Oprava střechy Rudná</t>
  </si>
  <si>
    <t>Znovuupevnění uvolněné krytiny na celé střeše - původní spojovací materiál vlivem opotřebení již neplní svou funkci. Nutné nátěry pozinkovaných klempířských prvků - úžlabí, střešních výlezů, oplechování komínů.</t>
  </si>
  <si>
    <t>Střední zdravotnická škola a Vyšší odborná škola zdravotnická Emanuela Pöttinga a Jazyková škola s právem státní jazykové zkoušky Olomouc - Výměna kanalizačních a vodovodních potrubí budov Pöttingova - část 6</t>
  </si>
  <si>
    <t>Poslední etapa výměny stávajících rozvodů vody a jejich napojení na kanalizační síť (stávající rozvody jsou zastaralé, jejich stáří je cca 50 let)</t>
  </si>
  <si>
    <t>Gymnázium Jiřího Wolkera, Prostějov, Kollárova 3 - Oprava hlavních rozvodů vody - havarijní stav</t>
  </si>
  <si>
    <t>Potrubí je v takovém stavu, takže pravidelně dochází  k prasknutí a zaplavení sklepních prostor školy.</t>
  </si>
  <si>
    <t>Střední odborná škola Prostějov - Oprava stupaček a podlah</t>
  </si>
  <si>
    <t>Oprava stupaček a podlah se bude konkrétně týkat stupačky uprostřed budovy, která prochází učebnami č. 8, č. 22 a č. 34.
Podlahy v učebnách č. 22 a č. 34 bude nutné následně opravit.</t>
  </si>
  <si>
    <t>Dětský domov a Školní jídelna, Lipník nad Bečvou, Tyršova 772 - Oprava střechy</t>
  </si>
  <si>
    <t>Havarijní stav,nutně postupně vyměnit celou střešní krytinu</t>
  </si>
  <si>
    <t xml:space="preserve">ORJ 52 - Projekty spolufinancované z evropských fondů a národních fondů - realizace </t>
  </si>
  <si>
    <t>ORJ 19 - Havárie</t>
  </si>
  <si>
    <t>ORJ 19 - Nové investice</t>
  </si>
  <si>
    <t>ORJ 19 - Nákupy</t>
  </si>
  <si>
    <t>Oblast školství - nové nákupy</t>
  </si>
  <si>
    <t>Jiné zdroje</t>
  </si>
  <si>
    <t>Střední zdravotnická škola a Vyšší odborná škola zdravotnická Emanuela Pöttinga a Jazyková škola s právem státní jazykové zkoušky Olomouc</t>
  </si>
  <si>
    <t>Myčka pro školní jídelnu</t>
  </si>
  <si>
    <t>dle odborného posudku v roce 2021 dojde k ukončení životnosti stávající myčky v prostorách školní kuchyně, bude nutné zakoupit myčku, která ji nahradí; funkčnost myčky ve školní kuchyni je nezbytná pro provoz školní kuchyně, bez tohoto zařízení není možné provozně zajistit vaření ani výdej obědů strávníkům</t>
  </si>
  <si>
    <t>Obchodní akademie, Olomouc, tř. Spojenců 11</t>
  </si>
  <si>
    <t>Myčka nádobí - výdejna stravy</t>
  </si>
  <si>
    <t>Nahrazení původní myčky nádobí, pořízení v roce 1998 - myčka je poruchová, s vysokou spotřebou energie.
Po rekonstrukci výdejny stravy v roce 2020 na výdej dvou jídel předpokládáme zvýšený zájem strávníků, současná myčka nádobí nebude vyhovovat potřebám provozu výdejny.</t>
  </si>
  <si>
    <t>Základní škola, Dětský domov a Školní jídelna Litovel</t>
  </si>
  <si>
    <t>Konvektomatu</t>
  </si>
  <si>
    <t>V roce 2020 končí odpisování původního konkvektomatu z roku 2008. Průměrná životnost konvektomatu je 10 let. Z důvodu častého používání ve školní jídelně se očekává ukončení jeho funkčnosti.</t>
  </si>
  <si>
    <t>Konvektomat</t>
  </si>
  <si>
    <t>Gymnázium, Šumperk, Masarykovo náměstí 8</t>
  </si>
  <si>
    <t>Stávající konvektomat z roku 2004 je již v současné době na hranici životnosti. Pokud nenastane havárie, plánujeme jeho výměnu za nový stroj v roce 2021. Nový stroj bude mít lepší varné funkce a časové ovládání.</t>
  </si>
  <si>
    <t>Střední zdravotnická škola, Šumperk, Kladská 2</t>
  </si>
  <si>
    <t>Nákup nového konvektomatu do školní kuchyně-na 11 plechů.</t>
  </si>
  <si>
    <t>Posílení FI z RF 115 tis. Kč</t>
  </si>
  <si>
    <t>Celkem ORJ 10 - oblast školství - nákupy nad 200 tis. Kč</t>
  </si>
  <si>
    <t xml:space="preserve">Správce: Ing. Miroslava Kubová Březinová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</si>
  <si>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Odbor investic - ORJ 52</t>
  </si>
  <si>
    <t>Odbor podpory řízení příspěvkových organizací - ORJ 19</t>
  </si>
  <si>
    <t>Poř. důležitosti OZ</t>
  </si>
  <si>
    <t>Odbor podpory a řízení příspěvkových organizací  - ORJ 19</t>
  </si>
  <si>
    <t xml:space="preserve">Odbor investic  - ORJ 17                                                                                                                                                           </t>
  </si>
  <si>
    <t>Priority OŠM</t>
  </si>
  <si>
    <t>Oblast strategického rozvoje</t>
  </si>
  <si>
    <t>Oblast strategického rozvoje - součet</t>
  </si>
  <si>
    <t xml:space="preserve">ORJ 30 - Projekty spolufinancované z evropských fondů a národních fondů </t>
  </si>
  <si>
    <t>Oblast krizového řízení - součet</t>
  </si>
  <si>
    <t>Oblast informačních technologií</t>
  </si>
  <si>
    <t>Kancelář ředitele</t>
  </si>
  <si>
    <t xml:space="preserve">Správce:    </t>
  </si>
  <si>
    <t>ORJ 06 - Odbor informačních technologií - investice hrazené z rozpočtu</t>
  </si>
  <si>
    <t>Pokrytí budovy KÚOK - Jeremenkova 40a signálem wifi</t>
  </si>
  <si>
    <t>V roce 2020 byla vyhlášená veřejná zakázka na pokrytí budovy KÚOK - Jeremenkova 40a signálem wifi. Na výzvu veřejné zakázky se v roce 2020 nepřihlásil žádný zájemce. Požadavek na realizaci je aktuální, veřejná zakázka bude vyhlášená v roce 2021.</t>
  </si>
  <si>
    <t>Jelikož požadavek na realizaci investiční akce pokrytí signálem wifi stále trvá a v roce 2020 byla veřejná zakázka schválená, bude realizovaná v roce 2021. K její zajištění žádáme o navýšení rozpočtu ORJ 6 o částku 1,8 Kč.</t>
  </si>
  <si>
    <t>Celkem za ORJ 06 - Odbor informačních technologií - investice</t>
  </si>
  <si>
    <t xml:space="preserve">Odbor informačních technologií - ORJ 06                                                                                                                                                            </t>
  </si>
  <si>
    <t>Mgr. Jiří Šafránek</t>
  </si>
  <si>
    <t>ORJ 03 - Odbor Kancelář ředitele - investice  hrazené z rozpočtu</t>
  </si>
  <si>
    <t>Příčky v budově RCO</t>
  </si>
  <si>
    <t>Obnova autoparku (5 vozidel)</t>
  </si>
  <si>
    <t>Ochrana měkkých cílů (kamery RCO, čtečky OP)</t>
  </si>
  <si>
    <t>Celkem za ORJ 03 - Odbor Kancelář ředitele - investice</t>
  </si>
  <si>
    <t>ORJ 03 - Nové investice</t>
  </si>
  <si>
    <t>ORJ 06 - Nové investice</t>
  </si>
  <si>
    <t>Pořízení nového kamerového systému na budově RCO, výměna stávajícího analogového systému za digitální na hlavní budově.</t>
  </si>
  <si>
    <t>Správce:  Ing. Ladislav Růžička</t>
  </si>
  <si>
    <t>ORJ 12 - Oblast dopravy - investice  hrazené z rozpočtu</t>
  </si>
  <si>
    <t>Mostní program</t>
  </si>
  <si>
    <t>PŘ</t>
  </si>
  <si>
    <t>III/44014 Most ev. č. 44014-5 Partutovice</t>
  </si>
  <si>
    <t>Stavební úpravy mostu</t>
  </si>
  <si>
    <t>III/44429 Most ev. č. 44429-5 Horní Žleb</t>
  </si>
  <si>
    <t>III/04724 Most ev.č. 04724-2 Přerov</t>
  </si>
  <si>
    <t>Celkem za ORJ 12 - oblast dopravy - investice</t>
  </si>
  <si>
    <t>Oblast kultury - Investice stavební</t>
  </si>
  <si>
    <t>Priority OSKPP</t>
  </si>
  <si>
    <t>ORJ 19 - PRIORITY OSKPP</t>
  </si>
  <si>
    <t>ORJ 17 - PRIORITY OSKPP</t>
  </si>
  <si>
    <t>Vlastivědné muzeum v Olomouci - Úprava nádvoří VMO, včetně kanalizace</t>
  </si>
  <si>
    <t xml:space="preserve">Oprava kanallizace na nádvoří VMO, předláždění cesty, parkovacích míst  a chodníku na nádvoří VMO z důvodu poničení těžkou technikou při opravě střechy budovy VMO. </t>
  </si>
  <si>
    <t xml:space="preserve">Muzeum a galerie v Prostějově - Rekonstrukce budovy hvězdárny </t>
  </si>
  <si>
    <t>Rekonstrukce budovy hvězdárny, která je nutná dle technické zprávy. Zázemí budovy nesplňuje hygienické požadavky</t>
  </si>
  <si>
    <t>Priority OSV</t>
  </si>
  <si>
    <t>ORJ 17 - Priority OSV - Projektová dokumentace  - připravená k realizaci</t>
  </si>
  <si>
    <t>Oblast sociální - Stavební investice</t>
  </si>
  <si>
    <t>ORJ 19 - Priority OSV - opravy a investice do 500 tis. Kč</t>
  </si>
  <si>
    <t>ORJ 19 - Priority OSV - opravy a investice nad 500 tis. Kč</t>
  </si>
  <si>
    <t>Celkem za oblast sociální - stavební investice</t>
  </si>
  <si>
    <t xml:space="preserve">ORJ 17 - Nové investice </t>
  </si>
  <si>
    <t>ORJ 17 - Nové investice</t>
  </si>
  <si>
    <t xml:space="preserve">ORJ 12 - Nové investice - mostní program </t>
  </si>
  <si>
    <t>Odbor strategického rozvoje kraje - ORJ 30</t>
  </si>
  <si>
    <t xml:space="preserve">Odbor dopravy a silničního hospodářství    - ORJ 12                                                                                                                                                    </t>
  </si>
  <si>
    <t>ORJ 19 - Nákupy - Havárie</t>
  </si>
  <si>
    <t>limit</t>
  </si>
  <si>
    <t>rozdíl</t>
  </si>
  <si>
    <t>Struktura financování</t>
  </si>
  <si>
    <t>Rozpočet OK 2021</t>
  </si>
  <si>
    <t>Ing. Radek Dosoudil</t>
  </si>
  <si>
    <t xml:space="preserve">Celkem v roce 2021 (předfinancování +  podíl OK + neuznatené náklady)              </t>
  </si>
  <si>
    <t>Rozpočet OK 2021
(podíl OK + neuznatelné náklady)</t>
  </si>
  <si>
    <t>Rozpočet OK 2021 
(podíl OK + neuznatelné náklady)</t>
  </si>
  <si>
    <t>Správce: Ing. Svatava Špalková</t>
  </si>
  <si>
    <t xml:space="preserve">Odbor kancelář ředitele - ORJ 03       </t>
  </si>
  <si>
    <t>Požadavky na rozpočet OK v roce 2021</t>
  </si>
  <si>
    <t>3. Opravy, investice, projekty z dotace a nákupy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</si>
</sst>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;[Red]0.00"/>
    <numFmt numFmtId="165" formatCode="[$-1010405]General"/>
    <numFmt numFmtId="166" formatCode="#,##0.0"/>
  </numFmts>
  <fonts count="78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"/>
      <family val="2"/>
      <charset val="238"/>
    </font>
    <font>
      <sz val="12"/>
      <name val="Arial CE"/>
      <family val="2"/>
      <charset val="238"/>
    </font>
    <font>
      <sz val="8"/>
      <name val="Arial CE"/>
      <family val="2"/>
      <charset val="238"/>
    </font>
    <font>
      <sz val="11"/>
      <color indexed="8"/>
      <name val="Calibri"/>
      <family val="2"/>
      <charset val="238"/>
    </font>
    <font>
      <b/>
      <sz val="11"/>
      <name val="Arial"/>
      <family val="2"/>
      <charset val="238"/>
    </font>
    <font>
      <b/>
      <sz val="18"/>
      <name val="Arial"/>
      <family val="2"/>
      <charset val="238"/>
    </font>
    <font>
      <b/>
      <i/>
      <sz val="16"/>
      <name val="Arial"/>
      <family val="2"/>
      <charset val="238"/>
    </font>
    <font>
      <i/>
      <sz val="16"/>
      <name val="Arial"/>
      <family val="2"/>
      <charset val="238"/>
    </font>
    <font>
      <b/>
      <sz val="11"/>
      <name val="Arial CE"/>
      <family val="2"/>
      <charset val="238"/>
    </font>
    <font>
      <sz val="10"/>
      <name val="Arial"/>
      <family val="2"/>
      <charset val="238"/>
    </font>
    <font>
      <sz val="12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name val="Arial CE"/>
      <charset val="238"/>
    </font>
    <font>
      <sz val="14"/>
      <name val="Arial"/>
      <family val="2"/>
      <charset val="238"/>
    </font>
    <font>
      <sz val="10"/>
      <name val="Arial"/>
      <family val="2"/>
      <charset val="238"/>
    </font>
    <font>
      <sz val="14"/>
      <color indexed="81"/>
      <name val="Tahoma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9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20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16"/>
      <name val="Arial"/>
      <family val="2"/>
      <charset val="238"/>
    </font>
    <font>
      <strike/>
      <sz val="10"/>
      <name val="Cambria"/>
      <family val="1"/>
      <charset val="238"/>
    </font>
    <font>
      <sz val="12"/>
      <name val="Arial CE"/>
      <charset val="238"/>
    </font>
    <font>
      <b/>
      <sz val="12"/>
      <name val="Arial CE"/>
      <charset val="238"/>
    </font>
    <font>
      <sz val="8"/>
      <color indexed="8"/>
      <name val="Arial"/>
      <family val="2"/>
      <charset val="238"/>
    </font>
    <font>
      <b/>
      <sz val="16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name val="Arial"/>
      <family val="2"/>
      <charset val="238"/>
    </font>
    <font>
      <b/>
      <sz val="6.95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6"/>
      <name val="Arial"/>
      <family val="2"/>
      <charset val="238"/>
    </font>
    <font>
      <b/>
      <sz val="6.95"/>
      <name val="Arial"/>
      <family val="2"/>
      <charset val="238"/>
    </font>
    <font>
      <sz val="16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sz val="11"/>
      <name val="Arial CE"/>
      <family val="2"/>
      <charset val="238"/>
    </font>
    <font>
      <b/>
      <sz val="18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0"/>
      <color rgb="FF0070C0"/>
      <name val="Arial"/>
      <family val="2"/>
      <charset val="238"/>
    </font>
    <font>
      <b/>
      <sz val="10"/>
      <color rgb="FF0070C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8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20"/>
      <name val="Arial"/>
      <family val="2"/>
      <charset val="238"/>
    </font>
    <font>
      <sz val="11"/>
      <name val="Calibri"/>
      <family val="2"/>
      <charset val="238"/>
      <scheme val="minor"/>
    </font>
    <font>
      <sz val="14"/>
      <name val="Calibri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rgb="FF000000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2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7" fillId="0" borderId="0"/>
    <xf numFmtId="0" fontId="7" fillId="0" borderId="0"/>
    <xf numFmtId="0" fontId="23" fillId="0" borderId="0"/>
    <xf numFmtId="0" fontId="7" fillId="0" borderId="0"/>
    <xf numFmtId="0" fontId="7" fillId="0" borderId="0">
      <alignment wrapText="1"/>
    </xf>
    <xf numFmtId="0" fontId="6" fillId="0" borderId="0"/>
    <xf numFmtId="0" fontId="12" fillId="0" borderId="0"/>
    <xf numFmtId="0" fontId="7" fillId="0" borderId="0"/>
    <xf numFmtId="0" fontId="5" fillId="0" borderId="0"/>
    <xf numFmtId="0" fontId="7" fillId="0" borderId="0">
      <alignment wrapText="1"/>
    </xf>
    <xf numFmtId="0" fontId="30" fillId="0" borderId="0">
      <alignment wrapText="1"/>
    </xf>
    <xf numFmtId="0" fontId="4" fillId="0" borderId="0"/>
    <xf numFmtId="0" fontId="7" fillId="0" borderId="0"/>
    <xf numFmtId="0" fontId="4" fillId="0" borderId="0"/>
    <xf numFmtId="0" fontId="7" fillId="0" borderId="0"/>
    <xf numFmtId="0" fontId="41" fillId="0" borderId="0">
      <alignment wrapText="1"/>
    </xf>
    <xf numFmtId="0" fontId="7" fillId="0" borderId="0">
      <alignment wrapText="1"/>
    </xf>
    <xf numFmtId="0" fontId="7" fillId="0" borderId="0"/>
    <xf numFmtId="0" fontId="3" fillId="0" borderId="0"/>
    <xf numFmtId="0" fontId="7" fillId="0" borderId="0"/>
    <xf numFmtId="0" fontId="7" fillId="0" borderId="0"/>
    <xf numFmtId="0" fontId="2" fillId="0" borderId="0"/>
    <xf numFmtId="0" fontId="1" fillId="0" borderId="0"/>
    <xf numFmtId="0" fontId="59" fillId="0" borderId="0">
      <alignment wrapText="1"/>
    </xf>
    <xf numFmtId="0" fontId="7" fillId="0" borderId="0">
      <alignment wrapText="1"/>
    </xf>
    <xf numFmtId="0" fontId="7" fillId="0" borderId="0">
      <alignment wrapText="1"/>
    </xf>
  </cellStyleXfs>
  <cellXfs count="558">
    <xf numFmtId="0" fontId="0" fillId="0" borderId="0" xfId="0"/>
    <xf numFmtId="0" fontId="8" fillId="0" borderId="0" xfId="1" applyFont="1" applyFill="1"/>
    <xf numFmtId="0" fontId="7" fillId="0" borderId="0" xfId="1" applyFill="1"/>
    <xf numFmtId="0" fontId="7" fillId="0" borderId="0" xfId="1" applyFill="1" applyAlignment="1"/>
    <xf numFmtId="3" fontId="7" fillId="0" borderId="0" xfId="1" applyNumberFormat="1" applyFill="1"/>
    <xf numFmtId="0" fontId="0" fillId="0" borderId="0" xfId="0" applyFill="1" applyAlignment="1">
      <alignment wrapText="1"/>
    </xf>
    <xf numFmtId="3" fontId="0" fillId="0" borderId="0" xfId="0" applyNumberFormat="1" applyFill="1" applyAlignment="1">
      <alignment horizontal="right" vertical="center"/>
    </xf>
    <xf numFmtId="3" fontId="7" fillId="0" borderId="0" xfId="1" applyNumberFormat="1" applyFill="1" applyAlignment="1">
      <alignment horizontal="right" vertical="center"/>
    </xf>
    <xf numFmtId="0" fontId="7" fillId="0" borderId="0" xfId="1" applyFill="1" applyAlignment="1">
      <alignment vertical="center" wrapText="1"/>
    </xf>
    <xf numFmtId="0" fontId="9" fillId="0" borderId="0" xfId="0" applyFont="1" applyFill="1" applyAlignment="1">
      <alignment horizontal="center"/>
    </xf>
    <xf numFmtId="0" fontId="0" fillId="0" borderId="0" xfId="0" applyFill="1"/>
    <xf numFmtId="0" fontId="10" fillId="0" borderId="0" xfId="2" applyFont="1" applyFill="1"/>
    <xf numFmtId="3" fontId="10" fillId="0" borderId="0" xfId="2" applyNumberFormat="1" applyFont="1" applyFill="1"/>
    <xf numFmtId="3" fontId="10" fillId="0" borderId="0" xfId="2" applyNumberFormat="1" applyFont="1" applyFill="1" applyAlignment="1">
      <alignment horizontal="right" vertical="center"/>
    </xf>
    <xf numFmtId="0" fontId="10" fillId="0" borderId="0" xfId="2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3" fontId="16" fillId="0" borderId="0" xfId="0" applyNumberFormat="1" applyFont="1" applyFill="1" applyAlignment="1">
      <alignment horizontal="right" wrapText="1"/>
    </xf>
    <xf numFmtId="3" fontId="16" fillId="0" borderId="0" xfId="0" applyNumberFormat="1" applyFont="1" applyFill="1" applyAlignment="1">
      <alignment horizontal="right" vertical="center" indent="1"/>
    </xf>
    <xf numFmtId="3" fontId="16" fillId="0" borderId="0" xfId="0" applyNumberFormat="1" applyFont="1" applyFill="1" applyAlignment="1">
      <alignment horizontal="right" vertical="center"/>
    </xf>
    <xf numFmtId="0" fontId="16" fillId="0" borderId="0" xfId="0" applyFont="1" applyFill="1" applyAlignment="1">
      <alignment wrapText="1"/>
    </xf>
    <xf numFmtId="0" fontId="16" fillId="0" borderId="0" xfId="0" applyFont="1" applyFill="1"/>
    <xf numFmtId="0" fontId="12" fillId="0" borderId="0" xfId="0" applyFont="1" applyFill="1"/>
    <xf numFmtId="0" fontId="0" fillId="0" borderId="0" xfId="0" applyFill="1" applyAlignment="1">
      <alignment horizontal="right" wrapText="1"/>
    </xf>
    <xf numFmtId="3" fontId="0" fillId="0" borderId="0" xfId="0" applyNumberFormat="1" applyFill="1" applyAlignment="1">
      <alignment horizontal="right" vertical="center" indent="1"/>
    </xf>
    <xf numFmtId="0" fontId="9" fillId="2" borderId="1" xfId="5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3" fontId="19" fillId="2" borderId="1" xfId="5" applyNumberFormat="1" applyFont="1" applyFill="1" applyBorder="1" applyAlignment="1">
      <alignment horizontal="right" vertical="center" wrapText="1"/>
    </xf>
    <xf numFmtId="0" fontId="11" fillId="0" borderId="0" xfId="2" applyFont="1" applyFill="1" applyAlignment="1">
      <alignment horizontal="center"/>
    </xf>
    <xf numFmtId="0" fontId="18" fillId="0" borderId="0" xfId="2" applyFont="1" applyFill="1" applyAlignment="1">
      <alignment horizontal="right"/>
    </xf>
    <xf numFmtId="3" fontId="20" fillId="2" borderId="1" xfId="4" applyNumberFormat="1" applyFont="1" applyFill="1" applyBorder="1" applyAlignment="1">
      <alignment horizontal="right" vertical="center" wrapText="1"/>
    </xf>
    <xf numFmtId="0" fontId="20" fillId="2" borderId="1" xfId="5" applyFont="1" applyFill="1" applyBorder="1" applyAlignment="1">
      <alignment horizontal="center" vertical="center" wrapText="1"/>
    </xf>
    <xf numFmtId="0" fontId="21" fillId="0" borderId="0" xfId="0" applyFont="1" applyFill="1"/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/>
    <xf numFmtId="0" fontId="22" fillId="0" borderId="1" xfId="0" applyFont="1" applyFill="1" applyBorder="1" applyAlignment="1" applyProtection="1">
      <alignment vertical="center" wrapText="1"/>
      <protection locked="0"/>
    </xf>
    <xf numFmtId="0" fontId="0" fillId="0" borderId="0" xfId="0" applyFont="1" applyFill="1" applyAlignment="1">
      <alignment vertical="center"/>
    </xf>
    <xf numFmtId="0" fontId="0" fillId="0" borderId="1" xfId="0" applyNumberFormat="1" applyFont="1" applyFill="1" applyBorder="1" applyAlignment="1">
      <alignment horizontal="center" vertical="center"/>
    </xf>
    <xf numFmtId="0" fontId="20" fillId="2" borderId="3" xfId="4" applyFont="1" applyFill="1" applyBorder="1" applyAlignment="1">
      <alignment vertical="center"/>
    </xf>
    <xf numFmtId="0" fontId="19" fillId="2" borderId="2" xfId="4" applyFont="1" applyFill="1" applyBorder="1" applyAlignment="1">
      <alignment vertical="center"/>
    </xf>
    <xf numFmtId="0" fontId="19" fillId="2" borderId="3" xfId="4" applyFont="1" applyFill="1" applyBorder="1" applyAlignment="1">
      <alignment vertical="center"/>
    </xf>
    <xf numFmtId="0" fontId="24" fillId="0" borderId="0" xfId="0" applyFont="1" applyAlignment="1">
      <alignment horizontal="right" vertical="center" wrapText="1"/>
    </xf>
    <xf numFmtId="0" fontId="0" fillId="3" borderId="1" xfId="0" applyFill="1" applyBorder="1" applyAlignment="1">
      <alignment vertical="center" wrapText="1"/>
    </xf>
    <xf numFmtId="3" fontId="20" fillId="2" borderId="1" xfId="4" applyNumberFormat="1" applyFont="1" applyFill="1" applyBorder="1" applyAlignment="1">
      <alignment horizontal="center" vertical="center" wrapText="1"/>
    </xf>
    <xf numFmtId="3" fontId="19" fillId="2" borderId="1" xfId="5" applyNumberFormat="1" applyFont="1" applyFill="1" applyBorder="1" applyAlignment="1">
      <alignment horizontal="center" vertical="center" wrapText="1"/>
    </xf>
    <xf numFmtId="3" fontId="14" fillId="0" borderId="1" xfId="10" applyNumberFormat="1" applyFont="1" applyFill="1" applyBorder="1" applyAlignment="1">
      <alignment horizontal="right" vertical="center"/>
    </xf>
    <xf numFmtId="3" fontId="7" fillId="0" borderId="0" xfId="1" applyNumberFormat="1" applyFill="1" applyAlignment="1">
      <alignment horizontal="center" vertical="center"/>
    </xf>
    <xf numFmtId="3" fontId="10" fillId="0" borderId="0" xfId="2" applyNumberFormat="1" applyFont="1" applyFill="1" applyAlignment="1">
      <alignment horizontal="center" vertical="center"/>
    </xf>
    <xf numFmtId="3" fontId="16" fillId="0" borderId="0" xfId="0" applyNumberFormat="1" applyFont="1" applyFill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3" fontId="0" fillId="0" borderId="0" xfId="1" applyNumberFormat="1" applyFont="1" applyFill="1" applyAlignment="1">
      <alignment horizontal="right" vertical="center"/>
    </xf>
    <xf numFmtId="3" fontId="11" fillId="2" borderId="1" xfId="0" applyNumberFormat="1" applyFont="1" applyFill="1" applyBorder="1" applyAlignment="1">
      <alignment horizontal="right" vertical="center"/>
    </xf>
    <xf numFmtId="0" fontId="20" fillId="2" borderId="1" xfId="4" applyFont="1" applyFill="1" applyBorder="1" applyAlignment="1">
      <alignment vertical="center"/>
    </xf>
    <xf numFmtId="0" fontId="20" fillId="2" borderId="1" xfId="4" applyFont="1" applyFill="1" applyBorder="1" applyAlignment="1">
      <alignment horizontal="left" vertical="center"/>
    </xf>
    <xf numFmtId="0" fontId="7" fillId="0" borderId="1" xfId="8" applyFont="1" applyFill="1" applyBorder="1" applyAlignment="1">
      <alignment horizontal="center" vertical="center"/>
    </xf>
    <xf numFmtId="0" fontId="12" fillId="0" borderId="1" xfId="8" applyFont="1" applyFill="1" applyBorder="1" applyAlignment="1">
      <alignment horizontal="center" vertical="center" wrapText="1"/>
    </xf>
    <xf numFmtId="3" fontId="11" fillId="0" borderId="1" xfId="8" applyNumberFormat="1" applyFont="1" applyFill="1" applyBorder="1" applyAlignment="1">
      <alignment horizontal="right" vertical="center"/>
    </xf>
    <xf numFmtId="3" fontId="15" fillId="0" borderId="1" xfId="8" applyNumberFormat="1" applyFont="1" applyFill="1" applyBorder="1" applyAlignment="1">
      <alignment horizontal="right" vertical="center"/>
    </xf>
    <xf numFmtId="3" fontId="14" fillId="0" borderId="1" xfId="8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8" applyFont="1" applyFill="1" applyBorder="1" applyAlignment="1">
      <alignment horizontal="left" vertical="center" wrapText="1"/>
    </xf>
    <xf numFmtId="0" fontId="7" fillId="0" borderId="1" xfId="8" applyNumberFormat="1" applyFont="1" applyFill="1" applyBorder="1" applyAlignment="1">
      <alignment horizontal="center" vertical="center" wrapText="1"/>
    </xf>
    <xf numFmtId="3" fontId="14" fillId="0" borderId="1" xfId="8" applyNumberFormat="1" applyFont="1" applyFill="1" applyBorder="1" applyAlignment="1">
      <alignment horizontal="center" vertical="center" wrapText="1"/>
    </xf>
    <xf numFmtId="0" fontId="23" fillId="0" borderId="0" xfId="8" applyFill="1"/>
    <xf numFmtId="3" fontId="11" fillId="2" borderId="1" xfId="8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 applyProtection="1">
      <alignment horizontal="left" vertical="center" wrapText="1"/>
      <protection locked="0"/>
    </xf>
    <xf numFmtId="3" fontId="14" fillId="0" borderId="1" xfId="0" applyNumberFormat="1" applyFont="1" applyFill="1" applyBorder="1" applyAlignment="1">
      <alignment horizontal="right" vertical="center"/>
    </xf>
    <xf numFmtId="3" fontId="11" fillId="0" borderId="1" xfId="0" applyNumberFormat="1" applyFont="1" applyFill="1" applyBorder="1" applyAlignment="1">
      <alignment horizontal="right" vertical="center"/>
    </xf>
    <xf numFmtId="3" fontId="15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center" vertical="center" wrapText="1"/>
    </xf>
    <xf numFmtId="3" fontId="0" fillId="0" borderId="0" xfId="1" applyNumberFormat="1" applyFont="1" applyFill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19" fillId="3" borderId="3" xfId="3" applyFont="1" applyFill="1" applyBorder="1" applyAlignment="1">
      <alignment horizontal="center" vertical="center"/>
    </xf>
    <xf numFmtId="0" fontId="4" fillId="0" borderId="0" xfId="17" applyFill="1"/>
    <xf numFmtId="3" fontId="4" fillId="0" borderId="0" xfId="17" applyNumberFormat="1" applyFill="1" applyAlignment="1">
      <alignment horizontal="center" vertical="center"/>
    </xf>
    <xf numFmtId="3" fontId="4" fillId="0" borderId="0" xfId="17" applyNumberFormat="1" applyFill="1" applyAlignment="1">
      <alignment horizontal="right" vertical="center"/>
    </xf>
    <xf numFmtId="3" fontId="33" fillId="0" borderId="0" xfId="17" applyNumberFormat="1" applyFont="1" applyFill="1" applyAlignment="1">
      <alignment horizontal="right" vertical="center"/>
    </xf>
    <xf numFmtId="0" fontId="4" fillId="0" borderId="0" xfId="17" applyFill="1" applyAlignment="1">
      <alignment wrapText="1"/>
    </xf>
    <xf numFmtId="0" fontId="12" fillId="0" borderId="0" xfId="17" applyFont="1" applyFill="1"/>
    <xf numFmtId="3" fontId="14" fillId="0" borderId="1" xfId="17" applyNumberFormat="1" applyFont="1" applyFill="1" applyBorder="1" applyAlignment="1">
      <alignment horizontal="center" vertical="center"/>
    </xf>
    <xf numFmtId="3" fontId="14" fillId="0" borderId="1" xfId="17" applyNumberFormat="1" applyFont="1" applyFill="1" applyBorder="1" applyAlignment="1">
      <alignment vertical="center"/>
    </xf>
    <xf numFmtId="3" fontId="15" fillId="0" borderId="1" xfId="17" applyNumberFormat="1" applyFont="1" applyFill="1" applyBorder="1" applyAlignment="1">
      <alignment vertical="center"/>
    </xf>
    <xf numFmtId="3" fontId="11" fillId="0" borderId="1" xfId="17" applyNumberFormat="1" applyFont="1" applyFill="1" applyBorder="1" applyAlignment="1">
      <alignment vertical="center"/>
    </xf>
    <xf numFmtId="3" fontId="16" fillId="0" borderId="0" xfId="17" applyNumberFormat="1" applyFont="1" applyFill="1" applyAlignment="1">
      <alignment horizontal="right" vertical="center"/>
    </xf>
    <xf numFmtId="3" fontId="16" fillId="0" borderId="0" xfId="17" applyNumberFormat="1" applyFont="1" applyFill="1" applyAlignment="1">
      <alignment horizontal="right" vertical="center" indent="1"/>
    </xf>
    <xf numFmtId="3" fontId="16" fillId="0" borderId="0" xfId="17" applyNumberFormat="1" applyFont="1" applyFill="1" applyAlignment="1">
      <alignment horizontal="right" wrapText="1"/>
    </xf>
    <xf numFmtId="0" fontId="16" fillId="0" borderId="0" xfId="17" applyFont="1" applyFill="1"/>
    <xf numFmtId="0" fontId="16" fillId="0" borderId="0" xfId="17" applyFont="1" applyFill="1" applyAlignment="1">
      <alignment wrapText="1"/>
    </xf>
    <xf numFmtId="0" fontId="12" fillId="0" borderId="1" xfId="17" applyFont="1" applyFill="1" applyBorder="1" applyAlignment="1">
      <alignment horizontal="center" vertical="center" wrapText="1"/>
    </xf>
    <xf numFmtId="0" fontId="14" fillId="0" borderId="1" xfId="18" applyFont="1" applyFill="1" applyBorder="1" applyAlignment="1" applyProtection="1">
      <alignment horizontal="left" vertical="center" wrapText="1"/>
      <protection locked="0"/>
    </xf>
    <xf numFmtId="0" fontId="11" fillId="0" borderId="1" xfId="17" applyFont="1" applyFill="1" applyBorder="1" applyAlignment="1">
      <alignment vertical="center" wrapText="1"/>
    </xf>
    <xf numFmtId="0" fontId="14" fillId="0" borderId="1" xfId="17" applyFont="1" applyFill="1" applyBorder="1" applyAlignment="1">
      <alignment horizontal="center" vertical="center"/>
    </xf>
    <xf numFmtId="0" fontId="15" fillId="0" borderId="1" xfId="17" applyFont="1" applyFill="1" applyBorder="1" applyAlignment="1">
      <alignment horizontal="center" vertical="center" wrapText="1"/>
    </xf>
    <xf numFmtId="0" fontId="21" fillId="0" borderId="0" xfId="17" applyFont="1" applyFill="1"/>
    <xf numFmtId="0" fontId="0" fillId="0" borderId="1" xfId="1" applyFont="1" applyFill="1" applyBorder="1" applyAlignment="1">
      <alignment horizontal="center" vertical="center" wrapText="1"/>
    </xf>
    <xf numFmtId="0" fontId="0" fillId="0" borderId="1" xfId="18" applyFont="1" applyFill="1" applyBorder="1" applyAlignment="1" applyProtection="1">
      <alignment horizontal="left" vertical="center" wrapText="1"/>
      <protection locked="0"/>
    </xf>
    <xf numFmtId="0" fontId="14" fillId="0" borderId="1" xfId="17" applyFont="1" applyFill="1" applyBorder="1" applyAlignment="1">
      <alignment horizontal="center" vertical="center" wrapText="1" shrinkToFit="1"/>
    </xf>
    <xf numFmtId="0" fontId="14" fillId="0" borderId="1" xfId="1" applyFont="1" applyFill="1" applyBorder="1" applyAlignment="1">
      <alignment horizontal="center" vertical="center"/>
    </xf>
    <xf numFmtId="3" fontId="20" fillId="2" borderId="1" xfId="5" applyNumberFormat="1" applyFont="1" applyFill="1" applyBorder="1" applyAlignment="1">
      <alignment horizontal="right" vertical="center" wrapText="1"/>
    </xf>
    <xf numFmtId="0" fontId="9" fillId="0" borderId="0" xfId="17" applyFont="1" applyFill="1" applyAlignment="1">
      <alignment horizontal="center"/>
    </xf>
    <xf numFmtId="0" fontId="4" fillId="0" borderId="0" xfId="17" applyFill="1" applyAlignment="1">
      <alignment horizontal="center"/>
    </xf>
    <xf numFmtId="0" fontId="18" fillId="0" borderId="0" xfId="2" applyFont="1" applyFill="1" applyAlignment="1">
      <alignment vertical="center" wrapText="1"/>
    </xf>
    <xf numFmtId="3" fontId="18" fillId="0" borderId="0" xfId="2" applyNumberFormat="1" applyFont="1" applyFill="1" applyAlignment="1">
      <alignment horizontal="right" vertical="center"/>
    </xf>
    <xf numFmtId="3" fontId="18" fillId="0" borderId="0" xfId="2" applyNumberFormat="1" applyFont="1" applyFill="1"/>
    <xf numFmtId="0" fontId="10" fillId="0" borderId="0" xfId="2" applyFont="1" applyFill="1" applyAlignment="1">
      <alignment horizontal="center"/>
    </xf>
    <xf numFmtId="0" fontId="7" fillId="5" borderId="0" xfId="1" applyFont="1" applyFill="1"/>
    <xf numFmtId="0" fontId="10" fillId="0" borderId="0" xfId="2" applyFont="1" applyFill="1" applyAlignment="1">
      <alignment horizontal="left"/>
    </xf>
    <xf numFmtId="0" fontId="0" fillId="5" borderId="0" xfId="1" applyFont="1" applyFill="1"/>
    <xf numFmtId="0" fontId="9" fillId="0" borderId="0" xfId="1" applyFont="1" applyFill="1" applyAlignment="1">
      <alignment vertical="center" wrapText="1"/>
    </xf>
    <xf numFmtId="3" fontId="9" fillId="0" borderId="0" xfId="1" applyNumberFormat="1" applyFont="1" applyFill="1" applyAlignment="1">
      <alignment horizontal="right" vertical="center"/>
    </xf>
    <xf numFmtId="0" fontId="7" fillId="0" borderId="0" xfId="1" applyFill="1" applyAlignment="1">
      <alignment horizontal="center"/>
    </xf>
    <xf numFmtId="0" fontId="4" fillId="0" borderId="0" xfId="19" applyFill="1"/>
    <xf numFmtId="0" fontId="4" fillId="0" borderId="0" xfId="19" applyFill="1" applyAlignment="1">
      <alignment vertical="center" wrapText="1"/>
    </xf>
    <xf numFmtId="3" fontId="4" fillId="0" borderId="0" xfId="19" applyNumberFormat="1" applyFill="1" applyAlignment="1">
      <alignment horizontal="center" vertical="center"/>
    </xf>
    <xf numFmtId="3" fontId="4" fillId="0" borderId="0" xfId="19" applyNumberFormat="1" applyFill="1" applyAlignment="1">
      <alignment horizontal="right" vertical="center"/>
    </xf>
    <xf numFmtId="0" fontId="4" fillId="0" borderId="0" xfId="19" applyFill="1" applyAlignment="1">
      <alignment wrapText="1"/>
    </xf>
    <xf numFmtId="3" fontId="4" fillId="0" borderId="0" xfId="19" applyNumberFormat="1" applyFill="1" applyAlignment="1">
      <alignment horizontal="right" vertical="center" indent="1"/>
    </xf>
    <xf numFmtId="0" fontId="4" fillId="0" borderId="0" xfId="19" applyFill="1" applyAlignment="1">
      <alignment horizontal="right" wrapText="1"/>
    </xf>
    <xf numFmtId="3" fontId="14" fillId="0" borderId="1" xfId="19" applyNumberFormat="1" applyFont="1" applyFill="1" applyBorder="1" applyAlignment="1">
      <alignment horizontal="center" vertical="center"/>
    </xf>
    <xf numFmtId="3" fontId="16" fillId="0" borderId="0" xfId="19" applyNumberFormat="1" applyFont="1" applyFill="1" applyAlignment="1">
      <alignment horizontal="right" vertical="center"/>
    </xf>
    <xf numFmtId="3" fontId="16" fillId="0" borderId="0" xfId="19" applyNumberFormat="1" applyFont="1" applyFill="1" applyAlignment="1">
      <alignment horizontal="right" vertical="center" indent="1"/>
    </xf>
    <xf numFmtId="3" fontId="16" fillId="0" borderId="0" xfId="19" applyNumberFormat="1" applyFont="1" applyFill="1" applyAlignment="1">
      <alignment horizontal="right" wrapText="1"/>
    </xf>
    <xf numFmtId="0" fontId="16" fillId="0" borderId="0" xfId="19" applyFont="1" applyFill="1"/>
    <xf numFmtId="0" fontId="16" fillId="0" borderId="0" xfId="19" applyFont="1" applyFill="1" applyAlignment="1">
      <alignment wrapText="1"/>
    </xf>
    <xf numFmtId="0" fontId="4" fillId="0" borderId="0" xfId="19" applyFont="1" applyFill="1"/>
    <xf numFmtId="3" fontId="14" fillId="0" borderId="1" xfId="19" applyNumberFormat="1" applyFont="1" applyFill="1" applyBorder="1" applyAlignment="1">
      <alignment horizontal="right" vertical="center" indent="1"/>
    </xf>
    <xf numFmtId="3" fontId="15" fillId="0" borderId="1" xfId="19" applyNumberFormat="1" applyFont="1" applyFill="1" applyBorder="1" applyAlignment="1">
      <alignment horizontal="right" vertical="center" indent="1"/>
    </xf>
    <xf numFmtId="3" fontId="11" fillId="0" borderId="1" xfId="19" applyNumberFormat="1" applyFont="1" applyFill="1" applyBorder="1" applyAlignment="1">
      <alignment horizontal="right" vertical="center" indent="1"/>
    </xf>
    <xf numFmtId="0" fontId="4" fillId="0" borderId="1" xfId="19" applyNumberFormat="1" applyFont="1" applyFill="1" applyBorder="1" applyAlignment="1">
      <alignment horizontal="center" vertical="center"/>
    </xf>
    <xf numFmtId="0" fontId="11" fillId="0" borderId="1" xfId="19" applyFont="1" applyFill="1" applyBorder="1" applyAlignment="1">
      <alignment vertical="center" wrapText="1"/>
    </xf>
    <xf numFmtId="0" fontId="14" fillId="0" borderId="1" xfId="19" applyFont="1" applyFill="1" applyBorder="1" applyAlignment="1">
      <alignment horizontal="center" vertical="center" wrapText="1" shrinkToFit="1"/>
    </xf>
    <xf numFmtId="0" fontId="21" fillId="0" borderId="0" xfId="19" applyFont="1" applyFill="1"/>
    <xf numFmtId="0" fontId="9" fillId="0" borderId="0" xfId="19" applyFont="1" applyFill="1" applyAlignment="1">
      <alignment horizontal="center"/>
    </xf>
    <xf numFmtId="0" fontId="24" fillId="0" borderId="0" xfId="19" applyFont="1" applyAlignment="1">
      <alignment horizontal="center" vertical="center" wrapText="1"/>
    </xf>
    <xf numFmtId="0" fontId="24" fillId="0" borderId="0" xfId="19" applyFont="1" applyAlignment="1">
      <alignment horizontal="right" vertical="center" wrapText="1"/>
    </xf>
    <xf numFmtId="0" fontId="40" fillId="0" borderId="0" xfId="19" applyFont="1" applyAlignment="1">
      <alignment horizontal="left" vertical="center" wrapText="1"/>
    </xf>
    <xf numFmtId="0" fontId="40" fillId="0" borderId="0" xfId="19" applyFont="1" applyAlignment="1">
      <alignment horizontal="center" vertical="center" wrapText="1"/>
    </xf>
    <xf numFmtId="3" fontId="14" fillId="2" borderId="1" xfId="17" applyNumberFormat="1" applyFont="1" applyFill="1" applyBorder="1" applyAlignment="1">
      <alignment vertical="center"/>
    </xf>
    <xf numFmtId="3" fontId="15" fillId="2" borderId="1" xfId="17" applyNumberFormat="1" applyFont="1" applyFill="1" applyBorder="1" applyAlignment="1">
      <alignment vertical="center"/>
    </xf>
    <xf numFmtId="3" fontId="14" fillId="0" borderId="1" xfId="18" applyNumberFormat="1" applyFont="1" applyFill="1" applyBorder="1" applyAlignment="1">
      <alignment horizontal="right" vertical="center" indent="1"/>
    </xf>
    <xf numFmtId="0" fontId="12" fillId="0" borderId="1" xfId="19" applyFont="1" applyFill="1" applyBorder="1" applyAlignment="1">
      <alignment horizontal="center" vertical="center" wrapText="1"/>
    </xf>
    <xf numFmtId="0" fontId="15" fillId="0" borderId="1" xfId="19" applyFont="1" applyFill="1" applyBorder="1" applyAlignment="1">
      <alignment horizontal="center" vertical="center" wrapText="1"/>
    </xf>
    <xf numFmtId="0" fontId="14" fillId="0" borderId="1" xfId="19" applyFont="1" applyFill="1" applyBorder="1" applyAlignment="1">
      <alignment horizontal="center" vertical="center"/>
    </xf>
    <xf numFmtId="0" fontId="20" fillId="2" borderId="1" xfId="5" applyFont="1" applyFill="1" applyBorder="1" applyAlignment="1">
      <alignment horizontal="center" vertical="center" wrapText="1"/>
    </xf>
    <xf numFmtId="3" fontId="14" fillId="0" borderId="1" xfId="19" applyNumberFormat="1" applyFont="1" applyFill="1" applyBorder="1" applyAlignment="1">
      <alignment vertical="center"/>
    </xf>
    <xf numFmtId="0" fontId="15" fillId="7" borderId="1" xfId="19" applyFont="1" applyFill="1" applyBorder="1" applyAlignment="1">
      <alignment horizontal="center" vertical="center" wrapText="1"/>
    </xf>
    <xf numFmtId="0" fontId="14" fillId="7" borderId="1" xfId="1" applyFont="1" applyFill="1" applyBorder="1" applyAlignment="1">
      <alignment horizontal="center" vertical="center"/>
    </xf>
    <xf numFmtId="0" fontId="14" fillId="7" borderId="1" xfId="19" applyFont="1" applyFill="1" applyBorder="1" applyAlignment="1">
      <alignment horizontal="center" vertical="center" wrapText="1" shrinkToFit="1"/>
    </xf>
    <xf numFmtId="0" fontId="4" fillId="7" borderId="0" xfId="19" applyFont="1" applyFill="1"/>
    <xf numFmtId="3" fontId="11" fillId="0" borderId="1" xfId="10" applyNumberFormat="1" applyFont="1" applyFill="1" applyBorder="1" applyAlignment="1">
      <alignment horizontal="right" vertical="center"/>
    </xf>
    <xf numFmtId="49" fontId="22" fillId="0" borderId="1" xfId="12" applyNumberFormat="1" applyFont="1" applyFill="1" applyBorder="1" applyAlignment="1">
      <alignment horizontal="left" vertical="center" wrapText="1"/>
    </xf>
    <xf numFmtId="0" fontId="25" fillId="0" borderId="0" xfId="0" applyFont="1" applyFill="1"/>
    <xf numFmtId="0" fontId="7" fillId="0" borderId="0" xfId="13" applyFill="1"/>
    <xf numFmtId="3" fontId="14" fillId="0" borderId="1" xfId="13" applyNumberFormat="1" applyFont="1" applyFill="1" applyBorder="1" applyAlignment="1">
      <alignment horizontal="right" vertical="center"/>
    </xf>
    <xf numFmtId="3" fontId="11" fillId="2" borderId="1" xfId="13" applyNumberFormat="1" applyFont="1" applyFill="1" applyBorder="1" applyAlignment="1">
      <alignment horizontal="right" vertical="center"/>
    </xf>
    <xf numFmtId="3" fontId="15" fillId="0" borderId="1" xfId="13" applyNumberFormat="1" applyFont="1" applyFill="1" applyBorder="1" applyAlignment="1">
      <alignment horizontal="right" vertical="center"/>
    </xf>
    <xf numFmtId="3" fontId="11" fillId="0" borderId="1" xfId="13" applyNumberFormat="1" applyFont="1" applyFill="1" applyBorder="1" applyAlignment="1">
      <alignment horizontal="right" vertical="center"/>
    </xf>
    <xf numFmtId="0" fontId="0" fillId="0" borderId="1" xfId="13" applyNumberFormat="1" applyFont="1" applyFill="1" applyBorder="1" applyAlignment="1">
      <alignment horizontal="center" vertical="center"/>
    </xf>
    <xf numFmtId="0" fontId="12" fillId="0" borderId="1" xfId="13" applyFont="1" applyFill="1" applyBorder="1" applyAlignment="1">
      <alignment horizontal="center" vertical="center" wrapText="1"/>
    </xf>
    <xf numFmtId="0" fontId="12" fillId="0" borderId="1" xfId="13" applyFont="1" applyFill="1" applyBorder="1" applyAlignment="1" applyProtection="1">
      <alignment horizontal="left" vertical="center" wrapText="1"/>
      <protection locked="0"/>
    </xf>
    <xf numFmtId="1" fontId="0" fillId="0" borderId="1" xfId="13" applyNumberFormat="1" applyFont="1" applyFill="1" applyBorder="1" applyAlignment="1">
      <alignment horizontal="center" vertical="center"/>
    </xf>
    <xf numFmtId="0" fontId="42" fillId="0" borderId="0" xfId="24" applyFont="1" applyAlignment="1">
      <alignment vertical="center"/>
    </xf>
    <xf numFmtId="0" fontId="7" fillId="0" borderId="0" xfId="15" applyAlignment="1">
      <alignment vertical="center"/>
    </xf>
    <xf numFmtId="0" fontId="3" fillId="0" borderId="0" xfId="24"/>
    <xf numFmtId="0" fontId="43" fillId="0" borderId="0" xfId="24" applyFont="1"/>
    <xf numFmtId="0" fontId="11" fillId="0" borderId="0" xfId="25" applyFont="1" applyFill="1" applyAlignment="1">
      <alignment horizontal="right"/>
    </xf>
    <xf numFmtId="0" fontId="8" fillId="11" borderId="9" xfId="26" applyFont="1" applyFill="1" applyBorder="1" applyAlignment="1">
      <alignment horizontal="center" vertical="center" wrapText="1"/>
    </xf>
    <xf numFmtId="0" fontId="8" fillId="4" borderId="8" xfId="26" applyFont="1" applyFill="1" applyBorder="1" applyAlignment="1">
      <alignment horizontal="center" vertical="center" wrapText="1"/>
    </xf>
    <xf numFmtId="0" fontId="8" fillId="11" borderId="8" xfId="26" applyFont="1" applyFill="1" applyBorder="1" applyAlignment="1">
      <alignment horizontal="center" vertical="center" wrapText="1"/>
    </xf>
    <xf numFmtId="0" fontId="8" fillId="11" borderId="10" xfId="23" applyFont="1" applyFill="1" applyBorder="1" applyAlignment="1">
      <alignment horizontal="center" vertical="center" wrapText="1"/>
    </xf>
    <xf numFmtId="0" fontId="29" fillId="0" borderId="7" xfId="26" applyFont="1" applyFill="1" applyBorder="1" applyAlignment="1">
      <alignment horizontal="left" vertical="center" wrapText="1" indent="1"/>
    </xf>
    <xf numFmtId="0" fontId="29" fillId="0" borderId="12" xfId="26" applyFont="1" applyFill="1" applyBorder="1" applyAlignment="1">
      <alignment horizontal="right" vertical="center" wrapText="1" indent="1"/>
    </xf>
    <xf numFmtId="3" fontId="29" fillId="0" borderId="12" xfId="26" applyNumberFormat="1" applyFont="1" applyFill="1" applyBorder="1" applyAlignment="1">
      <alignment horizontal="right" vertical="center" wrapText="1" indent="1"/>
    </xf>
    <xf numFmtId="0" fontId="29" fillId="0" borderId="13" xfId="26" applyFont="1" applyFill="1" applyBorder="1" applyAlignment="1">
      <alignment horizontal="right" vertical="center" wrapText="1" indent="1"/>
    </xf>
    <xf numFmtId="0" fontId="29" fillId="0" borderId="12" xfId="26" applyFont="1" applyFill="1" applyBorder="1" applyAlignment="1">
      <alignment horizontal="left" vertical="center" wrapText="1" indent="1"/>
    </xf>
    <xf numFmtId="0" fontId="7" fillId="0" borderId="0" xfId="25" applyFill="1"/>
    <xf numFmtId="3" fontId="8" fillId="13" borderId="8" xfId="25" applyNumberFormat="1" applyFont="1" applyFill="1" applyBorder="1" applyAlignment="1">
      <alignment horizontal="right" vertical="center" indent="1"/>
    </xf>
    <xf numFmtId="0" fontId="44" fillId="14" borderId="8" xfId="26" applyFont="1" applyFill="1" applyBorder="1" applyAlignment="1">
      <alignment horizontal="right" vertical="center" indent="1"/>
    </xf>
    <xf numFmtId="3" fontId="8" fillId="14" borderId="8" xfId="25" applyNumberFormat="1" applyFont="1" applyFill="1" applyBorder="1" applyAlignment="1">
      <alignment horizontal="right" vertical="center" indent="1"/>
    </xf>
    <xf numFmtId="3" fontId="29" fillId="0" borderId="13" xfId="25" applyNumberFormat="1" applyFont="1" applyFill="1" applyBorder="1" applyAlignment="1">
      <alignment horizontal="right" vertical="center" indent="1"/>
    </xf>
    <xf numFmtId="3" fontId="8" fillId="13" borderId="15" xfId="25" applyNumberFormat="1" applyFont="1" applyFill="1" applyBorder="1" applyAlignment="1">
      <alignment horizontal="right" vertical="center" indent="1"/>
    </xf>
    <xf numFmtId="3" fontId="8" fillId="14" borderId="15" xfId="25" applyNumberFormat="1" applyFont="1" applyFill="1" applyBorder="1" applyAlignment="1">
      <alignment horizontal="right" vertical="center" indent="1"/>
    </xf>
    <xf numFmtId="0" fontId="29" fillId="0" borderId="16" xfId="26" applyFont="1" applyFill="1" applyBorder="1" applyAlignment="1">
      <alignment horizontal="right" vertical="center" wrapText="1" indent="1"/>
    </xf>
    <xf numFmtId="3" fontId="29" fillId="0" borderId="16" xfId="25" applyNumberFormat="1" applyFont="1" applyFill="1" applyBorder="1" applyAlignment="1">
      <alignment horizontal="right" vertical="center" indent="1"/>
    </xf>
    <xf numFmtId="0" fontId="29" fillId="0" borderId="17" xfId="26" applyFont="1" applyFill="1" applyBorder="1" applyAlignment="1">
      <alignment horizontal="left" vertical="center" wrapText="1" indent="1"/>
    </xf>
    <xf numFmtId="0" fontId="29" fillId="0" borderId="19" xfId="26" applyFont="1" applyFill="1" applyBorder="1" applyAlignment="1">
      <alignment horizontal="right" vertical="center" wrapText="1" indent="1"/>
    </xf>
    <xf numFmtId="3" fontId="29" fillId="0" borderId="17" xfId="26" applyNumberFormat="1" applyFont="1" applyFill="1" applyBorder="1" applyAlignment="1">
      <alignment horizontal="right" vertical="center" wrapText="1" indent="1"/>
    </xf>
    <xf numFmtId="3" fontId="29" fillId="0" borderId="19" xfId="26" applyNumberFormat="1" applyFont="1" applyFill="1" applyBorder="1" applyAlignment="1">
      <alignment horizontal="right" vertical="center" wrapText="1" indent="1"/>
    </xf>
    <xf numFmtId="0" fontId="29" fillId="0" borderId="20" xfId="26" applyFont="1" applyFill="1" applyBorder="1" applyAlignment="1">
      <alignment horizontal="right" vertical="center" wrapText="1" indent="1"/>
    </xf>
    <xf numFmtId="0" fontId="29" fillId="0" borderId="23" xfId="26" applyFont="1" applyFill="1" applyBorder="1" applyAlignment="1">
      <alignment horizontal="left" vertical="center" wrapText="1" indent="1"/>
    </xf>
    <xf numFmtId="0" fontId="14" fillId="12" borderId="22" xfId="26" applyFont="1" applyFill="1" applyBorder="1" applyAlignment="1">
      <alignment horizontal="center" vertical="center"/>
    </xf>
    <xf numFmtId="3" fontId="29" fillId="0" borderId="22" xfId="26" applyNumberFormat="1" applyFont="1" applyFill="1" applyBorder="1" applyAlignment="1">
      <alignment horizontal="right" vertical="center" wrapText="1" indent="1"/>
    </xf>
    <xf numFmtId="3" fontId="29" fillId="0" borderId="14" xfId="26" applyNumberFormat="1" applyFont="1" applyFill="1" applyBorder="1" applyAlignment="1">
      <alignment horizontal="right" vertical="center" wrapText="1" indent="1"/>
    </xf>
    <xf numFmtId="0" fontId="29" fillId="0" borderId="24" xfId="26" applyFont="1" applyFill="1" applyBorder="1" applyAlignment="1">
      <alignment horizontal="left" vertical="center" wrapText="1" indent="1"/>
    </xf>
    <xf numFmtId="3" fontId="29" fillId="0" borderId="12" xfId="25" applyNumberFormat="1" applyFont="1" applyFill="1" applyBorder="1" applyAlignment="1">
      <alignment horizontal="right" vertical="center" indent="1"/>
    </xf>
    <xf numFmtId="3" fontId="29" fillId="0" borderId="25" xfId="25" applyNumberFormat="1" applyFont="1" applyFill="1" applyBorder="1" applyAlignment="1">
      <alignment horizontal="right" vertical="center" indent="1"/>
    </xf>
    <xf numFmtId="3" fontId="29" fillId="0" borderId="23" xfId="26" applyNumberFormat="1" applyFont="1" applyFill="1" applyBorder="1" applyAlignment="1">
      <alignment horizontal="right" vertical="center" wrapText="1" indent="1"/>
    </xf>
    <xf numFmtId="3" fontId="8" fillId="13" borderId="10" xfId="25" applyNumberFormat="1" applyFont="1" applyFill="1" applyBorder="1" applyAlignment="1">
      <alignment horizontal="right" vertical="center" indent="1"/>
    </xf>
    <xf numFmtId="0" fontId="38" fillId="0" borderId="18" xfId="26" applyFont="1" applyFill="1" applyBorder="1" applyAlignment="1">
      <alignment horizontal="center" vertical="center"/>
    </xf>
    <xf numFmtId="0" fontId="29" fillId="0" borderId="20" xfId="26" applyFont="1" applyFill="1" applyBorder="1" applyAlignment="1">
      <alignment horizontal="left" vertical="center" indent="1"/>
    </xf>
    <xf numFmtId="0" fontId="29" fillId="0" borderId="20" xfId="26" applyFont="1" applyFill="1" applyBorder="1" applyAlignment="1">
      <alignment horizontal="left" vertical="center" wrapText="1" indent="1"/>
    </xf>
    <xf numFmtId="0" fontId="25" fillId="0" borderId="0" xfId="25" applyFont="1" applyFill="1"/>
    <xf numFmtId="3" fontId="8" fillId="2" borderId="8" xfId="25" applyNumberFormat="1" applyFont="1" applyFill="1" applyBorder="1" applyAlignment="1">
      <alignment horizontal="right" vertical="center" indent="1"/>
    </xf>
    <xf numFmtId="0" fontId="8" fillId="0" borderId="11" xfId="26" applyFont="1" applyFill="1" applyBorder="1" applyAlignment="1">
      <alignment horizontal="center" vertical="center"/>
    </xf>
    <xf numFmtId="0" fontId="29" fillId="0" borderId="13" xfId="26" applyFont="1" applyFill="1" applyBorder="1" applyAlignment="1">
      <alignment horizontal="left" vertical="center" wrapText="1" indent="1"/>
    </xf>
    <xf numFmtId="0" fontId="19" fillId="0" borderId="9" xfId="26" applyFont="1" applyFill="1" applyBorder="1" applyAlignment="1">
      <alignment horizontal="left" vertical="center" indent="1"/>
    </xf>
    <xf numFmtId="3" fontId="19" fillId="0" borderId="8" xfId="26" applyNumberFormat="1" applyFont="1" applyFill="1" applyBorder="1" applyAlignment="1">
      <alignment horizontal="right" vertical="center" indent="1"/>
    </xf>
    <xf numFmtId="0" fontId="8" fillId="11" borderId="10" xfId="26" applyFont="1" applyFill="1" applyBorder="1" applyAlignment="1">
      <alignment horizontal="center" vertical="center" wrapText="1"/>
    </xf>
    <xf numFmtId="0" fontId="11" fillId="8" borderId="13" xfId="0" applyFont="1" applyFill="1" applyBorder="1" applyAlignment="1">
      <alignment vertical="center"/>
    </xf>
    <xf numFmtId="0" fontId="0" fillId="0" borderId="13" xfId="0" applyFill="1" applyBorder="1" applyAlignment="1">
      <alignment wrapText="1"/>
    </xf>
    <xf numFmtId="3" fontId="29" fillId="0" borderId="13" xfId="0" applyNumberFormat="1" applyFont="1" applyFill="1" applyBorder="1" applyAlignment="1">
      <alignment wrapText="1"/>
    </xf>
    <xf numFmtId="3" fontId="29" fillId="0" borderId="13" xfId="0" applyNumberFormat="1" applyFont="1" applyFill="1" applyBorder="1" applyAlignment="1"/>
    <xf numFmtId="0" fontId="11" fillId="10" borderId="12" xfId="0" applyFont="1" applyFill="1" applyBorder="1" applyAlignment="1">
      <alignment vertical="center"/>
    </xf>
    <xf numFmtId="0" fontId="0" fillId="0" borderId="12" xfId="0" applyFill="1" applyBorder="1" applyAlignment="1">
      <alignment wrapText="1"/>
    </xf>
    <xf numFmtId="3" fontId="29" fillId="0" borderId="12" xfId="0" applyNumberFormat="1" applyFont="1" applyFill="1" applyBorder="1" applyAlignment="1">
      <alignment wrapText="1"/>
    </xf>
    <xf numFmtId="3" fontId="29" fillId="0" borderId="12" xfId="0" applyNumberFormat="1" applyFont="1" applyFill="1" applyBorder="1" applyAlignment="1"/>
    <xf numFmtId="3" fontId="29" fillId="0" borderId="17" xfId="0" applyNumberFormat="1" applyFont="1" applyFill="1" applyBorder="1" applyAlignment="1">
      <alignment wrapText="1"/>
    </xf>
    <xf numFmtId="0" fontId="11" fillId="6" borderId="17" xfId="0" applyFont="1" applyFill="1" applyBorder="1" applyAlignment="1">
      <alignment vertical="center"/>
    </xf>
    <xf numFmtId="0" fontId="0" fillId="0" borderId="17" xfId="0" applyFill="1" applyBorder="1" applyAlignment="1">
      <alignment wrapText="1"/>
    </xf>
    <xf numFmtId="3" fontId="29" fillId="0" borderId="17" xfId="0" applyNumberFormat="1" applyFont="1" applyFill="1" applyBorder="1" applyAlignment="1"/>
    <xf numFmtId="0" fontId="29" fillId="0" borderId="17" xfId="0" applyFont="1" applyFill="1" applyBorder="1" applyAlignment="1"/>
    <xf numFmtId="0" fontId="11" fillId="9" borderId="17" xfId="0" applyFont="1" applyFill="1" applyBorder="1" applyAlignment="1">
      <alignment vertical="center"/>
    </xf>
    <xf numFmtId="0" fontId="29" fillId="0" borderId="17" xfId="0" applyFont="1" applyFill="1" applyBorder="1" applyAlignment="1">
      <alignment wrapText="1"/>
    </xf>
    <xf numFmtId="0" fontId="11" fillId="7" borderId="17" xfId="0" applyFont="1" applyFill="1" applyBorder="1" applyAlignment="1">
      <alignment vertical="center"/>
    </xf>
    <xf numFmtId="0" fontId="39" fillId="0" borderId="12" xfId="0" applyFont="1" applyFill="1" applyBorder="1" applyAlignment="1">
      <alignment vertical="center"/>
    </xf>
    <xf numFmtId="0" fontId="0" fillId="0" borderId="27" xfId="0" applyFill="1" applyBorder="1" applyAlignment="1">
      <alignment wrapText="1"/>
    </xf>
    <xf numFmtId="0" fontId="29" fillId="0" borderId="18" xfId="0" applyFont="1" applyFill="1" applyBorder="1" applyAlignment="1">
      <alignment wrapText="1"/>
    </xf>
    <xf numFmtId="0" fontId="29" fillId="0" borderId="18" xfId="0" applyFont="1" applyFill="1" applyBorder="1" applyAlignment="1"/>
    <xf numFmtId="3" fontId="34" fillId="0" borderId="18" xfId="0" applyNumberFormat="1" applyFont="1" applyFill="1" applyBorder="1" applyAlignment="1"/>
    <xf numFmtId="0" fontId="34" fillId="0" borderId="18" xfId="0" applyFont="1" applyFill="1" applyBorder="1" applyAlignment="1">
      <alignment wrapText="1"/>
    </xf>
    <xf numFmtId="3" fontId="34" fillId="0" borderId="18" xfId="0" applyNumberFormat="1" applyFont="1" applyFill="1" applyBorder="1" applyAlignment="1">
      <alignment wrapText="1"/>
    </xf>
    <xf numFmtId="0" fontId="3" fillId="0" borderId="0" xfId="24" applyFill="1"/>
    <xf numFmtId="3" fontId="19" fillId="0" borderId="8" xfId="26" applyNumberFormat="1" applyFont="1" applyFill="1" applyBorder="1" applyAlignment="1">
      <alignment vertical="center"/>
    </xf>
    <xf numFmtId="4" fontId="3" fillId="0" borderId="0" xfId="24" applyNumberFormat="1"/>
    <xf numFmtId="0" fontId="3" fillId="0" borderId="0" xfId="24" applyFont="1" applyAlignment="1">
      <alignment horizontal="right"/>
    </xf>
    <xf numFmtId="3" fontId="3" fillId="0" borderId="0" xfId="24" applyNumberFormat="1"/>
    <xf numFmtId="0" fontId="12" fillId="0" borderId="1" xfId="17" applyFont="1" applyFill="1" applyBorder="1" applyAlignment="1" applyProtection="1">
      <alignment horizontal="left" vertical="center" wrapText="1"/>
      <protection locked="0"/>
    </xf>
    <xf numFmtId="0" fontId="13" fillId="0" borderId="1" xfId="0" applyFont="1" applyFill="1" applyBorder="1" applyAlignment="1" applyProtection="1">
      <alignment vertical="center" wrapText="1"/>
      <protection locked="0"/>
    </xf>
    <xf numFmtId="49" fontId="13" fillId="0" borderId="1" xfId="12" applyNumberFormat="1" applyFont="1" applyFill="1" applyBorder="1" applyAlignment="1">
      <alignment horizontal="left" vertical="center" wrapText="1"/>
    </xf>
    <xf numFmtId="0" fontId="7" fillId="0" borderId="1" xfId="13" applyFont="1" applyFill="1" applyBorder="1" applyAlignment="1">
      <alignment horizontal="center" vertical="center"/>
    </xf>
    <xf numFmtId="0" fontId="13" fillId="0" borderId="1" xfId="13" applyFont="1" applyFill="1" applyBorder="1" applyAlignment="1" applyProtection="1">
      <alignment vertical="center" wrapText="1"/>
      <protection locked="0"/>
    </xf>
    <xf numFmtId="0" fontId="7" fillId="0" borderId="1" xfId="13" applyFont="1" applyFill="1" applyBorder="1" applyAlignment="1">
      <alignment horizontal="left" vertical="center" wrapText="1"/>
    </xf>
    <xf numFmtId="0" fontId="7" fillId="0" borderId="1" xfId="13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5" fillId="0" borderId="0" xfId="0" applyFont="1" applyFill="1"/>
    <xf numFmtId="0" fontId="35" fillId="0" borderId="1" xfId="19" applyNumberFormat="1" applyFont="1" applyFill="1" applyBorder="1" applyAlignment="1">
      <alignment horizontal="center" vertical="center"/>
    </xf>
    <xf numFmtId="3" fontId="15" fillId="0" borderId="1" xfId="19" applyNumberFormat="1" applyFont="1" applyFill="1" applyBorder="1" applyAlignment="1">
      <alignment vertical="center"/>
    </xf>
    <xf numFmtId="3" fontId="11" fillId="0" borderId="1" xfId="19" applyNumberFormat="1" applyFont="1" applyFill="1" applyBorder="1" applyAlignment="1">
      <alignment vertical="center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11" fillId="0" borderId="1" xfId="0" applyFont="1" applyFill="1" applyBorder="1" applyAlignment="1">
      <alignment horizontal="left" vertical="center" wrapText="1" inden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3" fontId="46" fillId="0" borderId="1" xfId="0" applyNumberFormat="1" applyFont="1" applyFill="1" applyBorder="1" applyAlignment="1">
      <alignment horizontal="right" vertical="center"/>
    </xf>
    <xf numFmtId="3" fontId="47" fillId="0" borderId="1" xfId="0" applyNumberFormat="1" applyFont="1" applyFill="1" applyBorder="1" applyAlignment="1">
      <alignment horizontal="right" vertical="center"/>
    </xf>
    <xf numFmtId="3" fontId="28" fillId="0" borderId="1" xfId="0" applyNumberFormat="1" applyFont="1" applyFill="1" applyBorder="1" applyAlignment="1">
      <alignment horizontal="center" vertical="center"/>
    </xf>
    <xf numFmtId="3" fontId="47" fillId="2" borderId="1" xfId="0" applyNumberFormat="1" applyFont="1" applyFill="1" applyBorder="1" applyAlignment="1">
      <alignment horizontal="right" vertical="center"/>
    </xf>
    <xf numFmtId="0" fontId="57" fillId="0" borderId="0" xfId="15" applyFont="1" applyAlignment="1">
      <alignment vertical="center"/>
    </xf>
    <xf numFmtId="0" fontId="58" fillId="0" borderId="0" xfId="24" applyFont="1"/>
    <xf numFmtId="0" fontId="38" fillId="0" borderId="11" xfId="26" applyFont="1" applyFill="1" applyBorder="1" applyAlignment="1">
      <alignment horizontal="center" vertical="center"/>
    </xf>
    <xf numFmtId="3" fontId="14" fillId="0" borderId="1" xfId="18" applyNumberFormat="1" applyFont="1" applyFill="1" applyBorder="1" applyAlignment="1">
      <alignment vertical="center"/>
    </xf>
    <xf numFmtId="0" fontId="1" fillId="0" borderId="0" xfId="28" applyFill="1" applyAlignment="1">
      <alignment wrapText="1"/>
    </xf>
    <xf numFmtId="3" fontId="1" fillId="0" borderId="0" xfId="28" applyNumberFormat="1" applyFill="1" applyAlignment="1">
      <alignment horizontal="center" vertical="center"/>
    </xf>
    <xf numFmtId="3" fontId="1" fillId="0" borderId="0" xfId="28" applyNumberFormat="1" applyFill="1" applyAlignment="1">
      <alignment horizontal="right" vertical="center"/>
    </xf>
    <xf numFmtId="0" fontId="9" fillId="0" borderId="0" xfId="28" applyFont="1" applyFill="1" applyAlignment="1">
      <alignment horizontal="center"/>
    </xf>
    <xf numFmtId="0" fontId="1" fillId="0" borderId="0" xfId="28" applyFill="1"/>
    <xf numFmtId="0" fontId="8" fillId="0" borderId="0" xfId="2" applyFont="1" applyFill="1" applyAlignment="1">
      <alignment horizontal="right"/>
    </xf>
    <xf numFmtId="0" fontId="40" fillId="0" borderId="0" xfId="28" applyFont="1" applyAlignment="1">
      <alignment horizontal="left" vertical="center" wrapText="1"/>
    </xf>
    <xf numFmtId="0" fontId="40" fillId="0" borderId="0" xfId="28" applyFont="1" applyAlignment="1">
      <alignment horizontal="center" vertical="center" wrapText="1"/>
    </xf>
    <xf numFmtId="0" fontId="24" fillId="0" borderId="0" xfId="28" applyFont="1" applyAlignment="1">
      <alignment horizontal="right" vertical="center" wrapText="1"/>
    </xf>
    <xf numFmtId="0" fontId="21" fillId="0" borderId="0" xfId="28" applyFont="1" applyFill="1"/>
    <xf numFmtId="0" fontId="15" fillId="0" borderId="1" xfId="28" applyFont="1" applyFill="1" applyBorder="1" applyAlignment="1">
      <alignment horizontal="center" vertical="center" wrapText="1"/>
    </xf>
    <xf numFmtId="0" fontId="14" fillId="0" borderId="1" xfId="28" applyFont="1" applyFill="1" applyBorder="1" applyAlignment="1">
      <alignment horizontal="center" vertical="center"/>
    </xf>
    <xf numFmtId="0" fontId="11" fillId="0" borderId="1" xfId="28" applyFont="1" applyFill="1" applyBorder="1" applyAlignment="1">
      <alignment horizontal="left" vertical="center" wrapText="1"/>
    </xf>
    <xf numFmtId="0" fontId="1" fillId="0" borderId="1" xfId="28" applyNumberFormat="1" applyFont="1" applyFill="1" applyBorder="1" applyAlignment="1">
      <alignment horizontal="center" vertical="center"/>
    </xf>
    <xf numFmtId="3" fontId="15" fillId="0" borderId="1" xfId="28" applyNumberFormat="1" applyFont="1" applyFill="1" applyBorder="1" applyAlignment="1">
      <alignment horizontal="right" vertical="center" indent="1"/>
    </xf>
    <xf numFmtId="3" fontId="11" fillId="0" borderId="1" xfId="28" applyNumberFormat="1" applyFont="1" applyFill="1" applyBorder="1" applyAlignment="1">
      <alignment horizontal="right" vertical="center" indent="1"/>
    </xf>
    <xf numFmtId="3" fontId="14" fillId="2" borderId="1" xfId="28" applyNumberFormat="1" applyFont="1" applyFill="1" applyBorder="1" applyAlignment="1">
      <alignment horizontal="right" vertical="center" indent="1"/>
    </xf>
    <xf numFmtId="3" fontId="14" fillId="0" borderId="1" xfId="28" applyNumberFormat="1" applyFont="1" applyFill="1" applyBorder="1" applyAlignment="1">
      <alignment horizontal="right" vertical="center" indent="1"/>
    </xf>
    <xf numFmtId="0" fontId="1" fillId="0" borderId="0" xfId="28" applyFont="1" applyFill="1"/>
    <xf numFmtId="0" fontId="1" fillId="0" borderId="0" xfId="28" applyFill="1" applyAlignment="1">
      <alignment horizontal="right" wrapText="1"/>
    </xf>
    <xf numFmtId="3" fontId="1" fillId="0" borderId="0" xfId="28" applyNumberFormat="1" applyFill="1" applyAlignment="1">
      <alignment horizontal="right" vertical="center" indent="1"/>
    </xf>
    <xf numFmtId="0" fontId="1" fillId="0" borderId="0" xfId="28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13" fillId="0" borderId="1" xfId="8" applyFont="1" applyFill="1" applyBorder="1" applyAlignment="1" applyProtection="1">
      <alignment vertical="center" wrapText="1"/>
      <protection locked="0"/>
    </xf>
    <xf numFmtId="0" fontId="0" fillId="0" borderId="1" xfId="8" applyFont="1" applyFill="1" applyBorder="1" applyAlignment="1">
      <alignment horizontal="left" vertical="center" wrapText="1"/>
    </xf>
    <xf numFmtId="0" fontId="14" fillId="12" borderId="22" xfId="26" applyFont="1" applyFill="1" applyBorder="1" applyAlignment="1">
      <alignment vertical="center" wrapText="1"/>
    </xf>
    <xf numFmtId="0" fontId="29" fillId="0" borderId="0" xfId="26" applyFont="1" applyFill="1" applyBorder="1" applyAlignment="1">
      <alignment horizontal="left" vertical="center" wrapText="1" indent="1"/>
    </xf>
    <xf numFmtId="0" fontId="14" fillId="12" borderId="21" xfId="26" applyFont="1" applyFill="1" applyBorder="1" applyAlignment="1">
      <alignment vertical="center" wrapText="1"/>
    </xf>
    <xf numFmtId="0" fontId="49" fillId="0" borderId="0" xfId="29" applyFont="1" applyFill="1" applyBorder="1" applyAlignment="1">
      <alignment horizontal="left" vertical="top" wrapText="1"/>
    </xf>
    <xf numFmtId="0" fontId="50" fillId="0" borderId="0" xfId="29" applyFont="1" applyFill="1" applyBorder="1" applyAlignment="1">
      <alignment horizontal="left" vertical="top" wrapText="1"/>
    </xf>
    <xf numFmtId="0" fontId="49" fillId="0" borderId="0" xfId="29" applyFont="1" applyFill="1" applyAlignment="1">
      <alignment horizontal="left" vertical="top" wrapText="1"/>
    </xf>
    <xf numFmtId="0" fontId="59" fillId="0" borderId="0" xfId="29">
      <alignment wrapText="1"/>
    </xf>
    <xf numFmtId="0" fontId="48" fillId="0" borderId="0" xfId="29" applyFont="1" applyFill="1" applyBorder="1" applyAlignment="1">
      <alignment horizontal="left" vertical="top"/>
    </xf>
    <xf numFmtId="0" fontId="48" fillId="0" borderId="0" xfId="29" applyFont="1" applyFill="1" applyBorder="1" applyAlignment="1">
      <alignment horizontal="left" vertical="top" wrapText="1"/>
    </xf>
    <xf numFmtId="0" fontId="60" fillId="0" borderId="0" xfId="29" applyFont="1" applyFill="1" applyBorder="1" applyAlignment="1">
      <alignment horizontal="left" vertical="top" wrapText="1"/>
    </xf>
    <xf numFmtId="0" fontId="48" fillId="0" borderId="0" xfId="29" applyFont="1" applyFill="1" applyBorder="1" applyAlignment="1">
      <alignment horizontal="right" wrapText="1"/>
    </xf>
    <xf numFmtId="0" fontId="52" fillId="0" borderId="0" xfId="29" applyFont="1" applyFill="1" applyBorder="1" applyAlignment="1">
      <alignment horizontal="center" vertical="center" wrapText="1"/>
    </xf>
    <xf numFmtId="0" fontId="52" fillId="0" borderId="0" xfId="29" applyFont="1" applyFill="1" applyAlignment="1">
      <alignment horizontal="center" vertical="center" wrapText="1"/>
    </xf>
    <xf numFmtId="0" fontId="59" fillId="0" borderId="0" xfId="29" applyBorder="1">
      <alignment wrapText="1"/>
    </xf>
    <xf numFmtId="0" fontId="11" fillId="0" borderId="1" xfId="17" applyFont="1" applyFill="1" applyBorder="1" applyAlignment="1">
      <alignment horizontal="left" vertical="center" wrapText="1"/>
    </xf>
    <xf numFmtId="0" fontId="56" fillId="0" borderId="0" xfId="29" applyFont="1" applyFill="1" applyAlignment="1">
      <alignment horizontal="center" vertical="center" wrapText="1"/>
    </xf>
    <xf numFmtId="0" fontId="56" fillId="0" borderId="0" xfId="29" applyFont="1" applyFill="1" applyBorder="1" applyAlignment="1">
      <alignment horizontal="center" vertical="center" wrapText="1"/>
    </xf>
    <xf numFmtId="0" fontId="7" fillId="0" borderId="0" xfId="29" applyFont="1" applyFill="1" applyAlignment="1">
      <alignment horizontal="center" vertical="center" wrapText="1"/>
    </xf>
    <xf numFmtId="3" fontId="29" fillId="0" borderId="29" xfId="26" applyNumberFormat="1" applyFont="1" applyFill="1" applyBorder="1" applyAlignment="1">
      <alignment horizontal="right" vertical="center" wrapText="1" indent="1"/>
    </xf>
    <xf numFmtId="166" fontId="14" fillId="0" borderId="1" xfId="0" applyNumberFormat="1" applyFont="1" applyFill="1" applyBorder="1" applyAlignment="1">
      <alignment horizontal="right" vertical="center"/>
    </xf>
    <xf numFmtId="3" fontId="29" fillId="0" borderId="23" xfId="25" applyNumberFormat="1" applyFont="1" applyFill="1" applyBorder="1" applyAlignment="1">
      <alignment horizontal="right" vertical="center" indent="1"/>
    </xf>
    <xf numFmtId="0" fontId="0" fillId="0" borderId="0" xfId="0" applyFill="1" applyAlignment="1">
      <alignment vertical="center" wrapText="1"/>
    </xf>
    <xf numFmtId="3" fontId="20" fillId="2" borderId="1" xfId="4" applyNumberFormat="1" applyFont="1" applyFill="1" applyBorder="1" applyAlignment="1">
      <alignment horizontal="right" vertical="center"/>
    </xf>
    <xf numFmtId="0" fontId="63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/>
    </xf>
    <xf numFmtId="0" fontId="6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3" fontId="14" fillId="5" borderId="1" xfId="4" applyNumberFormat="1" applyFont="1" applyFill="1" applyBorder="1" applyAlignment="1">
      <alignment horizontal="right" vertical="center"/>
    </xf>
    <xf numFmtId="0" fontId="10" fillId="0" borderId="1" xfId="0" applyNumberFormat="1" applyFont="1" applyFill="1" applyBorder="1" applyAlignment="1">
      <alignment horizontal="right" vertical="center" wrapText="1"/>
    </xf>
    <xf numFmtId="3" fontId="14" fillId="5" borderId="1" xfId="4" applyNumberFormat="1" applyFont="1" applyFill="1" applyBorder="1" applyAlignment="1">
      <alignment horizontal="right" vertical="center" wrapText="1"/>
    </xf>
    <xf numFmtId="3" fontId="14" fillId="5" borderId="1" xfId="5" applyNumberFormat="1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0" fontId="29" fillId="0" borderId="11" xfId="26" applyFont="1" applyFill="1" applyBorder="1" applyAlignment="1">
      <alignment horizontal="center" vertical="center"/>
    </xf>
    <xf numFmtId="0" fontId="20" fillId="2" borderId="3" xfId="4" applyFont="1" applyFill="1" applyBorder="1" applyAlignment="1">
      <alignment horizontal="left" vertical="center"/>
    </xf>
    <xf numFmtId="0" fontId="0" fillId="0" borderId="0" xfId="0" applyFill="1" applyAlignment="1">
      <alignment vertical="center" wrapText="1"/>
    </xf>
    <xf numFmtId="0" fontId="20" fillId="2" borderId="2" xfId="4" applyFont="1" applyFill="1" applyBorder="1" applyAlignment="1">
      <alignment vertical="center"/>
    </xf>
    <xf numFmtId="3" fontId="14" fillId="0" borderId="0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vertical="center" wrapText="1"/>
      <protection locked="0"/>
    </xf>
    <xf numFmtId="0" fontId="29" fillId="0" borderId="13" xfId="26" applyFont="1" applyFill="1" applyBorder="1" applyAlignment="1">
      <alignment horizontal="center" vertical="center"/>
    </xf>
    <xf numFmtId="0" fontId="29" fillId="0" borderId="18" xfId="26" applyFont="1" applyFill="1" applyBorder="1" applyAlignment="1">
      <alignment horizontal="center" vertical="center"/>
    </xf>
    <xf numFmtId="0" fontId="38" fillId="0" borderId="22" xfId="26" applyFont="1" applyFill="1" applyBorder="1" applyAlignment="1">
      <alignment horizontal="center" vertical="center"/>
    </xf>
    <xf numFmtId="0" fontId="38" fillId="0" borderId="13" xfId="26" applyFont="1" applyFill="1" applyBorder="1" applyAlignment="1">
      <alignment horizontal="center" vertical="center"/>
    </xf>
    <xf numFmtId="0" fontId="32" fillId="0" borderId="0" xfId="24" applyFont="1"/>
    <xf numFmtId="0" fontId="32" fillId="0" borderId="0" xfId="24" applyFont="1" applyFill="1"/>
    <xf numFmtId="0" fontId="65" fillId="0" borderId="0" xfId="24" applyFont="1"/>
    <xf numFmtId="0" fontId="61" fillId="0" borderId="0" xfId="25" applyFont="1" applyFill="1"/>
    <xf numFmtId="0" fontId="67" fillId="0" borderId="30" xfId="24" applyFont="1" applyBorder="1"/>
    <xf numFmtId="0" fontId="68" fillId="0" borderId="30" xfId="25" applyFont="1" applyFill="1" applyBorder="1"/>
    <xf numFmtId="3" fontId="65" fillId="0" borderId="7" xfId="24" applyNumberFormat="1" applyFont="1" applyBorder="1"/>
    <xf numFmtId="3" fontId="65" fillId="0" borderId="0" xfId="24" applyNumberFormat="1" applyFont="1"/>
    <xf numFmtId="3" fontId="61" fillId="0" borderId="0" xfId="25" applyNumberFormat="1" applyFont="1" applyFill="1"/>
    <xf numFmtId="0" fontId="66" fillId="0" borderId="31" xfId="24" applyFont="1" applyBorder="1" applyAlignment="1">
      <alignment horizontal="center" vertical="center"/>
    </xf>
    <xf numFmtId="0" fontId="65" fillId="0" borderId="7" xfId="24" applyFont="1" applyBorder="1" applyAlignment="1">
      <alignment horizontal="center" vertical="center"/>
    </xf>
    <xf numFmtId="3" fontId="67" fillId="0" borderId="30" xfId="24" applyNumberFormat="1" applyFont="1" applyBorder="1"/>
    <xf numFmtId="3" fontId="68" fillId="0" borderId="30" xfId="25" applyNumberFormat="1" applyFont="1" applyFill="1" applyBorder="1"/>
    <xf numFmtId="3" fontId="66" fillId="0" borderId="31" xfId="24" applyNumberFormat="1" applyFont="1" applyBorder="1"/>
    <xf numFmtId="3" fontId="66" fillId="0" borderId="30" xfId="24" applyNumberFormat="1" applyFont="1" applyBorder="1"/>
    <xf numFmtId="3" fontId="69" fillId="0" borderId="30" xfId="25" applyNumberFormat="1" applyFont="1" applyFill="1" applyBorder="1"/>
    <xf numFmtId="3" fontId="9" fillId="4" borderId="1" xfId="5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3" fontId="9" fillId="4" borderId="1" xfId="5" applyNumberFormat="1" applyFont="1" applyFill="1" applyBorder="1" applyAlignment="1">
      <alignment horizontal="center" vertical="center" wrapText="1"/>
    </xf>
    <xf numFmtId="0" fontId="54" fillId="2" borderId="1" xfId="29" applyFont="1" applyFill="1" applyBorder="1" applyAlignment="1">
      <alignment vertical="top" wrapText="1"/>
    </xf>
    <xf numFmtId="0" fontId="54" fillId="2" borderId="36" xfId="29" applyFont="1" applyFill="1" applyBorder="1" applyAlignment="1">
      <alignment vertical="top" wrapText="1"/>
    </xf>
    <xf numFmtId="165" fontId="48" fillId="5" borderId="35" xfId="29" applyNumberFormat="1" applyFont="1" applyFill="1" applyBorder="1" applyAlignment="1">
      <alignment horizontal="center" vertical="center" wrapText="1"/>
    </xf>
    <xf numFmtId="0" fontId="48" fillId="5" borderId="1" xfId="29" applyFont="1" applyFill="1" applyBorder="1" applyAlignment="1">
      <alignment horizontal="center" vertical="center" wrapText="1"/>
    </xf>
    <xf numFmtId="0" fontId="50" fillId="5" borderId="1" xfId="29" applyFont="1" applyFill="1" applyBorder="1" applyAlignment="1">
      <alignment vertical="center" wrapText="1"/>
    </xf>
    <xf numFmtId="0" fontId="62" fillId="5" borderId="1" xfId="29" applyFont="1" applyFill="1" applyBorder="1" applyAlignment="1">
      <alignment vertical="center" wrapText="1"/>
    </xf>
    <xf numFmtId="3" fontId="48" fillId="5" borderId="1" xfId="29" applyNumberFormat="1" applyFont="1" applyFill="1" applyBorder="1" applyAlignment="1">
      <alignment horizontal="right" vertical="center" wrapText="1"/>
    </xf>
    <xf numFmtId="165" fontId="48" fillId="5" borderId="1" xfId="29" applyNumberFormat="1" applyFont="1" applyFill="1" applyBorder="1" applyAlignment="1">
      <alignment horizontal="right" vertical="center" wrapText="1"/>
    </xf>
    <xf numFmtId="3" fontId="53" fillId="2" borderId="1" xfId="29" applyNumberFormat="1" applyFont="1" applyFill="1" applyBorder="1" applyAlignment="1">
      <alignment horizontal="right" vertical="center" wrapText="1"/>
    </xf>
    <xf numFmtId="3" fontId="53" fillId="0" borderId="1" xfId="29" applyNumberFormat="1" applyFont="1" applyFill="1" applyBorder="1" applyAlignment="1">
      <alignment horizontal="right" vertical="center" wrapText="1"/>
    </xf>
    <xf numFmtId="0" fontId="48" fillId="5" borderId="36" xfId="29" applyFont="1" applyFill="1" applyBorder="1" applyAlignment="1">
      <alignment vertical="center" wrapText="1"/>
    </xf>
    <xf numFmtId="0" fontId="19" fillId="2" borderId="37" xfId="4" applyFont="1" applyFill="1" applyBorder="1" applyAlignment="1">
      <alignment vertical="center"/>
    </xf>
    <xf numFmtId="0" fontId="19" fillId="2" borderId="28" xfId="4" applyFont="1" applyFill="1" applyBorder="1" applyAlignment="1">
      <alignment vertical="center"/>
    </xf>
    <xf numFmtId="3" fontId="20" fillId="2" borderId="6" xfId="4" applyNumberFormat="1" applyFont="1" applyFill="1" applyBorder="1" applyAlignment="1">
      <alignment horizontal="center" vertical="center" wrapText="1"/>
    </xf>
    <xf numFmtId="3" fontId="14" fillId="0" borderId="6" xfId="8" applyNumberFormat="1" applyFont="1" applyFill="1" applyBorder="1" applyAlignment="1">
      <alignment horizontal="center" vertical="center"/>
    </xf>
    <xf numFmtId="0" fontId="20" fillId="2" borderId="6" xfId="5" applyFont="1" applyFill="1" applyBorder="1" applyAlignment="1">
      <alignment horizontal="center" vertical="center" wrapText="1"/>
    </xf>
    <xf numFmtId="3" fontId="14" fillId="0" borderId="6" xfId="0" applyNumberFormat="1" applyFont="1" applyFill="1" applyBorder="1" applyAlignment="1">
      <alignment horizontal="center" vertical="center" wrapText="1"/>
    </xf>
    <xf numFmtId="3" fontId="14" fillId="0" borderId="6" xfId="13" applyNumberFormat="1" applyFont="1" applyFill="1" applyBorder="1" applyAlignment="1">
      <alignment horizontal="center" vertical="center" wrapText="1"/>
    </xf>
    <xf numFmtId="3" fontId="37" fillId="0" borderId="6" xfId="0" applyNumberFormat="1" applyFont="1" applyFill="1" applyBorder="1" applyAlignment="1">
      <alignment horizontal="center" vertical="center" wrapText="1"/>
    </xf>
    <xf numFmtId="3" fontId="14" fillId="0" borderId="6" xfId="0" applyNumberFormat="1" applyFont="1" applyFill="1" applyBorder="1" applyAlignment="1">
      <alignment horizontal="center" vertical="center"/>
    </xf>
    <xf numFmtId="3" fontId="19" fillId="2" borderId="6" xfId="5" applyNumberFormat="1" applyFont="1" applyFill="1" applyBorder="1" applyAlignment="1">
      <alignment horizontal="center" vertical="center" wrapText="1"/>
    </xf>
    <xf numFmtId="0" fontId="20" fillId="2" borderId="35" xfId="4" applyFont="1" applyFill="1" applyBorder="1" applyAlignment="1">
      <alignment vertical="center"/>
    </xf>
    <xf numFmtId="3" fontId="20" fillId="2" borderId="36" xfId="4" applyNumberFormat="1" applyFont="1" applyFill="1" applyBorder="1" applyAlignment="1">
      <alignment horizontal="right" vertical="center" wrapText="1"/>
    </xf>
    <xf numFmtId="0" fontId="12" fillId="0" borderId="35" xfId="8" applyFont="1" applyFill="1" applyBorder="1" applyAlignment="1">
      <alignment horizontal="center" vertical="center" wrapText="1"/>
    </xf>
    <xf numFmtId="3" fontId="14" fillId="0" borderId="36" xfId="8" applyNumberFormat="1" applyFont="1" applyFill="1" applyBorder="1" applyAlignment="1">
      <alignment horizontal="right" vertical="center"/>
    </xf>
    <xf numFmtId="0" fontId="12" fillId="0" borderId="35" xfId="0" applyFont="1" applyFill="1" applyBorder="1" applyAlignment="1">
      <alignment horizontal="center" vertical="center" wrapText="1"/>
    </xf>
    <xf numFmtId="3" fontId="14" fillId="0" borderId="36" xfId="0" applyNumberFormat="1" applyFont="1" applyFill="1" applyBorder="1" applyAlignment="1">
      <alignment horizontal="right" vertical="center"/>
    </xf>
    <xf numFmtId="0" fontId="0" fillId="0" borderId="35" xfId="0" applyFont="1" applyFill="1" applyBorder="1" applyAlignment="1">
      <alignment horizontal="center" vertical="center" wrapText="1"/>
    </xf>
    <xf numFmtId="3" fontId="19" fillId="2" borderId="28" xfId="5" applyNumberFormat="1" applyFont="1" applyFill="1" applyBorder="1" applyAlignment="1">
      <alignment horizontal="right" vertical="center" wrapText="1"/>
    </xf>
    <xf numFmtId="3" fontId="19" fillId="2" borderId="28" xfId="5" applyNumberFormat="1" applyFont="1" applyFill="1" applyBorder="1" applyAlignment="1">
      <alignment horizontal="center" vertical="center" wrapText="1"/>
    </xf>
    <xf numFmtId="3" fontId="19" fillId="2" borderId="38" xfId="5" applyNumberFormat="1" applyFont="1" applyFill="1" applyBorder="1" applyAlignment="1">
      <alignment horizontal="right" vertical="center" wrapText="1"/>
    </xf>
    <xf numFmtId="3" fontId="11" fillId="2" borderId="1" xfId="19" applyNumberFormat="1" applyFont="1" applyFill="1" applyBorder="1" applyAlignment="1">
      <alignment vertical="center"/>
    </xf>
    <xf numFmtId="0" fontId="20" fillId="2" borderId="36" xfId="5" applyFont="1" applyFill="1" applyBorder="1" applyAlignment="1">
      <alignment horizontal="center" vertical="center" wrapText="1"/>
    </xf>
    <xf numFmtId="0" fontId="15" fillId="0" borderId="35" xfId="19" applyFont="1" applyFill="1" applyBorder="1" applyAlignment="1">
      <alignment horizontal="center" vertical="center" wrapText="1"/>
    </xf>
    <xf numFmtId="3" fontId="25" fillId="0" borderId="36" xfId="19" applyNumberFormat="1" applyFont="1" applyFill="1" applyBorder="1" applyAlignment="1">
      <alignment horizontal="center" vertical="center" wrapText="1"/>
    </xf>
    <xf numFmtId="0" fontId="19" fillId="2" borderId="37" xfId="4" applyFont="1" applyFill="1" applyBorder="1" applyAlignment="1">
      <alignment horizontal="left" vertical="center"/>
    </xf>
    <xf numFmtId="0" fontId="19" fillId="2" borderId="28" xfId="4" applyFont="1" applyFill="1" applyBorder="1" applyAlignment="1">
      <alignment horizontal="left" vertical="center"/>
    </xf>
    <xf numFmtId="3" fontId="19" fillId="2" borderId="28" xfId="4" applyNumberFormat="1" applyFont="1" applyFill="1" applyBorder="1" applyAlignment="1">
      <alignment horizontal="right" vertical="center" wrapText="1"/>
    </xf>
    <xf numFmtId="3" fontId="19" fillId="2" borderId="28" xfId="4" applyNumberFormat="1" applyFont="1" applyFill="1" applyBorder="1" applyAlignment="1">
      <alignment horizontal="center" vertical="center" wrapText="1"/>
    </xf>
    <xf numFmtId="0" fontId="9" fillId="2" borderId="38" xfId="5" applyFont="1" applyFill="1" applyBorder="1" applyAlignment="1">
      <alignment horizontal="center" vertical="center" wrapText="1"/>
    </xf>
    <xf numFmtId="0" fontId="0" fillId="3" borderId="6" xfId="0" applyFill="1" applyBorder="1" applyAlignment="1">
      <alignment vertical="center" wrapText="1"/>
    </xf>
    <xf numFmtId="3" fontId="14" fillId="0" borderId="6" xfId="0" applyNumberFormat="1" applyFont="1" applyFill="1" applyBorder="1" applyAlignment="1">
      <alignment horizontal="right" vertical="center"/>
    </xf>
    <xf numFmtId="0" fontId="9" fillId="2" borderId="6" xfId="5" applyFont="1" applyFill="1" applyBorder="1" applyAlignment="1">
      <alignment horizontal="center" vertical="center" wrapText="1"/>
    </xf>
    <xf numFmtId="3" fontId="9" fillId="4" borderId="36" xfId="5" applyNumberFormat="1" applyFont="1" applyFill="1" applyBorder="1" applyAlignment="1">
      <alignment horizontal="center" vertical="center" wrapText="1"/>
    </xf>
    <xf numFmtId="3" fontId="20" fillId="2" borderId="36" xfId="4" applyNumberFormat="1" applyFont="1" applyFill="1" applyBorder="1" applyAlignment="1">
      <alignment horizontal="right" vertical="center"/>
    </xf>
    <xf numFmtId="3" fontId="14" fillId="2" borderId="36" xfId="5" applyNumberFormat="1" applyFont="1" applyFill="1" applyBorder="1" applyAlignment="1">
      <alignment horizontal="right" vertical="center" wrapText="1"/>
    </xf>
    <xf numFmtId="0" fontId="9" fillId="2" borderId="40" xfId="5" applyFont="1" applyFill="1" applyBorder="1" applyAlignment="1">
      <alignment horizontal="center" vertical="center" wrapText="1"/>
    </xf>
    <xf numFmtId="0" fontId="28" fillId="0" borderId="35" xfId="0" applyFont="1" applyFill="1" applyBorder="1" applyAlignment="1">
      <alignment horizontal="center" vertical="center" wrapText="1"/>
    </xf>
    <xf numFmtId="3" fontId="46" fillId="0" borderId="36" xfId="0" applyNumberFormat="1" applyFont="1" applyFill="1" applyBorder="1" applyAlignment="1">
      <alignment horizontal="right" vertical="center"/>
    </xf>
    <xf numFmtId="0" fontId="19" fillId="3" borderId="33" xfId="3" applyFont="1" applyFill="1" applyBorder="1" applyAlignment="1">
      <alignment horizontal="center" vertical="center"/>
    </xf>
    <xf numFmtId="0" fontId="15" fillId="0" borderId="35" xfId="17" applyFont="1" applyFill="1" applyBorder="1" applyAlignment="1">
      <alignment horizontal="center" vertical="center" wrapText="1"/>
    </xf>
    <xf numFmtId="165" fontId="51" fillId="0" borderId="35" xfId="29" applyNumberFormat="1" applyFont="1" applyFill="1" applyBorder="1" applyAlignment="1">
      <alignment horizontal="center" vertical="center" wrapText="1"/>
    </xf>
    <xf numFmtId="0" fontId="51" fillId="0" borderId="1" xfId="29" applyFont="1" applyFill="1" applyBorder="1" applyAlignment="1">
      <alignment horizontal="center" vertical="center" wrapText="1"/>
    </xf>
    <xf numFmtId="0" fontId="55" fillId="0" borderId="1" xfId="29" applyFont="1" applyFill="1" applyBorder="1" applyAlignment="1">
      <alignment horizontal="center" vertical="center" wrapText="1"/>
    </xf>
    <xf numFmtId="3" fontId="51" fillId="0" borderId="36" xfId="29" applyNumberFormat="1" applyFont="1" applyFill="1" applyBorder="1" applyAlignment="1">
      <alignment vertical="center" wrapText="1"/>
    </xf>
    <xf numFmtId="3" fontId="54" fillId="2" borderId="1" xfId="29" applyNumberFormat="1" applyFont="1" applyFill="1" applyBorder="1" applyAlignment="1">
      <alignment vertical="top" wrapText="1"/>
    </xf>
    <xf numFmtId="0" fontId="70" fillId="4" borderId="1" xfId="29" applyFont="1" applyFill="1" applyBorder="1" applyAlignment="1">
      <alignment horizontal="center" vertical="center" wrapText="1"/>
    </xf>
    <xf numFmtId="0" fontId="7" fillId="0" borderId="1" xfId="29" applyFont="1" applyFill="1" applyBorder="1" applyAlignment="1">
      <alignment vertical="center" wrapText="1"/>
    </xf>
    <xf numFmtId="0" fontId="7" fillId="0" borderId="1" xfId="29" applyFont="1" applyFill="1" applyBorder="1" applyAlignment="1">
      <alignment vertical="top" wrapText="1"/>
    </xf>
    <xf numFmtId="0" fontId="9" fillId="0" borderId="1" xfId="29" applyFont="1" applyFill="1" applyBorder="1" applyAlignment="1">
      <alignment vertical="center" wrapText="1"/>
    </xf>
    <xf numFmtId="3" fontId="14" fillId="0" borderId="1" xfId="29" applyNumberFormat="1" applyFont="1" applyFill="1" applyBorder="1" applyAlignment="1">
      <alignment vertical="center" wrapText="1"/>
    </xf>
    <xf numFmtId="3" fontId="14" fillId="0" borderId="1" xfId="29" applyNumberFormat="1" applyFont="1" applyFill="1" applyBorder="1" applyAlignment="1">
      <alignment horizontal="right" vertical="center" wrapText="1"/>
    </xf>
    <xf numFmtId="3" fontId="11" fillId="0" borderId="1" xfId="29" applyNumberFormat="1" applyFont="1" applyFill="1" applyBorder="1" applyAlignment="1">
      <alignment horizontal="right" vertical="center" wrapText="1"/>
    </xf>
    <xf numFmtId="3" fontId="11" fillId="2" borderId="1" xfId="29" applyNumberFormat="1" applyFont="1" applyFill="1" applyBorder="1" applyAlignment="1">
      <alignment horizontal="right" vertical="center" wrapText="1"/>
    </xf>
    <xf numFmtId="0" fontId="64" fillId="2" borderId="28" xfId="4" applyFont="1" applyFill="1" applyBorder="1" applyAlignment="1">
      <alignment vertical="center"/>
    </xf>
    <xf numFmtId="0" fontId="64" fillId="2" borderId="38" xfId="4" applyFont="1" applyFill="1" applyBorder="1" applyAlignment="1">
      <alignment vertical="center"/>
    </xf>
    <xf numFmtId="0" fontId="12" fillId="0" borderId="35" xfId="13" applyFont="1" applyFill="1" applyBorder="1" applyAlignment="1">
      <alignment horizontal="center" vertical="center" wrapText="1"/>
    </xf>
    <xf numFmtId="3" fontId="14" fillId="0" borderId="36" xfId="13" applyNumberFormat="1" applyFont="1" applyFill="1" applyBorder="1" applyAlignment="1">
      <alignment horizontal="right" vertical="center"/>
    </xf>
    <xf numFmtId="3" fontId="14" fillId="0" borderId="36" xfId="10" applyNumberFormat="1" applyFont="1" applyFill="1" applyBorder="1" applyAlignment="1">
      <alignment horizontal="right" vertical="center"/>
    </xf>
    <xf numFmtId="0" fontId="19" fillId="2" borderId="37" xfId="4" applyFont="1" applyFill="1" applyBorder="1" applyAlignment="1">
      <alignment horizontal="left" vertical="center"/>
    </xf>
    <xf numFmtId="0" fontId="19" fillId="2" borderId="28" xfId="4" applyFont="1" applyFill="1" applyBorder="1" applyAlignment="1">
      <alignment horizontal="left" vertical="center"/>
    </xf>
    <xf numFmtId="0" fontId="15" fillId="0" borderId="35" xfId="28" applyFont="1" applyFill="1" applyBorder="1" applyAlignment="1">
      <alignment horizontal="center" vertical="center" wrapText="1"/>
    </xf>
    <xf numFmtId="0" fontId="12" fillId="0" borderId="1" xfId="28" applyFont="1" applyFill="1" applyBorder="1" applyAlignment="1">
      <alignment horizontal="center" vertical="center" wrapText="1"/>
    </xf>
    <xf numFmtId="3" fontId="7" fillId="0" borderId="36" xfId="28" applyNumberFormat="1" applyFont="1" applyFill="1" applyBorder="1" applyAlignment="1">
      <alignment horizontal="center" vertical="center" wrapText="1"/>
    </xf>
    <xf numFmtId="3" fontId="0" fillId="0" borderId="6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justify" vertical="center"/>
    </xf>
    <xf numFmtId="3" fontId="72" fillId="2" borderId="28" xfId="29" applyNumberFormat="1" applyFont="1" applyFill="1" applyBorder="1" applyAlignment="1">
      <alignment horizontal="right" vertical="center" wrapText="1"/>
    </xf>
    <xf numFmtId="0" fontId="72" fillId="2" borderId="38" xfId="29" applyFont="1" applyFill="1" applyBorder="1" applyAlignment="1">
      <alignment horizontal="center" vertical="center" wrapText="1"/>
    </xf>
    <xf numFmtId="0" fontId="73" fillId="0" borderId="0" xfId="29" applyFont="1" applyFill="1" applyBorder="1" applyAlignment="1">
      <alignment horizontal="left" vertical="top"/>
    </xf>
    <xf numFmtId="0" fontId="10" fillId="5" borderId="0" xfId="1" applyFont="1" applyFill="1"/>
    <xf numFmtId="0" fontId="73" fillId="0" borderId="0" xfId="29" applyFont="1" applyFill="1" applyBorder="1" applyAlignment="1">
      <alignment horizontal="left" vertical="top" wrapText="1"/>
    </xf>
    <xf numFmtId="0" fontId="74" fillId="0" borderId="0" xfId="24" applyFont="1" applyAlignment="1">
      <alignment vertical="center"/>
    </xf>
    <xf numFmtId="0" fontId="75" fillId="0" borderId="0" xfId="24" applyFont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wrapText="1"/>
    </xf>
    <xf numFmtId="0" fontId="7" fillId="0" borderId="0" xfId="0" applyFont="1" applyFill="1"/>
    <xf numFmtId="0" fontId="51" fillId="0" borderId="0" xfId="29" applyFont="1" applyFill="1" applyBorder="1" applyAlignment="1">
      <alignment horizontal="left" vertical="top"/>
    </xf>
    <xf numFmtId="0" fontId="44" fillId="0" borderId="0" xfId="29" applyFont="1" applyFill="1" applyBorder="1" applyAlignment="1">
      <alignment horizontal="left" vertical="top" wrapText="1"/>
    </xf>
    <xf numFmtId="165" fontId="51" fillId="5" borderId="1" xfId="29" applyNumberFormat="1" applyFont="1" applyFill="1" applyBorder="1" applyAlignment="1">
      <alignment horizontal="center" vertical="center" wrapText="1"/>
    </xf>
    <xf numFmtId="0" fontId="7" fillId="0" borderId="0" xfId="29" applyFont="1">
      <alignment wrapText="1"/>
    </xf>
    <xf numFmtId="0" fontId="7" fillId="0" borderId="0" xfId="15" applyFont="1" applyAlignment="1">
      <alignment vertical="center"/>
    </xf>
    <xf numFmtId="0" fontId="76" fillId="0" borderId="0" xfId="24" applyFont="1"/>
    <xf numFmtId="0" fontId="7" fillId="0" borderId="0" xfId="1" applyFont="1" applyFill="1"/>
    <xf numFmtId="0" fontId="7" fillId="0" borderId="0" xfId="1" applyFont="1" applyFill="1" applyAlignment="1"/>
    <xf numFmtId="3" fontId="7" fillId="0" borderId="0" xfId="1" applyNumberFormat="1" applyFont="1" applyFill="1"/>
    <xf numFmtId="3" fontId="7" fillId="0" borderId="0" xfId="0" applyNumberFormat="1" applyFont="1" applyFill="1" applyAlignment="1">
      <alignment horizontal="right" vertical="center"/>
    </xf>
    <xf numFmtId="3" fontId="7" fillId="0" borderId="0" xfId="1" applyNumberFormat="1" applyFont="1" applyFill="1" applyAlignment="1">
      <alignment horizontal="center" vertical="center"/>
    </xf>
    <xf numFmtId="3" fontId="7" fillId="0" borderId="0" xfId="1" applyNumberFormat="1" applyFont="1" applyFill="1" applyAlignment="1">
      <alignment horizontal="right" vertical="center"/>
    </xf>
    <xf numFmtId="0" fontId="7" fillId="0" borderId="0" xfId="1" applyFont="1" applyFill="1" applyAlignment="1">
      <alignment vertical="center" wrapText="1"/>
    </xf>
    <xf numFmtId="0" fontId="14" fillId="0" borderId="0" xfId="0" applyFont="1" applyAlignment="1">
      <alignment horizontal="right" vertical="center" wrapText="1"/>
    </xf>
    <xf numFmtId="0" fontId="7" fillId="3" borderId="1" xfId="0" applyFont="1" applyFill="1" applyBorder="1" applyAlignment="1">
      <alignment vertical="center" wrapText="1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NumberFormat="1" applyFont="1" applyFill="1" applyBorder="1" applyAlignment="1">
      <alignment horizontal="center" vertical="center" wrapText="1"/>
    </xf>
    <xf numFmtId="0" fontId="77" fillId="0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right" wrapText="1"/>
    </xf>
    <xf numFmtId="3" fontId="7" fillId="0" borderId="0" xfId="0" applyNumberFormat="1" applyFont="1" applyFill="1" applyAlignment="1">
      <alignment horizontal="right" vertical="center" indent="1"/>
    </xf>
    <xf numFmtId="3" fontId="7" fillId="0" borderId="0" xfId="0" applyNumberFormat="1" applyFont="1" applyFill="1" applyAlignment="1">
      <alignment horizontal="center" vertical="center"/>
    </xf>
    <xf numFmtId="0" fontId="7" fillId="3" borderId="6" xfId="0" applyFont="1" applyFill="1" applyBorder="1" applyAlignment="1">
      <alignment vertical="center" wrapText="1"/>
    </xf>
    <xf numFmtId="0" fontId="47" fillId="0" borderId="1" xfId="0" applyFont="1" applyFill="1" applyBorder="1" applyAlignment="1">
      <alignment vertical="center" wrapText="1"/>
    </xf>
    <xf numFmtId="0" fontId="28" fillId="0" borderId="1" xfId="0" applyFont="1" applyFill="1" applyBorder="1" applyAlignment="1">
      <alignment vertical="center" wrapText="1"/>
    </xf>
    <xf numFmtId="0" fontId="28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0" xfId="1" applyFont="1" applyFill="1" applyAlignment="1">
      <alignment horizontal="center"/>
    </xf>
    <xf numFmtId="0" fontId="76" fillId="0" borderId="0" xfId="17" applyFont="1" applyFill="1" applyAlignment="1">
      <alignment wrapText="1"/>
    </xf>
    <xf numFmtId="3" fontId="76" fillId="0" borderId="0" xfId="17" applyNumberFormat="1" applyFont="1" applyFill="1" applyAlignment="1">
      <alignment horizontal="center" vertical="center"/>
    </xf>
    <xf numFmtId="3" fontId="76" fillId="0" borderId="0" xfId="17" applyNumberFormat="1" applyFont="1" applyFill="1" applyAlignment="1">
      <alignment horizontal="right" vertical="center"/>
    </xf>
    <xf numFmtId="0" fontId="76" fillId="0" borderId="0" xfId="17" applyFont="1" applyFill="1"/>
    <xf numFmtId="0" fontId="76" fillId="0" borderId="0" xfId="17" applyFont="1" applyFill="1" applyAlignment="1">
      <alignment horizontal="center"/>
    </xf>
    <xf numFmtId="0" fontId="11" fillId="0" borderId="0" xfId="17" applyFont="1" applyAlignment="1">
      <alignment horizontal="left" vertical="center" wrapText="1"/>
    </xf>
    <xf numFmtId="0" fontId="11" fillId="0" borderId="0" xfId="17" applyFont="1" applyAlignment="1">
      <alignment horizontal="center" vertical="center" wrapText="1"/>
    </xf>
    <xf numFmtId="0" fontId="14" fillId="0" borderId="0" xfId="17" applyFont="1" applyAlignment="1">
      <alignment horizontal="right" vertical="center" wrapText="1"/>
    </xf>
    <xf numFmtId="0" fontId="76" fillId="3" borderId="34" xfId="17" applyFont="1" applyFill="1" applyBorder="1" applyAlignment="1">
      <alignment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6" fillId="0" borderId="1" xfId="17" applyNumberFormat="1" applyFont="1" applyFill="1" applyBorder="1" applyAlignment="1">
      <alignment horizontal="center" vertical="center"/>
    </xf>
    <xf numFmtId="3" fontId="7" fillId="0" borderId="36" xfId="17" applyNumberFormat="1" applyFont="1" applyFill="1" applyBorder="1" applyAlignment="1">
      <alignment horizontal="center" vertical="center" wrapText="1"/>
    </xf>
    <xf numFmtId="0" fontId="76" fillId="0" borderId="0" xfId="17" applyFont="1" applyFill="1" applyAlignment="1">
      <alignment vertical="center" wrapText="1"/>
    </xf>
    <xf numFmtId="0" fontId="76" fillId="0" borderId="0" xfId="17" applyFont="1" applyFill="1" applyAlignment="1">
      <alignment horizontal="right" wrapText="1"/>
    </xf>
    <xf numFmtId="3" fontId="76" fillId="0" borderId="0" xfId="17" applyNumberFormat="1" applyFont="1" applyFill="1" applyAlignment="1">
      <alignment horizontal="right" vertical="center" indent="1"/>
    </xf>
    <xf numFmtId="165" fontId="51" fillId="0" borderId="1" xfId="29" applyNumberFormat="1" applyFont="1" applyFill="1" applyBorder="1" applyAlignment="1">
      <alignment horizontal="center" vertical="center" wrapText="1"/>
    </xf>
    <xf numFmtId="3" fontId="7" fillId="0" borderId="36" xfId="19" applyNumberFormat="1" applyFont="1" applyFill="1" applyBorder="1" applyAlignment="1">
      <alignment horizontal="center" vertical="center" wrapText="1"/>
    </xf>
    <xf numFmtId="0" fontId="44" fillId="2" borderId="15" xfId="26" applyFont="1" applyFill="1" applyBorder="1" applyAlignment="1">
      <alignment horizontal="left" vertical="center" indent="1"/>
    </xf>
    <xf numFmtId="0" fontId="44" fillId="2" borderId="9" xfId="26" applyFont="1" applyFill="1" applyBorder="1" applyAlignment="1">
      <alignment horizontal="left" vertical="center" indent="1"/>
    </xf>
    <xf numFmtId="0" fontId="44" fillId="14" borderId="15" xfId="26" applyFont="1" applyFill="1" applyBorder="1" applyAlignment="1">
      <alignment horizontal="left" vertical="center" indent="1"/>
    </xf>
    <xf numFmtId="0" fontId="44" fillId="14" borderId="9" xfId="26" applyFont="1" applyFill="1" applyBorder="1" applyAlignment="1">
      <alignment horizontal="left" vertical="center" indent="1"/>
    </xf>
    <xf numFmtId="0" fontId="25" fillId="0" borderId="21" xfId="0" applyFont="1" applyFill="1" applyBorder="1" applyAlignment="1">
      <alignment horizontal="center" wrapText="1"/>
    </xf>
    <xf numFmtId="0" fontId="25" fillId="0" borderId="22" xfId="0" applyFont="1" applyFill="1" applyBorder="1" applyAlignment="1">
      <alignment horizontal="center" wrapText="1"/>
    </xf>
    <xf numFmtId="0" fontId="25" fillId="0" borderId="26" xfId="0" applyFont="1" applyFill="1" applyBorder="1" applyAlignment="1">
      <alignment horizontal="center" wrapText="1"/>
    </xf>
    <xf numFmtId="0" fontId="19" fillId="0" borderId="15" xfId="26" applyFont="1" applyFill="1" applyBorder="1" applyAlignment="1">
      <alignment horizontal="left" vertical="center" indent="1"/>
    </xf>
    <xf numFmtId="0" fontId="19" fillId="0" borderId="27" xfId="26" applyFont="1" applyFill="1" applyBorder="1" applyAlignment="1">
      <alignment horizontal="left" vertical="center" indent="1"/>
    </xf>
    <xf numFmtId="0" fontId="19" fillId="0" borderId="9" xfId="26" applyFont="1" applyFill="1" applyBorder="1" applyAlignment="1">
      <alignment horizontal="left" vertical="center" indent="1"/>
    </xf>
    <xf numFmtId="0" fontId="8" fillId="11" borderId="15" xfId="26" applyFont="1" applyFill="1" applyBorder="1" applyAlignment="1">
      <alignment horizontal="center" vertical="center" wrapText="1"/>
    </xf>
    <xf numFmtId="0" fontId="8" fillId="11" borderId="9" xfId="26" applyFont="1" applyFill="1" applyBorder="1" applyAlignment="1">
      <alignment horizontal="center" vertical="center" wrapText="1"/>
    </xf>
    <xf numFmtId="0" fontId="8" fillId="11" borderId="10" xfId="26" applyFont="1" applyFill="1" applyBorder="1" applyAlignment="1">
      <alignment horizontal="center" vertical="center" wrapText="1"/>
    </xf>
    <xf numFmtId="0" fontId="44" fillId="13" borderId="21" xfId="26" applyFont="1" applyFill="1" applyBorder="1" applyAlignment="1">
      <alignment horizontal="left" vertical="center" indent="1"/>
    </xf>
    <xf numFmtId="0" fontId="44" fillId="13" borderId="9" xfId="26" applyFont="1" applyFill="1" applyBorder="1" applyAlignment="1">
      <alignment horizontal="left" vertical="center" indent="1"/>
    </xf>
    <xf numFmtId="0" fontId="14" fillId="12" borderId="11" xfId="26" applyFont="1" applyFill="1" applyBorder="1" applyAlignment="1">
      <alignment horizontal="center" vertical="center"/>
    </xf>
    <xf numFmtId="0" fontId="14" fillId="12" borderId="14" xfId="26" applyFont="1" applyFill="1" applyBorder="1" applyAlignment="1">
      <alignment horizontal="center" vertical="center"/>
    </xf>
    <xf numFmtId="0" fontId="14" fillId="12" borderId="18" xfId="26" applyFont="1" applyFill="1" applyBorder="1" applyAlignment="1">
      <alignment horizontal="center" vertical="center"/>
    </xf>
    <xf numFmtId="0" fontId="29" fillId="0" borderId="11" xfId="26" applyFont="1" applyFill="1" applyBorder="1" applyAlignment="1">
      <alignment horizontal="center" vertical="center"/>
    </xf>
    <xf numFmtId="0" fontId="29" fillId="0" borderId="14" xfId="26" applyFont="1" applyFill="1" applyBorder="1" applyAlignment="1">
      <alignment horizontal="center" vertical="center"/>
    </xf>
    <xf numFmtId="0" fontId="29" fillId="0" borderId="18" xfId="26" applyFont="1" applyFill="1" applyBorder="1" applyAlignment="1">
      <alignment horizontal="center" vertical="center"/>
    </xf>
    <xf numFmtId="0" fontId="44" fillId="13" borderId="15" xfId="26" applyFont="1" applyFill="1" applyBorder="1" applyAlignment="1">
      <alignment horizontal="left" vertical="center" indent="1"/>
    </xf>
    <xf numFmtId="0" fontId="14" fillId="12" borderId="21" xfId="26" applyFont="1" applyFill="1" applyBorder="1" applyAlignment="1">
      <alignment horizontal="center" vertical="center"/>
    </xf>
    <xf numFmtId="0" fontId="14" fillId="12" borderId="22" xfId="26" applyFont="1" applyFill="1" applyBorder="1" applyAlignment="1">
      <alignment horizontal="center" vertical="center"/>
    </xf>
    <xf numFmtId="0" fontId="8" fillId="11" borderId="8" xfId="26" applyFont="1" applyFill="1" applyBorder="1" applyAlignment="1">
      <alignment horizontal="center" vertical="center" wrapText="1"/>
    </xf>
    <xf numFmtId="3" fontId="9" fillId="4" borderId="1" xfId="4" applyNumberFormat="1" applyFont="1" applyFill="1" applyBorder="1" applyAlignment="1">
      <alignment horizontal="center" vertical="center" wrapText="1"/>
    </xf>
    <xf numFmtId="164" fontId="9" fillId="4" borderId="1" xfId="4" applyNumberFormat="1" applyFont="1" applyFill="1" applyBorder="1" applyAlignment="1">
      <alignment horizontal="center" vertical="center" textRotation="90" wrapText="1"/>
    </xf>
    <xf numFmtId="164" fontId="9" fillId="4" borderId="1" xfId="4" applyNumberFormat="1" applyFont="1" applyFill="1" applyBorder="1" applyAlignment="1">
      <alignment horizontal="center" vertical="center" wrapText="1"/>
    </xf>
    <xf numFmtId="3" fontId="8" fillId="4" borderId="1" xfId="2" applyNumberFormat="1" applyFont="1" applyFill="1" applyBorder="1" applyAlignment="1">
      <alignment horizontal="center" vertical="center"/>
    </xf>
    <xf numFmtId="3" fontId="9" fillId="4" borderId="39" xfId="4" applyNumberFormat="1" applyFont="1" applyFill="1" applyBorder="1" applyAlignment="1">
      <alignment horizontal="center" vertical="center" wrapText="1"/>
    </xf>
    <xf numFmtId="3" fontId="9" fillId="4" borderId="40" xfId="4" applyNumberFormat="1" applyFont="1" applyFill="1" applyBorder="1" applyAlignment="1">
      <alignment horizontal="center" vertical="center" wrapText="1"/>
    </xf>
    <xf numFmtId="0" fontId="19" fillId="3" borderId="32" xfId="3" applyFont="1" applyFill="1" applyBorder="1" applyAlignment="1">
      <alignment horizontal="left" vertical="center"/>
    </xf>
    <xf numFmtId="0" fontId="19" fillId="3" borderId="33" xfId="3" applyFont="1" applyFill="1" applyBorder="1" applyAlignment="1">
      <alignment horizontal="left" vertical="center"/>
    </xf>
    <xf numFmtId="0" fontId="19" fillId="3" borderId="34" xfId="3" applyFont="1" applyFill="1" applyBorder="1" applyAlignment="1">
      <alignment horizontal="left" vertical="center"/>
    </xf>
    <xf numFmtId="0" fontId="9" fillId="4" borderId="35" xfId="4" applyFont="1" applyFill="1" applyBorder="1" applyAlignment="1">
      <alignment horizontal="center" vertical="center" textRotation="90" wrapText="1"/>
    </xf>
    <xf numFmtId="0" fontId="9" fillId="4" borderId="1" xfId="4" applyFont="1" applyFill="1" applyBorder="1" applyAlignment="1">
      <alignment horizontal="center" vertical="center" textRotation="90" wrapText="1"/>
    </xf>
    <xf numFmtId="0" fontId="9" fillId="4" borderId="1" xfId="4" applyFont="1" applyFill="1" applyBorder="1" applyAlignment="1">
      <alignment horizontal="center" vertical="center" wrapText="1"/>
    </xf>
    <xf numFmtId="3" fontId="9" fillId="4" borderId="36" xfId="4" applyNumberFormat="1" applyFont="1" applyFill="1" applyBorder="1" applyAlignment="1">
      <alignment horizontal="center" vertical="center" wrapText="1"/>
    </xf>
    <xf numFmtId="0" fontId="70" fillId="4" borderId="35" xfId="29" applyFont="1" applyFill="1" applyBorder="1" applyAlignment="1">
      <alignment horizontal="center" vertical="center" textRotation="90" wrapText="1"/>
    </xf>
    <xf numFmtId="0" fontId="7" fillId="4" borderId="35" xfId="29" applyFont="1" applyFill="1" applyBorder="1" applyAlignment="1">
      <alignment wrapText="1"/>
    </xf>
    <xf numFmtId="0" fontId="70" fillId="4" borderId="1" xfId="29" applyFont="1" applyFill="1" applyBorder="1" applyAlignment="1">
      <alignment horizontal="center" vertical="center" textRotation="90" wrapText="1"/>
    </xf>
    <xf numFmtId="0" fontId="7" fillId="4" borderId="1" xfId="29" applyFont="1" applyFill="1" applyBorder="1" applyAlignment="1">
      <alignment textRotation="90" wrapText="1"/>
    </xf>
    <xf numFmtId="0" fontId="70" fillId="4" borderId="1" xfId="29" applyFont="1" applyFill="1" applyBorder="1" applyAlignment="1">
      <alignment horizontal="center" vertical="center" wrapText="1"/>
    </xf>
    <xf numFmtId="0" fontId="7" fillId="4" borderId="1" xfId="29" applyFont="1" applyFill="1" applyBorder="1" applyAlignment="1">
      <alignment wrapText="1"/>
    </xf>
    <xf numFmtId="0" fontId="7" fillId="0" borderId="1" xfId="29" applyFont="1" applyBorder="1" applyAlignment="1">
      <alignment wrapText="1"/>
    </xf>
    <xf numFmtId="0" fontId="71" fillId="4" borderId="1" xfId="29" applyFont="1" applyFill="1" applyBorder="1" applyAlignment="1">
      <alignment horizontal="center" vertical="center" wrapText="1"/>
    </xf>
    <xf numFmtId="0" fontId="8" fillId="4" borderId="1" xfId="29" applyFont="1" applyFill="1" applyBorder="1" applyAlignment="1">
      <alignment horizontal="center" vertical="center" wrapText="1"/>
    </xf>
    <xf numFmtId="0" fontId="29" fillId="0" borderId="1" xfId="29" applyFont="1" applyBorder="1" applyAlignment="1">
      <alignment horizontal="center" vertical="center" wrapText="1"/>
    </xf>
    <xf numFmtId="0" fontId="70" fillId="4" borderId="36" xfId="29" applyFont="1" applyFill="1" applyBorder="1" applyAlignment="1">
      <alignment horizontal="center" vertical="center" wrapText="1"/>
    </xf>
    <xf numFmtId="0" fontId="7" fillId="4" borderId="36" xfId="29" applyFont="1" applyFill="1" applyBorder="1" applyAlignment="1">
      <alignment wrapText="1"/>
    </xf>
    <xf numFmtId="0" fontId="54" fillId="2" borderId="35" xfId="29" applyFont="1" applyFill="1" applyBorder="1" applyAlignment="1">
      <alignment vertical="top" wrapText="1"/>
    </xf>
    <xf numFmtId="0" fontId="54" fillId="2" borderId="1" xfId="29" applyFont="1" applyFill="1" applyBorder="1" applyAlignment="1">
      <alignment vertical="top" wrapText="1"/>
    </xf>
    <xf numFmtId="0" fontId="59" fillId="0" borderId="1" xfId="29" applyBorder="1" applyAlignment="1">
      <alignment vertical="top" wrapText="1"/>
    </xf>
    <xf numFmtId="0" fontId="19" fillId="3" borderId="2" xfId="3" applyFont="1" applyFill="1" applyBorder="1" applyAlignment="1">
      <alignment horizontal="left" vertical="center"/>
    </xf>
    <xf numFmtId="0" fontId="19" fillId="3" borderId="3" xfId="3" applyFont="1" applyFill="1" applyBorder="1" applyAlignment="1">
      <alignment horizontal="left" vertical="center"/>
    </xf>
    <xf numFmtId="0" fontId="9" fillId="4" borderId="5" xfId="4" applyFont="1" applyFill="1" applyBorder="1" applyAlignment="1">
      <alignment horizontal="center" vertical="center" wrapText="1"/>
    </xf>
    <xf numFmtId="0" fontId="9" fillId="4" borderId="4" xfId="4" applyFont="1" applyFill="1" applyBorder="1" applyAlignment="1">
      <alignment horizontal="center" vertical="center" wrapText="1"/>
    </xf>
    <xf numFmtId="0" fontId="9" fillId="4" borderId="5" xfId="4" applyFont="1" applyFill="1" applyBorder="1" applyAlignment="1">
      <alignment horizontal="center" vertical="center" textRotation="90" wrapText="1"/>
    </xf>
    <xf numFmtId="0" fontId="9" fillId="4" borderId="4" xfId="4" applyFont="1" applyFill="1" applyBorder="1" applyAlignment="1">
      <alignment horizontal="center" vertical="center" textRotation="90" wrapText="1"/>
    </xf>
    <xf numFmtId="0" fontId="9" fillId="4" borderId="36" xfId="5" applyFont="1" applyFill="1" applyBorder="1" applyAlignment="1">
      <alignment horizontal="center" vertical="center" wrapText="1"/>
    </xf>
    <xf numFmtId="3" fontId="9" fillId="4" borderId="1" xfId="5" applyNumberFormat="1" applyFont="1" applyFill="1" applyBorder="1" applyAlignment="1">
      <alignment horizontal="center" vertical="center" wrapText="1"/>
    </xf>
    <xf numFmtId="3" fontId="9" fillId="4" borderId="1" xfId="2" applyNumberFormat="1" applyFont="1" applyFill="1" applyBorder="1" applyAlignment="1">
      <alignment horizontal="center" vertical="center"/>
    </xf>
    <xf numFmtId="3" fontId="11" fillId="4" borderId="1" xfId="5" applyNumberFormat="1" applyFont="1" applyFill="1" applyBorder="1" applyAlignment="1">
      <alignment horizontal="center" vertical="center" wrapText="1"/>
    </xf>
    <xf numFmtId="3" fontId="9" fillId="4" borderId="6" xfId="4" applyNumberFormat="1" applyFont="1" applyFill="1" applyBorder="1" applyAlignment="1">
      <alignment horizontal="center" vertical="center" wrapText="1"/>
    </xf>
    <xf numFmtId="3" fontId="8" fillId="4" borderId="36" xfId="2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 wrapText="1"/>
    </xf>
    <xf numFmtId="0" fontId="9" fillId="4" borderId="1" xfId="29" applyFont="1" applyFill="1" applyBorder="1" applyAlignment="1">
      <alignment horizontal="center" vertical="center" textRotation="90" wrapText="1"/>
    </xf>
    <xf numFmtId="0" fontId="18" fillId="2" borderId="35" xfId="29" applyFont="1" applyFill="1" applyBorder="1" applyAlignment="1">
      <alignment horizontal="left" vertical="top" wrapText="1"/>
    </xf>
    <xf numFmtId="0" fontId="18" fillId="2" borderId="1" xfId="29" applyFont="1" applyFill="1" applyBorder="1" applyAlignment="1">
      <alignment horizontal="left" vertical="top" wrapText="1"/>
    </xf>
    <xf numFmtId="0" fontId="48" fillId="0" borderId="0" xfId="29" applyFont="1" applyFill="1" applyBorder="1" applyAlignment="1">
      <alignment horizontal="left" vertical="top" wrapText="1"/>
    </xf>
    <xf numFmtId="0" fontId="51" fillId="0" borderId="0" xfId="29" applyFont="1" applyAlignment="1">
      <alignment horizontal="left" vertical="top" wrapText="1"/>
    </xf>
    <xf numFmtId="0" fontId="9" fillId="4" borderId="35" xfId="29" applyFont="1" applyFill="1" applyBorder="1" applyAlignment="1">
      <alignment horizontal="center" vertical="center" textRotation="90" wrapText="1"/>
    </xf>
    <xf numFmtId="0" fontId="9" fillId="4" borderId="1" xfId="29" applyFont="1" applyFill="1" applyBorder="1" applyAlignment="1">
      <alignment horizontal="center" vertical="center" wrapText="1"/>
    </xf>
    <xf numFmtId="0" fontId="19" fillId="2" borderId="37" xfId="4" applyFont="1" applyFill="1" applyBorder="1" applyAlignment="1">
      <alignment horizontal="left" vertical="center"/>
    </xf>
    <xf numFmtId="0" fontId="19" fillId="2" borderId="28" xfId="4" applyFont="1" applyFill="1" applyBorder="1" applyAlignment="1">
      <alignment horizontal="left" vertical="center"/>
    </xf>
    <xf numFmtId="0" fontId="19" fillId="3" borderId="16" xfId="3" applyFont="1" applyFill="1" applyBorder="1" applyAlignment="1">
      <alignment horizontal="left" vertical="center"/>
    </xf>
    <xf numFmtId="0" fontId="19" fillId="3" borderId="24" xfId="3" applyFont="1" applyFill="1" applyBorder="1" applyAlignment="1">
      <alignment horizontal="left" vertical="center"/>
    </xf>
    <xf numFmtId="0" fontId="19" fillId="3" borderId="25" xfId="3" applyFont="1" applyFill="1" applyBorder="1" applyAlignment="1">
      <alignment horizontal="left" vertical="center"/>
    </xf>
  </cellXfs>
  <cellStyles count="32">
    <cellStyle name="Normální" xfId="0" builtinId="0"/>
    <cellStyle name="Normální 10" xfId="22"/>
    <cellStyle name="Normální 11" xfId="29"/>
    <cellStyle name="Normální 11 2 3" xfId="9"/>
    <cellStyle name="Normální 12" xfId="17"/>
    <cellStyle name="Normální 12 2" xfId="27"/>
    <cellStyle name="Normální 12 3" xfId="28"/>
    <cellStyle name="Normální 13" xfId="30"/>
    <cellStyle name="Normální 14" xfId="31"/>
    <cellStyle name="normální 2" xfId="6"/>
    <cellStyle name="Normální 2 2" xfId="14"/>
    <cellStyle name="Normální 2 2 2" xfId="24"/>
    <cellStyle name="Normální 2 3" xfId="20"/>
    <cellStyle name="Normální 3" xfId="8"/>
    <cellStyle name="Normální 3 2" xfId="13"/>
    <cellStyle name="normální 4" xfId="7"/>
    <cellStyle name="Normální 5" xfId="10"/>
    <cellStyle name="Normální 6" xfId="15"/>
    <cellStyle name="Normální 7" xfId="16"/>
    <cellStyle name="Normální 8" xfId="21"/>
    <cellStyle name="Normální 9" xfId="11"/>
    <cellStyle name="Normální 9 2" xfId="19"/>
    <cellStyle name="normální_Investice - opravy 2007 - 14-11-06-HOL (3)1" xfId="3"/>
    <cellStyle name="normální_investice 2005- doprava-upravený2" xfId="2"/>
    <cellStyle name="normální_Investice 2005-školství - úprava (probráno se SEK)" xfId="4"/>
    <cellStyle name="normální_Investice 2005-školství - úprava (probráno se SEK) 2" xfId="23"/>
    <cellStyle name="normální_Kultura -Přehled investic PO OKPP na rok 2009 - 3.10.2008" xfId="12"/>
    <cellStyle name="normální_kultura2-upravené priority-3" xfId="5"/>
    <cellStyle name="normální_Požadavky na investice 2005 a plnění 2004-úprava 2" xfId="26"/>
    <cellStyle name="normální_Sešit1 2" xfId="25"/>
    <cellStyle name="normální_Sociální - investice a opravy 2009 - sumarizace vč. prior - 10-12-2008" xfId="1"/>
    <cellStyle name="normální_Studie IZ - silnice 2003" xfId="18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dFI/ROZPO&#268;ET/ROZPO&#268;ET%202021/2020_11_25%20-%20N&#225;vrh%20rozpo&#269;tu%202021%20-%20investice%20-%20ROK%2030.11.2020/2.1.%20-%20Rozpo&#269;et%20OK%202021%20-%2005)%20Investice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hrn"/>
      <sheetName val="Školství - ORJ 17"/>
      <sheetName val="Školství - ORJ 52"/>
      <sheetName val="Školství - ORJ 59 "/>
      <sheetName val="školství a v. správa - ORJ 64"/>
      <sheetName val="Sociální - ORJ 17"/>
      <sheetName val="Sociální - ORJ 52"/>
      <sheetName val="Sociální - ORJ 60"/>
      <sheetName val="Sociální - ORJ 64"/>
      <sheetName val="Doprava - ORJ 17"/>
      <sheetName val="Doprava - ORJ 50 "/>
      <sheetName val="Doprava - SSOK projekty"/>
      <sheetName val="Doprava - SSOK -SFDI"/>
      <sheetName val="Kultura - ORJ 17 "/>
      <sheetName val="Kultura - ORJ 52"/>
      <sheetName val="Kultura - ORJ 19"/>
      <sheetName val="Zdravotnictví - ORJ 17 "/>
      <sheetName val="Zdravotnictví - SMN - ORJ 17 "/>
      <sheetName val="Zdravotnictví - ORJ 19 -ZZS"/>
      <sheetName val="Zdravotnictví - ORJ 19 - DC"/>
      <sheetName val="Zdravotnictví - SMN - ORJ 52 "/>
      <sheetName val="Zdravotnictví - ORJ 19 - nákupy"/>
      <sheetName val="Cestovní ruch - ORJ 59"/>
      <sheetName val="Životní prostředí - ORJ 59"/>
      <sheetName val="Úz. plánování - ORJ 59"/>
      <sheetName val="Reg. rozvoj - ORJ 74"/>
      <sheetName val="Rozv. lidských zdr. - ORJ 76"/>
      <sheetName val="ORJ 30"/>
      <sheetName val="KÚ a zast. - ORJ 03"/>
      <sheetName val="KÚ a zast. - ORJ 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57"/>
  <sheetViews>
    <sheetView showGridLines="0" view="pageBreakPreview" zoomScale="80" zoomScaleNormal="80" zoomScaleSheetLayoutView="80" workbookViewId="0"/>
  </sheetViews>
  <sheetFormatPr defaultRowHeight="15" x14ac:dyDescent="0.25"/>
  <cols>
    <col min="1" max="1" width="3" style="165" customWidth="1"/>
    <col min="2" max="2" width="38.42578125" style="165" customWidth="1"/>
    <col min="3" max="3" width="109.5703125" style="165" customWidth="1"/>
    <col min="4" max="4" width="22.5703125" style="165" customWidth="1"/>
    <col min="5" max="5" width="23.5703125" style="165" hidden="1" customWidth="1"/>
    <col min="6" max="6" width="18" style="165" customWidth="1"/>
    <col min="7" max="7" width="21.5703125" style="165" hidden="1" customWidth="1"/>
    <col min="8" max="8" width="23.28515625" style="165" customWidth="1"/>
    <col min="9" max="9" width="22.42578125" style="165" customWidth="1"/>
    <col min="10" max="10" width="8.28515625" style="330" hidden="1" customWidth="1"/>
    <col min="11" max="11" width="8" style="165" hidden="1" customWidth="1"/>
    <col min="12" max="12" width="0" style="165" hidden="1" customWidth="1"/>
    <col min="13" max="256" width="9.140625" style="165"/>
    <col min="257" max="257" width="27.28515625" style="165" customWidth="1"/>
    <col min="258" max="258" width="72.5703125" style="165" customWidth="1"/>
    <col min="259" max="259" width="27.42578125" style="165" customWidth="1"/>
    <col min="260" max="260" width="32.140625" style="165" customWidth="1"/>
    <col min="261" max="261" width="32.7109375" style="165" customWidth="1"/>
    <col min="262" max="512" width="9.140625" style="165"/>
    <col min="513" max="513" width="27.28515625" style="165" customWidth="1"/>
    <col min="514" max="514" width="72.5703125" style="165" customWidth="1"/>
    <col min="515" max="515" width="27.42578125" style="165" customWidth="1"/>
    <col min="516" max="516" width="32.140625" style="165" customWidth="1"/>
    <col min="517" max="517" width="32.7109375" style="165" customWidth="1"/>
    <col min="518" max="768" width="9.140625" style="165"/>
    <col min="769" max="769" width="27.28515625" style="165" customWidth="1"/>
    <col min="770" max="770" width="72.5703125" style="165" customWidth="1"/>
    <col min="771" max="771" width="27.42578125" style="165" customWidth="1"/>
    <col min="772" max="772" width="32.140625" style="165" customWidth="1"/>
    <col min="773" max="773" width="32.7109375" style="165" customWidth="1"/>
    <col min="774" max="1024" width="9.140625" style="165"/>
    <col min="1025" max="1025" width="27.28515625" style="165" customWidth="1"/>
    <col min="1026" max="1026" width="72.5703125" style="165" customWidth="1"/>
    <col min="1027" max="1027" width="27.42578125" style="165" customWidth="1"/>
    <col min="1028" max="1028" width="32.140625" style="165" customWidth="1"/>
    <col min="1029" max="1029" width="32.7109375" style="165" customWidth="1"/>
    <col min="1030" max="1280" width="9.140625" style="165"/>
    <col min="1281" max="1281" width="27.28515625" style="165" customWidth="1"/>
    <col min="1282" max="1282" width="72.5703125" style="165" customWidth="1"/>
    <col min="1283" max="1283" width="27.42578125" style="165" customWidth="1"/>
    <col min="1284" max="1284" width="32.140625" style="165" customWidth="1"/>
    <col min="1285" max="1285" width="32.7109375" style="165" customWidth="1"/>
    <col min="1286" max="1536" width="9.140625" style="165"/>
    <col min="1537" max="1537" width="27.28515625" style="165" customWidth="1"/>
    <col min="1538" max="1538" width="72.5703125" style="165" customWidth="1"/>
    <col min="1539" max="1539" width="27.42578125" style="165" customWidth="1"/>
    <col min="1540" max="1540" width="32.140625" style="165" customWidth="1"/>
    <col min="1541" max="1541" width="32.7109375" style="165" customWidth="1"/>
    <col min="1542" max="1792" width="9.140625" style="165"/>
    <col min="1793" max="1793" width="27.28515625" style="165" customWidth="1"/>
    <col min="1794" max="1794" width="72.5703125" style="165" customWidth="1"/>
    <col min="1795" max="1795" width="27.42578125" style="165" customWidth="1"/>
    <col min="1796" max="1796" width="32.140625" style="165" customWidth="1"/>
    <col min="1797" max="1797" width="32.7109375" style="165" customWidth="1"/>
    <col min="1798" max="2048" width="9.140625" style="165"/>
    <col min="2049" max="2049" width="27.28515625" style="165" customWidth="1"/>
    <col min="2050" max="2050" width="72.5703125" style="165" customWidth="1"/>
    <col min="2051" max="2051" width="27.42578125" style="165" customWidth="1"/>
    <col min="2052" max="2052" width="32.140625" style="165" customWidth="1"/>
    <col min="2053" max="2053" width="32.7109375" style="165" customWidth="1"/>
    <col min="2054" max="2304" width="9.140625" style="165"/>
    <col min="2305" max="2305" width="27.28515625" style="165" customWidth="1"/>
    <col min="2306" max="2306" width="72.5703125" style="165" customWidth="1"/>
    <col min="2307" max="2307" width="27.42578125" style="165" customWidth="1"/>
    <col min="2308" max="2308" width="32.140625" style="165" customWidth="1"/>
    <col min="2309" max="2309" width="32.7109375" style="165" customWidth="1"/>
    <col min="2310" max="2560" width="9.140625" style="165"/>
    <col min="2561" max="2561" width="27.28515625" style="165" customWidth="1"/>
    <col min="2562" max="2562" width="72.5703125" style="165" customWidth="1"/>
    <col min="2563" max="2563" width="27.42578125" style="165" customWidth="1"/>
    <col min="2564" max="2564" width="32.140625" style="165" customWidth="1"/>
    <col min="2565" max="2565" width="32.7109375" style="165" customWidth="1"/>
    <col min="2566" max="2816" width="9.140625" style="165"/>
    <col min="2817" max="2817" width="27.28515625" style="165" customWidth="1"/>
    <col min="2818" max="2818" width="72.5703125" style="165" customWidth="1"/>
    <col min="2819" max="2819" width="27.42578125" style="165" customWidth="1"/>
    <col min="2820" max="2820" width="32.140625" style="165" customWidth="1"/>
    <col min="2821" max="2821" width="32.7109375" style="165" customWidth="1"/>
    <col min="2822" max="3072" width="9.140625" style="165"/>
    <col min="3073" max="3073" width="27.28515625" style="165" customWidth="1"/>
    <col min="3074" max="3074" width="72.5703125" style="165" customWidth="1"/>
    <col min="3075" max="3075" width="27.42578125" style="165" customWidth="1"/>
    <col min="3076" max="3076" width="32.140625" style="165" customWidth="1"/>
    <col min="3077" max="3077" width="32.7109375" style="165" customWidth="1"/>
    <col min="3078" max="3328" width="9.140625" style="165"/>
    <col min="3329" max="3329" width="27.28515625" style="165" customWidth="1"/>
    <col min="3330" max="3330" width="72.5703125" style="165" customWidth="1"/>
    <col min="3331" max="3331" width="27.42578125" style="165" customWidth="1"/>
    <col min="3332" max="3332" width="32.140625" style="165" customWidth="1"/>
    <col min="3333" max="3333" width="32.7109375" style="165" customWidth="1"/>
    <col min="3334" max="3584" width="9.140625" style="165"/>
    <col min="3585" max="3585" width="27.28515625" style="165" customWidth="1"/>
    <col min="3586" max="3586" width="72.5703125" style="165" customWidth="1"/>
    <col min="3587" max="3587" width="27.42578125" style="165" customWidth="1"/>
    <col min="3588" max="3588" width="32.140625" style="165" customWidth="1"/>
    <col min="3589" max="3589" width="32.7109375" style="165" customWidth="1"/>
    <col min="3590" max="3840" width="9.140625" style="165"/>
    <col min="3841" max="3841" width="27.28515625" style="165" customWidth="1"/>
    <col min="3842" max="3842" width="72.5703125" style="165" customWidth="1"/>
    <col min="3843" max="3843" width="27.42578125" style="165" customWidth="1"/>
    <col min="3844" max="3844" width="32.140625" style="165" customWidth="1"/>
    <col min="3845" max="3845" width="32.7109375" style="165" customWidth="1"/>
    <col min="3846" max="4096" width="9.140625" style="165"/>
    <col min="4097" max="4097" width="27.28515625" style="165" customWidth="1"/>
    <col min="4098" max="4098" width="72.5703125" style="165" customWidth="1"/>
    <col min="4099" max="4099" width="27.42578125" style="165" customWidth="1"/>
    <col min="4100" max="4100" width="32.140625" style="165" customWidth="1"/>
    <col min="4101" max="4101" width="32.7109375" style="165" customWidth="1"/>
    <col min="4102" max="4352" width="9.140625" style="165"/>
    <col min="4353" max="4353" width="27.28515625" style="165" customWidth="1"/>
    <col min="4354" max="4354" width="72.5703125" style="165" customWidth="1"/>
    <col min="4355" max="4355" width="27.42578125" style="165" customWidth="1"/>
    <col min="4356" max="4356" width="32.140625" style="165" customWidth="1"/>
    <col min="4357" max="4357" width="32.7109375" style="165" customWidth="1"/>
    <col min="4358" max="4608" width="9.140625" style="165"/>
    <col min="4609" max="4609" width="27.28515625" style="165" customWidth="1"/>
    <col min="4610" max="4610" width="72.5703125" style="165" customWidth="1"/>
    <col min="4611" max="4611" width="27.42578125" style="165" customWidth="1"/>
    <col min="4612" max="4612" width="32.140625" style="165" customWidth="1"/>
    <col min="4613" max="4613" width="32.7109375" style="165" customWidth="1"/>
    <col min="4614" max="4864" width="9.140625" style="165"/>
    <col min="4865" max="4865" width="27.28515625" style="165" customWidth="1"/>
    <col min="4866" max="4866" width="72.5703125" style="165" customWidth="1"/>
    <col min="4867" max="4867" width="27.42578125" style="165" customWidth="1"/>
    <col min="4868" max="4868" width="32.140625" style="165" customWidth="1"/>
    <col min="4869" max="4869" width="32.7109375" style="165" customWidth="1"/>
    <col min="4870" max="5120" width="9.140625" style="165"/>
    <col min="5121" max="5121" width="27.28515625" style="165" customWidth="1"/>
    <col min="5122" max="5122" width="72.5703125" style="165" customWidth="1"/>
    <col min="5123" max="5123" width="27.42578125" style="165" customWidth="1"/>
    <col min="5124" max="5124" width="32.140625" style="165" customWidth="1"/>
    <col min="5125" max="5125" width="32.7109375" style="165" customWidth="1"/>
    <col min="5126" max="5376" width="9.140625" style="165"/>
    <col min="5377" max="5377" width="27.28515625" style="165" customWidth="1"/>
    <col min="5378" max="5378" width="72.5703125" style="165" customWidth="1"/>
    <col min="5379" max="5379" width="27.42578125" style="165" customWidth="1"/>
    <col min="5380" max="5380" width="32.140625" style="165" customWidth="1"/>
    <col min="5381" max="5381" width="32.7109375" style="165" customWidth="1"/>
    <col min="5382" max="5632" width="9.140625" style="165"/>
    <col min="5633" max="5633" width="27.28515625" style="165" customWidth="1"/>
    <col min="5634" max="5634" width="72.5703125" style="165" customWidth="1"/>
    <col min="5635" max="5635" width="27.42578125" style="165" customWidth="1"/>
    <col min="5636" max="5636" width="32.140625" style="165" customWidth="1"/>
    <col min="5637" max="5637" width="32.7109375" style="165" customWidth="1"/>
    <col min="5638" max="5888" width="9.140625" style="165"/>
    <col min="5889" max="5889" width="27.28515625" style="165" customWidth="1"/>
    <col min="5890" max="5890" width="72.5703125" style="165" customWidth="1"/>
    <col min="5891" max="5891" width="27.42578125" style="165" customWidth="1"/>
    <col min="5892" max="5892" width="32.140625" style="165" customWidth="1"/>
    <col min="5893" max="5893" width="32.7109375" style="165" customWidth="1"/>
    <col min="5894" max="6144" width="9.140625" style="165"/>
    <col min="6145" max="6145" width="27.28515625" style="165" customWidth="1"/>
    <col min="6146" max="6146" width="72.5703125" style="165" customWidth="1"/>
    <col min="6147" max="6147" width="27.42578125" style="165" customWidth="1"/>
    <col min="6148" max="6148" width="32.140625" style="165" customWidth="1"/>
    <col min="6149" max="6149" width="32.7109375" style="165" customWidth="1"/>
    <col min="6150" max="6400" width="9.140625" style="165"/>
    <col min="6401" max="6401" width="27.28515625" style="165" customWidth="1"/>
    <col min="6402" max="6402" width="72.5703125" style="165" customWidth="1"/>
    <col min="6403" max="6403" width="27.42578125" style="165" customWidth="1"/>
    <col min="6404" max="6404" width="32.140625" style="165" customWidth="1"/>
    <col min="6405" max="6405" width="32.7109375" style="165" customWidth="1"/>
    <col min="6406" max="6656" width="9.140625" style="165"/>
    <col min="6657" max="6657" width="27.28515625" style="165" customWidth="1"/>
    <col min="6658" max="6658" width="72.5703125" style="165" customWidth="1"/>
    <col min="6659" max="6659" width="27.42578125" style="165" customWidth="1"/>
    <col min="6660" max="6660" width="32.140625" style="165" customWidth="1"/>
    <col min="6661" max="6661" width="32.7109375" style="165" customWidth="1"/>
    <col min="6662" max="6912" width="9.140625" style="165"/>
    <col min="6913" max="6913" width="27.28515625" style="165" customWidth="1"/>
    <col min="6914" max="6914" width="72.5703125" style="165" customWidth="1"/>
    <col min="6915" max="6915" width="27.42578125" style="165" customWidth="1"/>
    <col min="6916" max="6916" width="32.140625" style="165" customWidth="1"/>
    <col min="6917" max="6917" width="32.7109375" style="165" customWidth="1"/>
    <col min="6918" max="7168" width="9.140625" style="165"/>
    <col min="7169" max="7169" width="27.28515625" style="165" customWidth="1"/>
    <col min="7170" max="7170" width="72.5703125" style="165" customWidth="1"/>
    <col min="7171" max="7171" width="27.42578125" style="165" customWidth="1"/>
    <col min="7172" max="7172" width="32.140625" style="165" customWidth="1"/>
    <col min="7173" max="7173" width="32.7109375" style="165" customWidth="1"/>
    <col min="7174" max="7424" width="9.140625" style="165"/>
    <col min="7425" max="7425" width="27.28515625" style="165" customWidth="1"/>
    <col min="7426" max="7426" width="72.5703125" style="165" customWidth="1"/>
    <col min="7427" max="7427" width="27.42578125" style="165" customWidth="1"/>
    <col min="7428" max="7428" width="32.140625" style="165" customWidth="1"/>
    <col min="7429" max="7429" width="32.7109375" style="165" customWidth="1"/>
    <col min="7430" max="7680" width="9.140625" style="165"/>
    <col min="7681" max="7681" width="27.28515625" style="165" customWidth="1"/>
    <col min="7682" max="7682" width="72.5703125" style="165" customWidth="1"/>
    <col min="7683" max="7683" width="27.42578125" style="165" customWidth="1"/>
    <col min="7684" max="7684" width="32.140625" style="165" customWidth="1"/>
    <col min="7685" max="7685" width="32.7109375" style="165" customWidth="1"/>
    <col min="7686" max="7936" width="9.140625" style="165"/>
    <col min="7937" max="7937" width="27.28515625" style="165" customWidth="1"/>
    <col min="7938" max="7938" width="72.5703125" style="165" customWidth="1"/>
    <col min="7939" max="7939" width="27.42578125" style="165" customWidth="1"/>
    <col min="7940" max="7940" width="32.140625" style="165" customWidth="1"/>
    <col min="7941" max="7941" width="32.7109375" style="165" customWidth="1"/>
    <col min="7942" max="8192" width="9.140625" style="165"/>
    <col min="8193" max="8193" width="27.28515625" style="165" customWidth="1"/>
    <col min="8194" max="8194" width="72.5703125" style="165" customWidth="1"/>
    <col min="8195" max="8195" width="27.42578125" style="165" customWidth="1"/>
    <col min="8196" max="8196" width="32.140625" style="165" customWidth="1"/>
    <col min="8197" max="8197" width="32.7109375" style="165" customWidth="1"/>
    <col min="8198" max="8448" width="9.140625" style="165"/>
    <col min="8449" max="8449" width="27.28515625" style="165" customWidth="1"/>
    <col min="8450" max="8450" width="72.5703125" style="165" customWidth="1"/>
    <col min="8451" max="8451" width="27.42578125" style="165" customWidth="1"/>
    <col min="8452" max="8452" width="32.140625" style="165" customWidth="1"/>
    <col min="8453" max="8453" width="32.7109375" style="165" customWidth="1"/>
    <col min="8454" max="8704" width="9.140625" style="165"/>
    <col min="8705" max="8705" width="27.28515625" style="165" customWidth="1"/>
    <col min="8706" max="8706" width="72.5703125" style="165" customWidth="1"/>
    <col min="8707" max="8707" width="27.42578125" style="165" customWidth="1"/>
    <col min="8708" max="8708" width="32.140625" style="165" customWidth="1"/>
    <col min="8709" max="8709" width="32.7109375" style="165" customWidth="1"/>
    <col min="8710" max="8960" width="9.140625" style="165"/>
    <col min="8961" max="8961" width="27.28515625" style="165" customWidth="1"/>
    <col min="8962" max="8962" width="72.5703125" style="165" customWidth="1"/>
    <col min="8963" max="8963" width="27.42578125" style="165" customWidth="1"/>
    <col min="8964" max="8964" width="32.140625" style="165" customWidth="1"/>
    <col min="8965" max="8965" width="32.7109375" style="165" customWidth="1"/>
    <col min="8966" max="9216" width="9.140625" style="165"/>
    <col min="9217" max="9217" width="27.28515625" style="165" customWidth="1"/>
    <col min="9218" max="9218" width="72.5703125" style="165" customWidth="1"/>
    <col min="9219" max="9219" width="27.42578125" style="165" customWidth="1"/>
    <col min="9220" max="9220" width="32.140625" style="165" customWidth="1"/>
    <col min="9221" max="9221" width="32.7109375" style="165" customWidth="1"/>
    <col min="9222" max="9472" width="9.140625" style="165"/>
    <col min="9473" max="9473" width="27.28515625" style="165" customWidth="1"/>
    <col min="9474" max="9474" width="72.5703125" style="165" customWidth="1"/>
    <col min="9475" max="9475" width="27.42578125" style="165" customWidth="1"/>
    <col min="9476" max="9476" width="32.140625" style="165" customWidth="1"/>
    <col min="9477" max="9477" width="32.7109375" style="165" customWidth="1"/>
    <col min="9478" max="9728" width="9.140625" style="165"/>
    <col min="9729" max="9729" width="27.28515625" style="165" customWidth="1"/>
    <col min="9730" max="9730" width="72.5703125" style="165" customWidth="1"/>
    <col min="9731" max="9731" width="27.42578125" style="165" customWidth="1"/>
    <col min="9732" max="9732" width="32.140625" style="165" customWidth="1"/>
    <col min="9733" max="9733" width="32.7109375" style="165" customWidth="1"/>
    <col min="9734" max="9984" width="9.140625" style="165"/>
    <col min="9985" max="9985" width="27.28515625" style="165" customWidth="1"/>
    <col min="9986" max="9986" width="72.5703125" style="165" customWidth="1"/>
    <col min="9987" max="9987" width="27.42578125" style="165" customWidth="1"/>
    <col min="9988" max="9988" width="32.140625" style="165" customWidth="1"/>
    <col min="9989" max="9989" width="32.7109375" style="165" customWidth="1"/>
    <col min="9990" max="10240" width="9.140625" style="165"/>
    <col min="10241" max="10241" width="27.28515625" style="165" customWidth="1"/>
    <col min="10242" max="10242" width="72.5703125" style="165" customWidth="1"/>
    <col min="10243" max="10243" width="27.42578125" style="165" customWidth="1"/>
    <col min="10244" max="10244" width="32.140625" style="165" customWidth="1"/>
    <col min="10245" max="10245" width="32.7109375" style="165" customWidth="1"/>
    <col min="10246" max="10496" width="9.140625" style="165"/>
    <col min="10497" max="10497" width="27.28515625" style="165" customWidth="1"/>
    <col min="10498" max="10498" width="72.5703125" style="165" customWidth="1"/>
    <col min="10499" max="10499" width="27.42578125" style="165" customWidth="1"/>
    <col min="10500" max="10500" width="32.140625" style="165" customWidth="1"/>
    <col min="10501" max="10501" width="32.7109375" style="165" customWidth="1"/>
    <col min="10502" max="10752" width="9.140625" style="165"/>
    <col min="10753" max="10753" width="27.28515625" style="165" customWidth="1"/>
    <col min="10754" max="10754" width="72.5703125" style="165" customWidth="1"/>
    <col min="10755" max="10755" width="27.42578125" style="165" customWidth="1"/>
    <col min="10756" max="10756" width="32.140625" style="165" customWidth="1"/>
    <col min="10757" max="10757" width="32.7109375" style="165" customWidth="1"/>
    <col min="10758" max="11008" width="9.140625" style="165"/>
    <col min="11009" max="11009" width="27.28515625" style="165" customWidth="1"/>
    <col min="11010" max="11010" width="72.5703125" style="165" customWidth="1"/>
    <col min="11011" max="11011" width="27.42578125" style="165" customWidth="1"/>
    <col min="11012" max="11012" width="32.140625" style="165" customWidth="1"/>
    <col min="11013" max="11013" width="32.7109375" style="165" customWidth="1"/>
    <col min="11014" max="11264" width="9.140625" style="165"/>
    <col min="11265" max="11265" width="27.28515625" style="165" customWidth="1"/>
    <col min="11266" max="11266" width="72.5703125" style="165" customWidth="1"/>
    <col min="11267" max="11267" width="27.42578125" style="165" customWidth="1"/>
    <col min="11268" max="11268" width="32.140625" style="165" customWidth="1"/>
    <col min="11269" max="11269" width="32.7109375" style="165" customWidth="1"/>
    <col min="11270" max="11520" width="9.140625" style="165"/>
    <col min="11521" max="11521" width="27.28515625" style="165" customWidth="1"/>
    <col min="11522" max="11522" width="72.5703125" style="165" customWidth="1"/>
    <col min="11523" max="11523" width="27.42578125" style="165" customWidth="1"/>
    <col min="11524" max="11524" width="32.140625" style="165" customWidth="1"/>
    <col min="11525" max="11525" width="32.7109375" style="165" customWidth="1"/>
    <col min="11526" max="11776" width="9.140625" style="165"/>
    <col min="11777" max="11777" width="27.28515625" style="165" customWidth="1"/>
    <col min="11778" max="11778" width="72.5703125" style="165" customWidth="1"/>
    <col min="11779" max="11779" width="27.42578125" style="165" customWidth="1"/>
    <col min="11780" max="11780" width="32.140625" style="165" customWidth="1"/>
    <col min="11781" max="11781" width="32.7109375" style="165" customWidth="1"/>
    <col min="11782" max="12032" width="9.140625" style="165"/>
    <col min="12033" max="12033" width="27.28515625" style="165" customWidth="1"/>
    <col min="12034" max="12034" width="72.5703125" style="165" customWidth="1"/>
    <col min="12035" max="12035" width="27.42578125" style="165" customWidth="1"/>
    <col min="12036" max="12036" width="32.140625" style="165" customWidth="1"/>
    <col min="12037" max="12037" width="32.7109375" style="165" customWidth="1"/>
    <col min="12038" max="12288" width="9.140625" style="165"/>
    <col min="12289" max="12289" width="27.28515625" style="165" customWidth="1"/>
    <col min="12290" max="12290" width="72.5703125" style="165" customWidth="1"/>
    <col min="12291" max="12291" width="27.42578125" style="165" customWidth="1"/>
    <col min="12292" max="12292" width="32.140625" style="165" customWidth="1"/>
    <col min="12293" max="12293" width="32.7109375" style="165" customWidth="1"/>
    <col min="12294" max="12544" width="9.140625" style="165"/>
    <col min="12545" max="12545" width="27.28515625" style="165" customWidth="1"/>
    <col min="12546" max="12546" width="72.5703125" style="165" customWidth="1"/>
    <col min="12547" max="12547" width="27.42578125" style="165" customWidth="1"/>
    <col min="12548" max="12548" width="32.140625" style="165" customWidth="1"/>
    <col min="12549" max="12549" width="32.7109375" style="165" customWidth="1"/>
    <col min="12550" max="12800" width="9.140625" style="165"/>
    <col min="12801" max="12801" width="27.28515625" style="165" customWidth="1"/>
    <col min="12802" max="12802" width="72.5703125" style="165" customWidth="1"/>
    <col min="12803" max="12803" width="27.42578125" style="165" customWidth="1"/>
    <col min="12804" max="12804" width="32.140625" style="165" customWidth="1"/>
    <col min="12805" max="12805" width="32.7109375" style="165" customWidth="1"/>
    <col min="12806" max="13056" width="9.140625" style="165"/>
    <col min="13057" max="13057" width="27.28515625" style="165" customWidth="1"/>
    <col min="13058" max="13058" width="72.5703125" style="165" customWidth="1"/>
    <col min="13059" max="13059" width="27.42578125" style="165" customWidth="1"/>
    <col min="13060" max="13060" width="32.140625" style="165" customWidth="1"/>
    <col min="13061" max="13061" width="32.7109375" style="165" customWidth="1"/>
    <col min="13062" max="13312" width="9.140625" style="165"/>
    <col min="13313" max="13313" width="27.28515625" style="165" customWidth="1"/>
    <col min="13314" max="13314" width="72.5703125" style="165" customWidth="1"/>
    <col min="13315" max="13315" width="27.42578125" style="165" customWidth="1"/>
    <col min="13316" max="13316" width="32.140625" style="165" customWidth="1"/>
    <col min="13317" max="13317" width="32.7109375" style="165" customWidth="1"/>
    <col min="13318" max="13568" width="9.140625" style="165"/>
    <col min="13569" max="13569" width="27.28515625" style="165" customWidth="1"/>
    <col min="13570" max="13570" width="72.5703125" style="165" customWidth="1"/>
    <col min="13571" max="13571" width="27.42578125" style="165" customWidth="1"/>
    <col min="13572" max="13572" width="32.140625" style="165" customWidth="1"/>
    <col min="13573" max="13573" width="32.7109375" style="165" customWidth="1"/>
    <col min="13574" max="13824" width="9.140625" style="165"/>
    <col min="13825" max="13825" width="27.28515625" style="165" customWidth="1"/>
    <col min="13826" max="13826" width="72.5703125" style="165" customWidth="1"/>
    <col min="13827" max="13827" width="27.42578125" style="165" customWidth="1"/>
    <col min="13828" max="13828" width="32.140625" style="165" customWidth="1"/>
    <col min="13829" max="13829" width="32.7109375" style="165" customWidth="1"/>
    <col min="13830" max="14080" width="9.140625" style="165"/>
    <col min="14081" max="14081" width="27.28515625" style="165" customWidth="1"/>
    <col min="14082" max="14082" width="72.5703125" style="165" customWidth="1"/>
    <col min="14083" max="14083" width="27.42578125" style="165" customWidth="1"/>
    <col min="14084" max="14084" width="32.140625" style="165" customWidth="1"/>
    <col min="14085" max="14085" width="32.7109375" style="165" customWidth="1"/>
    <col min="14086" max="14336" width="9.140625" style="165"/>
    <col min="14337" max="14337" width="27.28515625" style="165" customWidth="1"/>
    <col min="14338" max="14338" width="72.5703125" style="165" customWidth="1"/>
    <col min="14339" max="14339" width="27.42578125" style="165" customWidth="1"/>
    <col min="14340" max="14340" width="32.140625" style="165" customWidth="1"/>
    <col min="14341" max="14341" width="32.7109375" style="165" customWidth="1"/>
    <col min="14342" max="14592" width="9.140625" style="165"/>
    <col min="14593" max="14593" width="27.28515625" style="165" customWidth="1"/>
    <col min="14594" max="14594" width="72.5703125" style="165" customWidth="1"/>
    <col min="14595" max="14595" width="27.42578125" style="165" customWidth="1"/>
    <col min="14596" max="14596" width="32.140625" style="165" customWidth="1"/>
    <col min="14597" max="14597" width="32.7109375" style="165" customWidth="1"/>
    <col min="14598" max="14848" width="9.140625" style="165"/>
    <col min="14849" max="14849" width="27.28515625" style="165" customWidth="1"/>
    <col min="14850" max="14850" width="72.5703125" style="165" customWidth="1"/>
    <col min="14851" max="14851" width="27.42578125" style="165" customWidth="1"/>
    <col min="14852" max="14852" width="32.140625" style="165" customWidth="1"/>
    <col min="14853" max="14853" width="32.7109375" style="165" customWidth="1"/>
    <col min="14854" max="15104" width="9.140625" style="165"/>
    <col min="15105" max="15105" width="27.28515625" style="165" customWidth="1"/>
    <col min="15106" max="15106" width="72.5703125" style="165" customWidth="1"/>
    <col min="15107" max="15107" width="27.42578125" style="165" customWidth="1"/>
    <col min="15108" max="15108" width="32.140625" style="165" customWidth="1"/>
    <col min="15109" max="15109" width="32.7109375" style="165" customWidth="1"/>
    <col min="15110" max="15360" width="9.140625" style="165"/>
    <col min="15361" max="15361" width="27.28515625" style="165" customWidth="1"/>
    <col min="15362" max="15362" width="72.5703125" style="165" customWidth="1"/>
    <col min="15363" max="15363" width="27.42578125" style="165" customWidth="1"/>
    <col min="15364" max="15364" width="32.140625" style="165" customWidth="1"/>
    <col min="15365" max="15365" width="32.7109375" style="165" customWidth="1"/>
    <col min="15366" max="15616" width="9.140625" style="165"/>
    <col min="15617" max="15617" width="27.28515625" style="165" customWidth="1"/>
    <col min="15618" max="15618" width="72.5703125" style="165" customWidth="1"/>
    <col min="15619" max="15619" width="27.42578125" style="165" customWidth="1"/>
    <col min="15620" max="15620" width="32.140625" style="165" customWidth="1"/>
    <col min="15621" max="15621" width="32.7109375" style="165" customWidth="1"/>
    <col min="15622" max="15872" width="9.140625" style="165"/>
    <col min="15873" max="15873" width="27.28515625" style="165" customWidth="1"/>
    <col min="15874" max="15874" width="72.5703125" style="165" customWidth="1"/>
    <col min="15875" max="15875" width="27.42578125" style="165" customWidth="1"/>
    <col min="15876" max="15876" width="32.140625" style="165" customWidth="1"/>
    <col min="15877" max="15877" width="32.7109375" style="165" customWidth="1"/>
    <col min="15878" max="16128" width="9.140625" style="165"/>
    <col min="16129" max="16129" width="27.28515625" style="165" customWidth="1"/>
    <col min="16130" max="16130" width="72.5703125" style="165" customWidth="1"/>
    <col min="16131" max="16131" width="27.42578125" style="165" customWidth="1"/>
    <col min="16132" max="16132" width="32.140625" style="165" customWidth="1"/>
    <col min="16133" max="16133" width="32.7109375" style="165" customWidth="1"/>
    <col min="16134" max="16379" width="9.140625" style="165"/>
    <col min="16380" max="16384" width="9.140625" style="165" customWidth="1"/>
  </cols>
  <sheetData>
    <row r="1" spans="1:11" ht="30" customHeight="1" x14ac:dyDescent="0.25">
      <c r="A1" s="163" t="s">
        <v>324</v>
      </c>
      <c r="B1" s="164"/>
      <c r="C1" s="164"/>
      <c r="D1" s="164"/>
      <c r="E1" s="164"/>
      <c r="F1" s="164"/>
      <c r="G1" s="164"/>
      <c r="H1" s="164"/>
      <c r="I1" s="164"/>
    </row>
    <row r="2" spans="1:11" ht="27.75" customHeight="1" thickBot="1" x14ac:dyDescent="0.4">
      <c r="A2" s="166"/>
      <c r="I2" s="167" t="s">
        <v>19</v>
      </c>
    </row>
    <row r="3" spans="1:11" ht="64.5" customHeight="1" thickBot="1" x14ac:dyDescent="0.3">
      <c r="A3" s="504" t="s">
        <v>1</v>
      </c>
      <c r="B3" s="504"/>
      <c r="C3" s="168" t="s">
        <v>90</v>
      </c>
      <c r="D3" s="169" t="s">
        <v>91</v>
      </c>
      <c r="E3" s="169" t="s">
        <v>92</v>
      </c>
      <c r="F3" s="169" t="s">
        <v>93</v>
      </c>
      <c r="G3" s="170" t="s">
        <v>94</v>
      </c>
      <c r="H3" s="170" t="s">
        <v>323</v>
      </c>
      <c r="I3" s="171" t="s">
        <v>96</v>
      </c>
      <c r="J3" s="339" t="s">
        <v>313</v>
      </c>
      <c r="K3" s="340" t="s">
        <v>314</v>
      </c>
    </row>
    <row r="4" spans="1:11" ht="18" x14ac:dyDescent="0.25">
      <c r="A4" s="289"/>
      <c r="B4" s="498" t="s">
        <v>97</v>
      </c>
      <c r="C4" s="172" t="s">
        <v>234</v>
      </c>
      <c r="D4" s="173">
        <v>0</v>
      </c>
      <c r="E4" s="174"/>
      <c r="F4" s="174">
        <f>'školství - ORJ 17+ORJ19'!Q11</f>
        <v>0</v>
      </c>
      <c r="G4" s="175"/>
      <c r="H4" s="174">
        <f>'školství - ORJ 17+ORJ19'!R11</f>
        <v>3247</v>
      </c>
      <c r="I4" s="174">
        <f>SUM(D4:H4)</f>
        <v>3247</v>
      </c>
      <c r="J4" s="334"/>
      <c r="K4" s="332"/>
    </row>
    <row r="5" spans="1:11" ht="18" x14ac:dyDescent="0.25">
      <c r="A5" s="287"/>
      <c r="B5" s="499"/>
      <c r="C5" s="172" t="s">
        <v>307</v>
      </c>
      <c r="D5" s="173">
        <v>0</v>
      </c>
      <c r="E5" s="174"/>
      <c r="F5" s="174">
        <f>'školství - ORJ 17+ORJ19'!Q16</f>
        <v>0</v>
      </c>
      <c r="G5" s="173"/>
      <c r="H5" s="174">
        <f>'školství - ORJ 17+ORJ19'!R16</f>
        <v>19921</v>
      </c>
      <c r="I5" s="174">
        <f t="shared" ref="I5:I12" si="0">SUM(D5:H5)</f>
        <v>19921</v>
      </c>
      <c r="J5" s="334"/>
      <c r="K5" s="332"/>
    </row>
    <row r="6" spans="1:11" ht="18" x14ac:dyDescent="0.25">
      <c r="A6" s="287"/>
      <c r="B6" s="499"/>
      <c r="C6" s="172" t="s">
        <v>235</v>
      </c>
      <c r="D6" s="173">
        <v>0</v>
      </c>
      <c r="E6" s="174"/>
      <c r="F6" s="174">
        <f>'školství - ORJ 17+ORJ19'!Q22</f>
        <v>200</v>
      </c>
      <c r="G6" s="173"/>
      <c r="H6" s="174">
        <f>'školství - ORJ 17+ORJ19'!R22</f>
        <v>2539</v>
      </c>
      <c r="I6" s="174">
        <f t="shared" si="0"/>
        <v>2739</v>
      </c>
      <c r="J6" s="341"/>
      <c r="K6" s="332"/>
    </row>
    <row r="7" spans="1:11" s="177" customFormat="1" ht="18" hidden="1" x14ac:dyDescent="0.2">
      <c r="A7" s="287"/>
      <c r="B7" s="499"/>
      <c r="C7" s="191" t="s">
        <v>233</v>
      </c>
      <c r="D7" s="174">
        <v>0</v>
      </c>
      <c r="E7" s="174"/>
      <c r="F7" s="174"/>
      <c r="G7" s="174"/>
      <c r="H7" s="174">
        <v>0</v>
      </c>
      <c r="I7" s="174">
        <f>SUM(D7:H7)</f>
        <v>0</v>
      </c>
      <c r="J7" s="342"/>
      <c r="K7" s="333"/>
    </row>
    <row r="8" spans="1:11" s="177" customFormat="1" ht="18.75" thickBot="1" x14ac:dyDescent="0.25">
      <c r="A8" s="287"/>
      <c r="B8" s="500"/>
      <c r="C8" s="288" t="s">
        <v>236</v>
      </c>
      <c r="D8" s="194">
        <v>0</v>
      </c>
      <c r="E8" s="194"/>
      <c r="F8" s="194">
        <f>'školství  - nákupy'!Q14</f>
        <v>225</v>
      </c>
      <c r="G8" s="194"/>
      <c r="H8" s="194">
        <f>'školství  - nákupy'!R14</f>
        <v>1431</v>
      </c>
      <c r="I8" s="194">
        <f>SUM(D8:H8)</f>
        <v>1656</v>
      </c>
      <c r="J8" s="342"/>
      <c r="K8" s="333"/>
    </row>
    <row r="9" spans="1:11" ht="21" thickBot="1" x14ac:dyDescent="0.3">
      <c r="A9" s="501" t="s">
        <v>99</v>
      </c>
      <c r="B9" s="494"/>
      <c r="C9" s="494"/>
      <c r="D9" s="178">
        <f>SUM(D4:D8)</f>
        <v>0</v>
      </c>
      <c r="E9" s="178">
        <f t="shared" ref="E9:G9" si="1">SUM(E4:E7)</f>
        <v>0</v>
      </c>
      <c r="F9" s="178">
        <f>SUM(F4:F8)</f>
        <v>425</v>
      </c>
      <c r="G9" s="179">
        <f t="shared" si="1"/>
        <v>0</v>
      </c>
      <c r="H9" s="180">
        <f>SUM(H4:H8)</f>
        <v>27138</v>
      </c>
      <c r="I9" s="180">
        <f>SUM(I4:I8)</f>
        <v>27563</v>
      </c>
      <c r="J9" s="343">
        <v>27400</v>
      </c>
      <c r="K9" s="336">
        <f>H9-J9</f>
        <v>-262</v>
      </c>
    </row>
    <row r="10" spans="1:11" ht="18" x14ac:dyDescent="0.25">
      <c r="A10" s="495"/>
      <c r="B10" s="498" t="s">
        <v>100</v>
      </c>
      <c r="C10" s="172" t="s">
        <v>235</v>
      </c>
      <c r="D10" s="175">
        <v>0</v>
      </c>
      <c r="E10" s="181"/>
      <c r="F10" s="181">
        <f>'Sociální - ORJ 17+ORJ19'!Q11+'Sociální - ORJ 17+ORJ19'!Q17</f>
        <v>150</v>
      </c>
      <c r="G10" s="175"/>
      <c r="H10" s="181">
        <f>'Sociální - ORJ 17+ORJ19'!R11+'Sociální - ORJ 17+ORJ19'!R17</f>
        <v>1350</v>
      </c>
      <c r="I10" s="181">
        <f t="shared" si="0"/>
        <v>1500</v>
      </c>
      <c r="J10" s="344"/>
      <c r="K10" s="337"/>
    </row>
    <row r="11" spans="1:11" ht="18" x14ac:dyDescent="0.25">
      <c r="A11" s="496"/>
      <c r="B11" s="499"/>
      <c r="C11" s="172" t="s">
        <v>307</v>
      </c>
      <c r="D11" s="173">
        <v>0</v>
      </c>
      <c r="E11" s="196"/>
      <c r="F11" s="196">
        <v>0</v>
      </c>
      <c r="G11" s="173"/>
      <c r="H11" s="196">
        <f>'Sociální - ORJ 17+ORJ19'!P22</f>
        <v>13550</v>
      </c>
      <c r="I11" s="196">
        <f t="shared" si="0"/>
        <v>13550</v>
      </c>
      <c r="J11" s="344"/>
      <c r="K11" s="337"/>
    </row>
    <row r="12" spans="1:11" s="177" customFormat="1" ht="18.75" thickBot="1" x14ac:dyDescent="0.25">
      <c r="A12" s="496"/>
      <c r="B12" s="499"/>
      <c r="C12" s="191" t="s">
        <v>233</v>
      </c>
      <c r="D12" s="174">
        <v>0</v>
      </c>
      <c r="E12" s="174"/>
      <c r="F12" s="174">
        <v>0</v>
      </c>
      <c r="G12" s="174"/>
      <c r="H12" s="174">
        <f>'Sociální - ORJ 52 '!X14</f>
        <v>2800</v>
      </c>
      <c r="I12" s="174">
        <f t="shared" si="0"/>
        <v>2800</v>
      </c>
      <c r="J12" s="345"/>
      <c r="K12" s="338"/>
    </row>
    <row r="13" spans="1:11" s="177" customFormat="1" ht="18.75" hidden="1" thickBot="1" x14ac:dyDescent="0.25">
      <c r="A13" s="496"/>
      <c r="B13" s="499"/>
      <c r="C13" s="288" t="s">
        <v>236</v>
      </c>
      <c r="D13" s="174"/>
      <c r="E13" s="174"/>
      <c r="F13" s="174"/>
      <c r="G13" s="174"/>
      <c r="H13" s="174">
        <v>0</v>
      </c>
      <c r="I13" s="174">
        <v>0</v>
      </c>
      <c r="J13" s="345"/>
      <c r="K13" s="338"/>
    </row>
    <row r="14" spans="1:11" s="177" customFormat="1" ht="18.75" hidden="1" thickBot="1" x14ac:dyDescent="0.25">
      <c r="A14" s="496"/>
      <c r="B14" s="499"/>
      <c r="C14" s="176" t="s">
        <v>98</v>
      </c>
      <c r="D14" s="174"/>
      <c r="E14" s="174"/>
      <c r="F14" s="174"/>
      <c r="G14" s="174"/>
      <c r="H14" s="174"/>
      <c r="I14" s="174">
        <f t="shared" ref="I14" si="2">SUM(D14:H14)</f>
        <v>0</v>
      </c>
      <c r="J14" s="345"/>
      <c r="K14" s="338"/>
    </row>
    <row r="15" spans="1:11" ht="21" thickBot="1" x14ac:dyDescent="0.3">
      <c r="A15" s="501" t="s">
        <v>101</v>
      </c>
      <c r="B15" s="494"/>
      <c r="C15" s="494"/>
      <c r="D15" s="178">
        <f t="shared" ref="D15:G15" si="3">SUM(D10:D14)</f>
        <v>0</v>
      </c>
      <c r="E15" s="182">
        <f t="shared" si="3"/>
        <v>0</v>
      </c>
      <c r="F15" s="182">
        <f t="shared" si="3"/>
        <v>150</v>
      </c>
      <c r="G15" s="179">
        <f t="shared" si="3"/>
        <v>0</v>
      </c>
      <c r="H15" s="183">
        <f>SUM(H10:H14)</f>
        <v>17700</v>
      </c>
      <c r="I15" s="180">
        <f>SUM(I10:I14)</f>
        <v>17850</v>
      </c>
      <c r="J15" s="343">
        <v>16800</v>
      </c>
      <c r="K15" s="336">
        <f>H15-J15</f>
        <v>900</v>
      </c>
    </row>
    <row r="16" spans="1:11" ht="18.75" thickBot="1" x14ac:dyDescent="0.3">
      <c r="A16" s="495"/>
      <c r="B16" s="498" t="s">
        <v>102</v>
      </c>
      <c r="C16" s="172" t="s">
        <v>309</v>
      </c>
      <c r="D16" s="184">
        <v>0</v>
      </c>
      <c r="E16" s="185"/>
      <c r="F16" s="185">
        <v>0</v>
      </c>
      <c r="G16" s="175"/>
      <c r="H16" s="181">
        <f>'doprava ORJ 12'!Q13</f>
        <v>34650</v>
      </c>
      <c r="I16" s="181">
        <f>SUM(D16:H16)</f>
        <v>34650</v>
      </c>
      <c r="J16" s="344"/>
      <c r="K16" s="337"/>
    </row>
    <row r="17" spans="1:11" s="177" customFormat="1" ht="18" hidden="1" x14ac:dyDescent="0.2">
      <c r="A17" s="496"/>
      <c r="B17" s="499"/>
      <c r="C17" s="176" t="s">
        <v>103</v>
      </c>
      <c r="D17" s="174"/>
      <c r="E17" s="174"/>
      <c r="F17" s="174"/>
      <c r="G17" s="174"/>
      <c r="H17" s="174"/>
      <c r="I17" s="174">
        <f t="shared" ref="I17:I19" si="4">SUM(D17:H17)</f>
        <v>0</v>
      </c>
      <c r="J17" s="345"/>
      <c r="K17" s="338"/>
    </row>
    <row r="18" spans="1:11" s="177" customFormat="1" ht="18" hidden="1" x14ac:dyDescent="0.2">
      <c r="A18" s="496"/>
      <c r="B18" s="499"/>
      <c r="C18" s="186" t="s">
        <v>104</v>
      </c>
      <c r="D18" s="174"/>
      <c r="E18" s="174"/>
      <c r="F18" s="174"/>
      <c r="G18" s="174"/>
      <c r="H18" s="174"/>
      <c r="I18" s="174">
        <f t="shared" si="4"/>
        <v>0</v>
      </c>
      <c r="J18" s="345"/>
      <c r="K18" s="338"/>
    </row>
    <row r="19" spans="1:11" ht="18.75" hidden="1" thickBot="1" x14ac:dyDescent="0.3">
      <c r="A19" s="497"/>
      <c r="B19" s="500"/>
      <c r="C19" s="172" t="s">
        <v>145</v>
      </c>
      <c r="D19" s="187"/>
      <c r="E19" s="188"/>
      <c r="F19" s="189"/>
      <c r="G19" s="190"/>
      <c r="H19" s="188">
        <v>0</v>
      </c>
      <c r="I19" s="174">
        <f t="shared" si="4"/>
        <v>0</v>
      </c>
      <c r="J19" s="344"/>
      <c r="K19" s="337"/>
    </row>
    <row r="20" spans="1:11" ht="21" thickBot="1" x14ac:dyDescent="0.3">
      <c r="A20" s="501" t="s">
        <v>105</v>
      </c>
      <c r="B20" s="494"/>
      <c r="C20" s="494"/>
      <c r="D20" s="183">
        <f t="shared" ref="D20:H20" si="5">SUM(D16:D19)</f>
        <v>0</v>
      </c>
      <c r="E20" s="182">
        <f t="shared" si="5"/>
        <v>0</v>
      </c>
      <c r="F20" s="182">
        <f t="shared" si="5"/>
        <v>0</v>
      </c>
      <c r="G20" s="183">
        <f t="shared" si="5"/>
        <v>0</v>
      </c>
      <c r="H20" s="183">
        <f t="shared" si="5"/>
        <v>34650</v>
      </c>
      <c r="I20" s="180">
        <f>SUM(I16:I19)</f>
        <v>34650</v>
      </c>
      <c r="J20" s="343">
        <v>31500</v>
      </c>
      <c r="K20" s="336">
        <f>H20-J20</f>
        <v>3150</v>
      </c>
    </row>
    <row r="21" spans="1:11" ht="18" x14ac:dyDescent="0.25">
      <c r="A21" s="502"/>
      <c r="B21" s="498" t="s">
        <v>106</v>
      </c>
      <c r="C21" s="195" t="s">
        <v>308</v>
      </c>
      <c r="D21" s="184">
        <v>0</v>
      </c>
      <c r="E21" s="185"/>
      <c r="F21" s="185">
        <v>0</v>
      </c>
      <c r="G21" s="175"/>
      <c r="H21" s="181">
        <f>'Kultura - ORJ 17+ORJ 19 '!R11</f>
        <v>1520</v>
      </c>
      <c r="I21" s="181">
        <f>SUM(D21:H21)</f>
        <v>1520</v>
      </c>
      <c r="J21" s="341"/>
      <c r="K21" s="337"/>
    </row>
    <row r="22" spans="1:11" s="177" customFormat="1" ht="18.75" thickBot="1" x14ac:dyDescent="0.25">
      <c r="A22" s="503"/>
      <c r="B22" s="499"/>
      <c r="C22" s="172" t="s">
        <v>235</v>
      </c>
      <c r="D22" s="174">
        <v>0</v>
      </c>
      <c r="E22" s="174"/>
      <c r="F22" s="174">
        <v>0</v>
      </c>
      <c r="G22" s="174"/>
      <c r="H22" s="174">
        <f>'Kultura - ORJ 17+ORJ 19 '!R15</f>
        <v>2680</v>
      </c>
      <c r="I22" s="174">
        <f t="shared" ref="I22" si="6">SUM(D22:H22)</f>
        <v>2680</v>
      </c>
      <c r="J22" s="342"/>
      <c r="K22" s="338"/>
    </row>
    <row r="23" spans="1:11" s="177" customFormat="1" ht="18.75" hidden="1" thickBot="1" x14ac:dyDescent="0.25">
      <c r="A23" s="192"/>
      <c r="B23" s="500"/>
      <c r="C23" s="288" t="s">
        <v>312</v>
      </c>
      <c r="D23" s="193"/>
      <c r="E23" s="194"/>
      <c r="F23" s="194"/>
      <c r="G23" s="194"/>
      <c r="H23" s="194">
        <v>0</v>
      </c>
      <c r="I23" s="174">
        <v>0</v>
      </c>
      <c r="J23" s="342"/>
      <c r="K23" s="338"/>
    </row>
    <row r="24" spans="1:11" ht="21" thickBot="1" x14ac:dyDescent="0.3">
      <c r="A24" s="493" t="s">
        <v>107</v>
      </c>
      <c r="B24" s="494"/>
      <c r="C24" s="494"/>
      <c r="D24" s="183">
        <f>SUM(D21:D23)</f>
        <v>0</v>
      </c>
      <c r="E24" s="183">
        <f t="shared" ref="E24:H24" si="7">SUM(E21:E23)</f>
        <v>0</v>
      </c>
      <c r="F24" s="183">
        <f t="shared" si="7"/>
        <v>0</v>
      </c>
      <c r="G24" s="183">
        <f t="shared" si="7"/>
        <v>0</v>
      </c>
      <c r="H24" s="183">
        <f t="shared" si="7"/>
        <v>4200</v>
      </c>
      <c r="I24" s="180">
        <f>SUM(I21:I23)</f>
        <v>4200</v>
      </c>
      <c r="J24" s="343">
        <v>4200</v>
      </c>
      <c r="K24" s="336">
        <f>H24-J24</f>
        <v>0</v>
      </c>
    </row>
    <row r="25" spans="1:11" ht="18" hidden="1" x14ac:dyDescent="0.25">
      <c r="A25" s="495"/>
      <c r="B25" s="498" t="s">
        <v>108</v>
      </c>
      <c r="C25" s="195" t="s">
        <v>308</v>
      </c>
      <c r="D25" s="173"/>
      <c r="E25" s="181"/>
      <c r="F25" s="196"/>
      <c r="G25" s="174"/>
      <c r="H25" s="181">
        <v>0</v>
      </c>
      <c r="I25" s="197">
        <f>SUM(D25:H25)</f>
        <v>0</v>
      </c>
      <c r="J25" s="341"/>
      <c r="K25" s="337"/>
    </row>
    <row r="26" spans="1:11" ht="18" hidden="1" x14ac:dyDescent="0.25">
      <c r="A26" s="496"/>
      <c r="B26" s="499"/>
      <c r="C26" s="172" t="s">
        <v>235</v>
      </c>
      <c r="D26" s="173"/>
      <c r="E26" s="196"/>
      <c r="F26" s="196"/>
      <c r="G26" s="174"/>
      <c r="H26" s="196">
        <v>0</v>
      </c>
      <c r="I26" s="307">
        <f>SUM(D26:H26)</f>
        <v>0</v>
      </c>
      <c r="J26" s="341"/>
      <c r="K26" s="337"/>
    </row>
    <row r="27" spans="1:11" ht="18" x14ac:dyDescent="0.25">
      <c r="A27" s="496"/>
      <c r="B27" s="499"/>
      <c r="C27" s="191" t="s">
        <v>233</v>
      </c>
      <c r="D27" s="174">
        <f>'zdravotnictví - SMN - ORJ 52 '!R16</f>
        <v>11118</v>
      </c>
      <c r="E27" s="196"/>
      <c r="F27" s="196">
        <v>0</v>
      </c>
      <c r="G27" s="174"/>
      <c r="H27" s="188">
        <f>'zdravotnictví - SMN - ORJ 52 '!U16</f>
        <v>7993</v>
      </c>
      <c r="I27" s="198">
        <f t="shared" ref="I27:I31" si="8">SUM(D27:H27)</f>
        <v>19111</v>
      </c>
      <c r="J27" s="341"/>
      <c r="K27" s="337"/>
    </row>
    <row r="28" spans="1:11" ht="18.75" thickBot="1" x14ac:dyDescent="0.3">
      <c r="A28" s="496"/>
      <c r="B28" s="499"/>
      <c r="C28" s="288" t="s">
        <v>236</v>
      </c>
      <c r="D28" s="174">
        <v>0</v>
      </c>
      <c r="E28" s="188"/>
      <c r="F28" s="174">
        <v>0</v>
      </c>
      <c r="G28" s="174"/>
      <c r="H28" s="188">
        <f>'Zdravotnictví - nákupy'!R10</f>
        <v>7000</v>
      </c>
      <c r="I28" s="198">
        <f t="shared" si="8"/>
        <v>7000</v>
      </c>
      <c r="J28" s="341"/>
      <c r="K28" s="337"/>
    </row>
    <row r="29" spans="1:11" ht="18" hidden="1" x14ac:dyDescent="0.25">
      <c r="A29" s="496"/>
      <c r="B29" s="499"/>
      <c r="C29" s="172" t="s">
        <v>109</v>
      </c>
      <c r="D29" s="174"/>
      <c r="E29" s="188"/>
      <c r="F29" s="174"/>
      <c r="G29" s="174"/>
      <c r="H29" s="188"/>
      <c r="I29" s="198">
        <f t="shared" si="8"/>
        <v>0</v>
      </c>
      <c r="J29" s="341"/>
      <c r="K29" s="337"/>
    </row>
    <row r="30" spans="1:11" s="177" customFormat="1" ht="18" hidden="1" customHeight="1" x14ac:dyDescent="0.2">
      <c r="A30" s="496"/>
      <c r="B30" s="499"/>
      <c r="C30" s="186" t="s">
        <v>110</v>
      </c>
      <c r="D30" s="188"/>
      <c r="E30" s="188"/>
      <c r="F30" s="188"/>
      <c r="G30" s="188"/>
      <c r="H30" s="188"/>
      <c r="I30" s="188">
        <f t="shared" ref="I30" si="9">SUM(D30:H30)</f>
        <v>0</v>
      </c>
      <c r="J30" s="342"/>
      <c r="K30" s="338"/>
    </row>
    <row r="31" spans="1:11" s="177" customFormat="1" ht="18.75" hidden="1" thickBot="1" x14ac:dyDescent="0.25">
      <c r="A31" s="497"/>
      <c r="B31" s="500"/>
      <c r="C31" s="176" t="s">
        <v>111</v>
      </c>
      <c r="D31" s="188"/>
      <c r="E31" s="188"/>
      <c r="F31" s="188"/>
      <c r="G31" s="188"/>
      <c r="H31" s="188"/>
      <c r="I31" s="188">
        <f t="shared" si="8"/>
        <v>0</v>
      </c>
      <c r="J31" s="342"/>
      <c r="K31" s="338"/>
    </row>
    <row r="32" spans="1:11" ht="21" thickBot="1" x14ac:dyDescent="0.3">
      <c r="A32" s="501" t="s">
        <v>112</v>
      </c>
      <c r="B32" s="494"/>
      <c r="C32" s="494"/>
      <c r="D32" s="178">
        <f t="shared" ref="D32:I32" si="10">SUM(D25:D31)</f>
        <v>11118</v>
      </c>
      <c r="E32" s="178">
        <f t="shared" si="10"/>
        <v>0</v>
      </c>
      <c r="F32" s="178">
        <f t="shared" si="10"/>
        <v>0</v>
      </c>
      <c r="G32" s="178">
        <f t="shared" si="10"/>
        <v>0</v>
      </c>
      <c r="H32" s="178">
        <f t="shared" si="10"/>
        <v>14993</v>
      </c>
      <c r="I32" s="199">
        <f t="shared" si="10"/>
        <v>26111</v>
      </c>
      <c r="J32" s="343">
        <v>14000</v>
      </c>
      <c r="K32" s="336">
        <f>H32-J32</f>
        <v>993</v>
      </c>
    </row>
    <row r="33" spans="1:11" s="203" customFormat="1" ht="18.75" hidden="1" thickBot="1" x14ac:dyDescent="0.25">
      <c r="A33" s="200"/>
      <c r="B33" s="201" t="s">
        <v>113</v>
      </c>
      <c r="C33" s="202" t="s">
        <v>114</v>
      </c>
      <c r="D33" s="188">
        <v>0</v>
      </c>
      <c r="E33" s="188"/>
      <c r="F33" s="188"/>
      <c r="G33" s="188"/>
      <c r="H33" s="188"/>
      <c r="I33" s="188">
        <f>SUM(D33:H33)</f>
        <v>0</v>
      </c>
      <c r="J33" s="342"/>
      <c r="K33" s="333"/>
    </row>
    <row r="34" spans="1:11" s="177" customFormat="1" ht="20.100000000000001" hidden="1" customHeight="1" thickBot="1" x14ac:dyDescent="0.25">
      <c r="A34" s="480" t="s">
        <v>115</v>
      </c>
      <c r="B34" s="481"/>
      <c r="C34" s="481"/>
      <c r="D34" s="204">
        <f t="shared" ref="D34:I34" si="11">SUM(D33:D33)</f>
        <v>0</v>
      </c>
      <c r="E34" s="204">
        <f t="shared" si="11"/>
        <v>0</v>
      </c>
      <c r="F34" s="204">
        <f t="shared" si="11"/>
        <v>0</v>
      </c>
      <c r="G34" s="204">
        <f t="shared" si="11"/>
        <v>0</v>
      </c>
      <c r="H34" s="204">
        <f t="shared" si="11"/>
        <v>0</v>
      </c>
      <c r="I34" s="204">
        <f t="shared" si="11"/>
        <v>0</v>
      </c>
      <c r="J34" s="342"/>
      <c r="K34" s="333"/>
    </row>
    <row r="35" spans="1:11" s="203" customFormat="1" ht="18.75" thickBot="1" x14ac:dyDescent="0.25">
      <c r="A35" s="260"/>
      <c r="B35" s="320" t="s">
        <v>119</v>
      </c>
      <c r="C35" s="172" t="s">
        <v>308</v>
      </c>
      <c r="D35" s="188">
        <v>0</v>
      </c>
      <c r="E35" s="188">
        <v>0</v>
      </c>
      <c r="F35" s="188">
        <f>'[1]Životní prostředí - ORJ 59'!S25</f>
        <v>0</v>
      </c>
      <c r="G35" s="188">
        <f>'[1]Životní prostředí - ORJ 59'!R25</f>
        <v>0</v>
      </c>
      <c r="H35" s="188">
        <f>'krizov. řízení - ORJ 17'!Q18</f>
        <v>1000</v>
      </c>
      <c r="I35" s="188">
        <f t="shared" ref="I35" si="12">SUM(D35:H35)</f>
        <v>1000</v>
      </c>
      <c r="J35" s="335"/>
      <c r="K35" s="333"/>
    </row>
    <row r="36" spans="1:11" ht="21" thickBot="1" x14ac:dyDescent="0.3">
      <c r="A36" s="482" t="s">
        <v>265</v>
      </c>
      <c r="B36" s="483"/>
      <c r="C36" s="483"/>
      <c r="D36" s="178">
        <f t="shared" ref="D36:I36" si="13">SUM(D35:D35)</f>
        <v>0</v>
      </c>
      <c r="E36" s="178">
        <f t="shared" si="13"/>
        <v>0</v>
      </c>
      <c r="F36" s="178">
        <f t="shared" si="13"/>
        <v>0</v>
      </c>
      <c r="G36" s="178">
        <f t="shared" si="13"/>
        <v>0</v>
      </c>
      <c r="H36" s="178">
        <f t="shared" si="13"/>
        <v>1000</v>
      </c>
      <c r="I36" s="199">
        <f t="shared" si="13"/>
        <v>1000</v>
      </c>
      <c r="J36" s="334"/>
      <c r="K36" s="332"/>
    </row>
    <row r="37" spans="1:11" s="177" customFormat="1" ht="18.75" thickBot="1" x14ac:dyDescent="0.25">
      <c r="A37" s="205"/>
      <c r="B37" s="320" t="s">
        <v>262</v>
      </c>
      <c r="C37" s="206" t="s">
        <v>264</v>
      </c>
      <c r="D37" s="188">
        <v>0</v>
      </c>
      <c r="E37" s="188"/>
      <c r="F37" s="188">
        <v>0</v>
      </c>
      <c r="G37" s="188"/>
      <c r="H37" s="188">
        <f>'ORJ 30'!T11</f>
        <v>1000</v>
      </c>
      <c r="I37" s="188">
        <f>SUM(D37:H37)</f>
        <v>1000</v>
      </c>
      <c r="J37" s="342"/>
      <c r="K37" s="333"/>
    </row>
    <row r="38" spans="1:11" s="177" customFormat="1" ht="21" thickBot="1" x14ac:dyDescent="0.25">
      <c r="A38" s="480" t="s">
        <v>263</v>
      </c>
      <c r="B38" s="481"/>
      <c r="C38" s="481"/>
      <c r="D38" s="204">
        <f t="shared" ref="D38:I38" si="14">SUM(D37:D37)</f>
        <v>0</v>
      </c>
      <c r="E38" s="204">
        <f t="shared" si="14"/>
        <v>0</v>
      </c>
      <c r="F38" s="204">
        <f t="shared" si="14"/>
        <v>0</v>
      </c>
      <c r="G38" s="204">
        <f t="shared" si="14"/>
        <v>0</v>
      </c>
      <c r="H38" s="204">
        <f t="shared" si="14"/>
        <v>1000</v>
      </c>
      <c r="I38" s="204">
        <f t="shared" si="14"/>
        <v>1000</v>
      </c>
      <c r="J38" s="335"/>
      <c r="K38" s="333"/>
    </row>
    <row r="39" spans="1:11" s="203" customFormat="1" ht="18" x14ac:dyDescent="0.2">
      <c r="A39" s="329"/>
      <c r="B39" s="326" t="s">
        <v>266</v>
      </c>
      <c r="C39" s="172" t="s">
        <v>282</v>
      </c>
      <c r="D39" s="188">
        <v>0</v>
      </c>
      <c r="E39" s="188">
        <v>0</v>
      </c>
      <c r="F39" s="188">
        <f>'[1]Životní prostředí - ORJ 59'!S27</f>
        <v>0</v>
      </c>
      <c r="G39" s="188">
        <f>'[1]Životní prostředí - ORJ 59'!R27</f>
        <v>0</v>
      </c>
      <c r="H39" s="188">
        <f>'OIT - ORJ 06 '!Q16</f>
        <v>1800</v>
      </c>
      <c r="I39" s="188">
        <f t="shared" ref="I39:I40" si="15">SUM(D39:H39)</f>
        <v>1800</v>
      </c>
      <c r="J39" s="335"/>
      <c r="K39" s="333"/>
    </row>
    <row r="40" spans="1:11" s="203" customFormat="1" ht="18.75" thickBot="1" x14ac:dyDescent="0.25">
      <c r="A40" s="328"/>
      <c r="B40" s="327" t="s">
        <v>267</v>
      </c>
      <c r="C40" s="288" t="s">
        <v>281</v>
      </c>
      <c r="D40" s="194">
        <v>0</v>
      </c>
      <c r="E40" s="194"/>
      <c r="F40" s="194">
        <v>0</v>
      </c>
      <c r="G40" s="194"/>
      <c r="H40" s="194">
        <f>'OKŘ - ORJ 03 '!Q18</f>
        <v>2300</v>
      </c>
      <c r="I40" s="305">
        <f t="shared" si="15"/>
        <v>2300</v>
      </c>
      <c r="J40" s="335"/>
      <c r="K40" s="333"/>
    </row>
    <row r="41" spans="1:11" ht="21" thickBot="1" x14ac:dyDescent="0.3">
      <c r="A41" s="482" t="s">
        <v>116</v>
      </c>
      <c r="B41" s="483"/>
      <c r="C41" s="483"/>
      <c r="D41" s="178">
        <f>SUM(D39:D40)</f>
        <v>0</v>
      </c>
      <c r="E41" s="178">
        <f t="shared" ref="E41:I41" si="16">SUM(E39:E40)</f>
        <v>0</v>
      </c>
      <c r="F41" s="178">
        <f t="shared" si="16"/>
        <v>0</v>
      </c>
      <c r="G41" s="178">
        <f t="shared" si="16"/>
        <v>0</v>
      </c>
      <c r="H41" s="178">
        <f t="shared" si="16"/>
        <v>4100</v>
      </c>
      <c r="I41" s="199">
        <f t="shared" si="16"/>
        <v>4100</v>
      </c>
      <c r="J41" s="334"/>
      <c r="K41" s="332"/>
    </row>
    <row r="42" spans="1:11" ht="24" thickBot="1" x14ac:dyDescent="0.3">
      <c r="A42" s="487" t="s">
        <v>117</v>
      </c>
      <c r="B42" s="489"/>
      <c r="C42" s="207"/>
      <c r="D42" s="208">
        <f t="shared" ref="D42:I42" si="17">D9+D15+D20+D24+D32+D38+D36+D41</f>
        <v>11118</v>
      </c>
      <c r="E42" s="208">
        <f t="shared" si="17"/>
        <v>0</v>
      </c>
      <c r="F42" s="208">
        <f t="shared" si="17"/>
        <v>575</v>
      </c>
      <c r="G42" s="208">
        <f t="shared" si="17"/>
        <v>0</v>
      </c>
      <c r="H42" s="208">
        <f t="shared" si="17"/>
        <v>104781</v>
      </c>
      <c r="I42" s="208">
        <f t="shared" si="17"/>
        <v>116474</v>
      </c>
      <c r="J42" s="334"/>
    </row>
    <row r="43" spans="1:11" x14ac:dyDescent="0.25">
      <c r="A43"/>
      <c r="B43"/>
      <c r="C43"/>
      <c r="D43"/>
      <c r="E43"/>
      <c r="F43"/>
      <c r="G43"/>
      <c r="H43"/>
      <c r="I43"/>
    </row>
    <row r="44" spans="1:11" ht="45" hidden="1" customHeight="1" thickBot="1" x14ac:dyDescent="0.3">
      <c r="A44" s="490"/>
      <c r="B44" s="491"/>
      <c r="C44" s="492"/>
      <c r="D44" s="209" t="s">
        <v>91</v>
      </c>
      <c r="E44" s="170" t="s">
        <v>92</v>
      </c>
      <c r="F44" s="209" t="s">
        <v>93</v>
      </c>
      <c r="G44" s="209" t="s">
        <v>94</v>
      </c>
      <c r="H44" s="209" t="s">
        <v>95</v>
      </c>
      <c r="I44" s="171" t="s">
        <v>96</v>
      </c>
    </row>
    <row r="45" spans="1:11" ht="24.95" hidden="1" customHeight="1" x14ac:dyDescent="0.25">
      <c r="A45" s="484"/>
      <c r="B45" s="210" t="s">
        <v>45</v>
      </c>
      <c r="C45" s="211"/>
      <c r="D45" s="212"/>
      <c r="E45" s="213"/>
      <c r="F45" s="213"/>
      <c r="G45" s="212"/>
      <c r="H45" s="213"/>
      <c r="I45" s="213">
        <f>SUM(D45:H45)</f>
        <v>0</v>
      </c>
    </row>
    <row r="46" spans="1:11" ht="24.95" hidden="1" customHeight="1" x14ac:dyDescent="0.25">
      <c r="A46" s="485"/>
      <c r="B46" s="214" t="s">
        <v>49</v>
      </c>
      <c r="C46" s="215"/>
      <c r="D46" s="216"/>
      <c r="E46" s="217"/>
      <c r="F46" s="217"/>
      <c r="G46" s="218"/>
      <c r="H46" s="216"/>
      <c r="I46" s="216">
        <f t="shared" ref="I46:I50" si="18">SUM(D46:H46)</f>
        <v>0</v>
      </c>
    </row>
    <row r="47" spans="1:11" ht="24.95" hidden="1" customHeight="1" x14ac:dyDescent="0.25">
      <c r="A47" s="485"/>
      <c r="B47" s="219" t="s">
        <v>46</v>
      </c>
      <c r="C47" s="220"/>
      <c r="D47" s="218"/>
      <c r="E47" s="221"/>
      <c r="F47" s="222"/>
      <c r="G47" s="218"/>
      <c r="H47" s="218"/>
      <c r="I47" s="221">
        <f t="shared" si="18"/>
        <v>0</v>
      </c>
    </row>
    <row r="48" spans="1:11" ht="24.95" hidden="1" customHeight="1" x14ac:dyDescent="0.25">
      <c r="A48" s="485"/>
      <c r="B48" s="223" t="s">
        <v>48</v>
      </c>
      <c r="C48" s="220"/>
      <c r="D48" s="218"/>
      <c r="E48" s="221"/>
      <c r="F48" s="222"/>
      <c r="G48" s="224"/>
      <c r="H48" s="218"/>
      <c r="I48" s="221">
        <f t="shared" si="18"/>
        <v>0</v>
      </c>
    </row>
    <row r="49" spans="1:10" ht="24.95" hidden="1" customHeight="1" x14ac:dyDescent="0.25">
      <c r="A49" s="485"/>
      <c r="B49" s="225" t="s">
        <v>47</v>
      </c>
      <c r="C49" s="220"/>
      <c r="D49" s="218"/>
      <c r="E49" s="221"/>
      <c r="F49" s="222"/>
      <c r="G49" s="224"/>
      <c r="H49" s="218"/>
      <c r="I49" s="221">
        <f t="shared" si="18"/>
        <v>0</v>
      </c>
    </row>
    <row r="50" spans="1:10" s="233" customFormat="1" ht="24.95" hidden="1" customHeight="1" thickBot="1" x14ac:dyDescent="0.3">
      <c r="A50" s="486"/>
      <c r="B50" s="226" t="s">
        <v>118</v>
      </c>
      <c r="C50" s="227"/>
      <c r="D50" s="228"/>
      <c r="E50" s="229"/>
      <c r="F50" s="230"/>
      <c r="G50" s="231"/>
      <c r="H50" s="232"/>
      <c r="I50" s="230">
        <f t="shared" si="18"/>
        <v>0</v>
      </c>
      <c r="J50" s="331"/>
    </row>
    <row r="51" spans="1:10" ht="30" hidden="1" customHeight="1" thickBot="1" x14ac:dyDescent="0.3">
      <c r="A51" s="487" t="s">
        <v>117</v>
      </c>
      <c r="B51" s="488"/>
      <c r="C51" s="207"/>
      <c r="D51" s="234">
        <f>SUM(D45:D50)</f>
        <v>0</v>
      </c>
      <c r="E51" s="234">
        <f t="shared" ref="E51:I51" si="19">SUM(E45:E50)</f>
        <v>0</v>
      </c>
      <c r="F51" s="234">
        <f t="shared" si="19"/>
        <v>0</v>
      </c>
      <c r="G51" s="234">
        <f t="shared" si="19"/>
        <v>0</v>
      </c>
      <c r="H51" s="234">
        <f t="shared" si="19"/>
        <v>0</v>
      </c>
      <c r="I51" s="234">
        <f t="shared" si="19"/>
        <v>0</v>
      </c>
    </row>
    <row r="52" spans="1:10" x14ac:dyDescent="0.25">
      <c r="H52" s="235"/>
      <c r="I52" s="235"/>
    </row>
    <row r="53" spans="1:10" x14ac:dyDescent="0.25">
      <c r="C53" s="236"/>
      <c r="D53" s="237"/>
      <c r="E53" s="237"/>
      <c r="F53" s="237"/>
      <c r="G53" s="237"/>
      <c r="H53" s="237"/>
      <c r="I53" s="237"/>
    </row>
    <row r="54" spans="1:10" x14ac:dyDescent="0.25">
      <c r="C54" s="236"/>
      <c r="D54" s="237"/>
      <c r="E54" s="237"/>
      <c r="F54" s="237"/>
      <c r="G54" s="237"/>
      <c r="H54" s="237"/>
      <c r="I54" s="237"/>
    </row>
    <row r="55" spans="1:10" x14ac:dyDescent="0.25">
      <c r="C55" s="236"/>
      <c r="D55" s="237"/>
      <c r="E55" s="237"/>
      <c r="F55" s="237"/>
      <c r="G55" s="237"/>
      <c r="H55" s="237"/>
      <c r="I55" s="237"/>
    </row>
    <row r="57" spans="1:10" x14ac:dyDescent="0.25">
      <c r="I57" s="237"/>
    </row>
  </sheetData>
  <mergeCells count="23">
    <mergeCell ref="A15:C15"/>
    <mergeCell ref="A3:B3"/>
    <mergeCell ref="A9:C9"/>
    <mergeCell ref="A10:A14"/>
    <mergeCell ref="B10:B14"/>
    <mergeCell ref="B4:B8"/>
    <mergeCell ref="A16:A19"/>
    <mergeCell ref="B16:B19"/>
    <mergeCell ref="A20:C20"/>
    <mergeCell ref="A21:A22"/>
    <mergeCell ref="B21:B23"/>
    <mergeCell ref="A24:C24"/>
    <mergeCell ref="A25:A31"/>
    <mergeCell ref="B25:B31"/>
    <mergeCell ref="A32:C32"/>
    <mergeCell ref="A34:C34"/>
    <mergeCell ref="A38:C38"/>
    <mergeCell ref="A41:C41"/>
    <mergeCell ref="A45:A50"/>
    <mergeCell ref="A51:B51"/>
    <mergeCell ref="A36:C36"/>
    <mergeCell ref="A42:B42"/>
    <mergeCell ref="A44:C44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56" firstPageNumber="5" orientation="landscape" useFirstPageNumber="1" r:id="rId1"/>
  <headerFooter>
    <oddFooter>&amp;LZastupitelstvo Olomouckého kraje 22.2.2021
8.3. - Rozpočet Olomouckého kraje 2020 – zapojení použitelného zůstatku a návrh na jeho rozdělení 
Příloha č. 3: Opravy, investice, projekty z dotace a nákupy&amp;RStrana &amp;P (celkem 18)</oddFooter>
  </headerFooter>
  <rowBreaks count="1" manualBreakCount="1">
    <brk id="42" max="8" man="1"/>
  </rowBreaks>
  <ignoredErrors>
    <ignoredError sqref="F9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U27"/>
  <sheetViews>
    <sheetView showGridLines="0" view="pageBreakPreview" zoomScale="80" zoomScaleNormal="66" zoomScaleSheetLayoutView="80" workbookViewId="0">
      <pane ySplit="8" topLeftCell="A9" activePane="bottomLeft" state="frozenSplit"/>
      <selection activeCell="C55" sqref="C55"/>
      <selection pane="bottomLeft"/>
    </sheetView>
  </sheetViews>
  <sheetFormatPr defaultColWidth="9.140625" defaultRowHeight="12.75" outlineLevelCol="1" x14ac:dyDescent="0.2"/>
  <cols>
    <col min="1" max="1" width="4.7109375" style="10" customWidth="1"/>
    <col min="2" max="2" width="5.7109375" style="10" hidden="1" customWidth="1"/>
    <col min="3" max="3" width="6.85546875" style="10" hidden="1" customWidth="1" outlineLevel="1"/>
    <col min="4" max="4" width="7.5703125" style="10" hidden="1" customWidth="1" outlineLevel="1"/>
    <col min="5" max="5" width="9.5703125" style="10" hidden="1" customWidth="1" outlineLevel="1"/>
    <col min="6" max="6" width="3.28515625" style="10" hidden="1" customWidth="1" outlineLevel="1"/>
    <col min="7" max="7" width="15.5703125" style="10" hidden="1" customWidth="1" outlineLevel="1"/>
    <col min="8" max="8" width="70.7109375" style="10" customWidth="1" collapsed="1"/>
    <col min="9" max="9" width="70.7109375" style="10" customWidth="1"/>
    <col min="10" max="10" width="7.140625" style="10" customWidth="1"/>
    <col min="11" max="11" width="14.7109375" style="5" customWidth="1"/>
    <col min="12" max="12" width="18.5703125" style="6" customWidth="1"/>
    <col min="13" max="13" width="13.7109375" style="49" customWidth="1"/>
    <col min="14" max="14" width="15.140625" style="6" customWidth="1"/>
    <col min="15" max="15" width="14.85546875" style="6" customWidth="1"/>
    <col min="16" max="16" width="13.140625" style="6" customWidth="1"/>
    <col min="17" max="18" width="14.85546875" style="6" customWidth="1"/>
    <col min="19" max="19" width="9.140625" style="10" customWidth="1"/>
    <col min="20" max="16384" width="9.140625" style="10"/>
  </cols>
  <sheetData>
    <row r="1" spans="1:21" s="165" customFormat="1" ht="30" customHeight="1" x14ac:dyDescent="0.25">
      <c r="A1" s="163" t="s">
        <v>324</v>
      </c>
      <c r="B1" s="164"/>
      <c r="C1" s="164"/>
      <c r="D1" s="164"/>
      <c r="E1" s="164"/>
      <c r="F1" s="164"/>
      <c r="G1" s="164"/>
      <c r="H1" s="164"/>
      <c r="I1" s="164"/>
    </row>
    <row r="2" spans="1:21" ht="18" x14ac:dyDescent="0.25">
      <c r="A2" s="1" t="s">
        <v>260</v>
      </c>
      <c r="B2" s="2"/>
      <c r="C2" s="2"/>
      <c r="D2" s="2"/>
      <c r="E2" s="2"/>
      <c r="F2" s="2"/>
      <c r="G2" s="2"/>
      <c r="H2" s="3"/>
      <c r="I2" s="4"/>
      <c r="J2" s="2"/>
      <c r="M2" s="46"/>
      <c r="N2" s="7"/>
      <c r="P2" s="7"/>
      <c r="Q2" s="7"/>
      <c r="R2" s="50"/>
      <c r="S2" s="9"/>
    </row>
    <row r="3" spans="1:21" ht="15.75" x14ac:dyDescent="0.25">
      <c r="A3" s="11" t="s">
        <v>43</v>
      </c>
      <c r="B3" s="11"/>
      <c r="C3" s="11"/>
      <c r="E3" s="11"/>
      <c r="F3" s="11"/>
      <c r="G3" s="11"/>
      <c r="H3" s="11"/>
      <c r="I3" s="29"/>
      <c r="J3" s="28"/>
      <c r="M3" s="47"/>
      <c r="N3" s="13"/>
      <c r="P3" s="13"/>
      <c r="Q3" s="13"/>
      <c r="R3" s="13"/>
      <c r="S3" s="9"/>
    </row>
    <row r="4" spans="1:21" ht="17.25" customHeight="1" x14ac:dyDescent="0.2">
      <c r="A4" s="11"/>
      <c r="B4" s="11"/>
      <c r="C4" s="11"/>
      <c r="E4" s="11"/>
      <c r="F4" s="11"/>
      <c r="G4" s="11"/>
      <c r="H4" s="11"/>
      <c r="I4" s="12"/>
      <c r="J4" s="11"/>
      <c r="M4" s="47"/>
      <c r="N4" s="13"/>
      <c r="P4" s="13"/>
      <c r="Q4" s="13"/>
      <c r="S4" s="9"/>
    </row>
    <row r="5" spans="1:21" ht="17.25" customHeight="1" thickBot="1" x14ac:dyDescent="0.25">
      <c r="A5" s="11"/>
      <c r="B5" s="11"/>
      <c r="C5" s="11"/>
      <c r="D5" s="11"/>
      <c r="E5" s="11"/>
      <c r="F5" s="11"/>
      <c r="G5" s="11"/>
      <c r="H5" s="11"/>
      <c r="I5" s="12"/>
      <c r="J5" s="11"/>
      <c r="M5" s="47"/>
      <c r="N5" s="13"/>
      <c r="P5" s="13"/>
      <c r="Q5" s="13"/>
      <c r="R5" s="41" t="s">
        <v>19</v>
      </c>
      <c r="S5" s="9"/>
    </row>
    <row r="6" spans="1:21" ht="25.5" customHeight="1" x14ac:dyDescent="0.2">
      <c r="A6" s="511" t="s">
        <v>89</v>
      </c>
      <c r="B6" s="512"/>
      <c r="C6" s="512"/>
      <c r="D6" s="512"/>
      <c r="E6" s="512"/>
      <c r="F6" s="512"/>
      <c r="G6" s="512"/>
      <c r="H6" s="512"/>
      <c r="I6" s="512"/>
      <c r="J6" s="512"/>
      <c r="K6" s="512"/>
      <c r="L6" s="512"/>
      <c r="M6" s="512"/>
      <c r="N6" s="512"/>
      <c r="O6" s="512"/>
      <c r="P6" s="512"/>
      <c r="Q6" s="512"/>
      <c r="R6" s="513"/>
    </row>
    <row r="7" spans="1:21" ht="25.5" customHeight="1" x14ac:dyDescent="0.2">
      <c r="A7" s="514" t="s">
        <v>0</v>
      </c>
      <c r="B7" s="515" t="s">
        <v>1</v>
      </c>
      <c r="C7" s="516" t="s">
        <v>3</v>
      </c>
      <c r="D7" s="516" t="s">
        <v>4</v>
      </c>
      <c r="E7" s="516" t="s">
        <v>22</v>
      </c>
      <c r="F7" s="516" t="s">
        <v>5</v>
      </c>
      <c r="G7" s="516" t="s">
        <v>2</v>
      </c>
      <c r="H7" s="516" t="s">
        <v>6</v>
      </c>
      <c r="I7" s="507" t="s">
        <v>7</v>
      </c>
      <c r="J7" s="506" t="s">
        <v>8</v>
      </c>
      <c r="K7" s="507" t="s">
        <v>9</v>
      </c>
      <c r="L7" s="507" t="s">
        <v>15</v>
      </c>
      <c r="M7" s="507" t="s">
        <v>10</v>
      </c>
      <c r="N7" s="505" t="s">
        <v>88</v>
      </c>
      <c r="O7" s="508" t="s">
        <v>315</v>
      </c>
      <c r="P7" s="508"/>
      <c r="Q7" s="508"/>
      <c r="R7" s="517" t="s">
        <v>27</v>
      </c>
    </row>
    <row r="8" spans="1:21" ht="58.7" customHeight="1" x14ac:dyDescent="0.2">
      <c r="A8" s="514"/>
      <c r="B8" s="515"/>
      <c r="C8" s="516"/>
      <c r="D8" s="516"/>
      <c r="E8" s="516"/>
      <c r="F8" s="516"/>
      <c r="G8" s="516"/>
      <c r="H8" s="516"/>
      <c r="I8" s="507"/>
      <c r="J8" s="506"/>
      <c r="K8" s="507"/>
      <c r="L8" s="507"/>
      <c r="M8" s="507"/>
      <c r="N8" s="505"/>
      <c r="O8" s="346" t="s">
        <v>16</v>
      </c>
      <c r="P8" s="346" t="s">
        <v>24</v>
      </c>
      <c r="Q8" s="346" t="s">
        <v>316</v>
      </c>
      <c r="R8" s="517"/>
    </row>
    <row r="9" spans="1:21" s="32" customFormat="1" ht="25.5" customHeight="1" x14ac:dyDescent="0.3">
      <c r="A9" s="370" t="s">
        <v>42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30">
        <f>SUM(L10:L11)</f>
        <v>30000</v>
      </c>
      <c r="M9" s="43"/>
      <c r="N9" s="30">
        <f>SUM(N10:N11)</f>
        <v>0</v>
      </c>
      <c r="O9" s="30">
        <f>SUM(O10:O11)</f>
        <v>1000</v>
      </c>
      <c r="P9" s="30">
        <f>SUM(P10:P11)</f>
        <v>0</v>
      </c>
      <c r="Q9" s="30">
        <f>SUM(Q10:Q11)</f>
        <v>1000</v>
      </c>
      <c r="R9" s="371">
        <f>SUM(R10:R11)</f>
        <v>29000</v>
      </c>
    </row>
    <row r="10" spans="1:21" s="154" customFormat="1" ht="39" customHeight="1" x14ac:dyDescent="0.2">
      <c r="A10" s="415">
        <v>1</v>
      </c>
      <c r="B10" s="160" t="s">
        <v>32</v>
      </c>
      <c r="C10" s="160">
        <v>5273</v>
      </c>
      <c r="D10" s="160">
        <v>6121</v>
      </c>
      <c r="E10" s="160">
        <v>61</v>
      </c>
      <c r="F10" s="160">
        <v>16</v>
      </c>
      <c r="G10" s="162">
        <v>60008101448</v>
      </c>
      <c r="H10" s="242" t="s">
        <v>87</v>
      </c>
      <c r="I10" s="161" t="s">
        <v>86</v>
      </c>
      <c r="J10" s="160"/>
      <c r="K10" s="160"/>
      <c r="L10" s="155">
        <v>30000</v>
      </c>
      <c r="M10" s="159" t="s">
        <v>30</v>
      </c>
      <c r="N10" s="157">
        <v>0</v>
      </c>
      <c r="O10" s="158">
        <f>Q10</f>
        <v>1000</v>
      </c>
      <c r="P10" s="157">
        <v>0</v>
      </c>
      <c r="Q10" s="156">
        <v>1000</v>
      </c>
      <c r="R10" s="416">
        <f>L10-N10-O10</f>
        <v>29000</v>
      </c>
    </row>
    <row r="11" spans="1:21" ht="45" hidden="1" customHeight="1" x14ac:dyDescent="0.2">
      <c r="A11" s="374"/>
      <c r="B11" s="71"/>
      <c r="C11" s="71"/>
      <c r="D11" s="71"/>
      <c r="E11" s="71"/>
      <c r="F11" s="71"/>
      <c r="G11" s="61"/>
      <c r="H11" s="35"/>
      <c r="I11" s="67"/>
      <c r="J11" s="71"/>
      <c r="K11" s="71"/>
      <c r="L11" s="68"/>
      <c r="M11" s="60"/>
      <c r="N11" s="70"/>
      <c r="O11" s="69"/>
      <c r="P11" s="70"/>
      <c r="Q11" s="69"/>
      <c r="R11" s="375"/>
      <c r="T11" s="36"/>
      <c r="U11" s="153"/>
    </row>
    <row r="12" spans="1:21" s="32" customFormat="1" ht="20.25" hidden="1" x14ac:dyDescent="0.3">
      <c r="A12" s="370" t="s">
        <v>85</v>
      </c>
      <c r="B12" s="52"/>
      <c r="C12" s="52"/>
      <c r="D12" s="52"/>
      <c r="E12" s="52"/>
      <c r="F12" s="52"/>
      <c r="G12" s="52"/>
      <c r="H12" s="52"/>
      <c r="I12" s="53"/>
      <c r="J12" s="52"/>
      <c r="K12" s="52"/>
      <c r="L12" s="30">
        <f>SUM(L13:L13)</f>
        <v>0</v>
      </c>
      <c r="M12" s="43"/>
      <c r="N12" s="30">
        <f>SUM(N13:N13)</f>
        <v>0</v>
      </c>
      <c r="O12" s="30">
        <f>SUM(O13:O13)</f>
        <v>0</v>
      </c>
      <c r="P12" s="30">
        <f>SUM(P13:P13)</f>
        <v>0</v>
      </c>
      <c r="Q12" s="30">
        <f>SUM(Q13:Q13)</f>
        <v>0</v>
      </c>
      <c r="R12" s="371">
        <f>SUM(R13:R13)</f>
        <v>0</v>
      </c>
    </row>
    <row r="13" spans="1:21" ht="15.75" hidden="1" x14ac:dyDescent="0.2">
      <c r="A13" s="374"/>
      <c r="B13" s="71"/>
      <c r="C13" s="71"/>
      <c r="D13" s="71"/>
      <c r="E13" s="71"/>
      <c r="F13" s="71"/>
      <c r="G13" s="61"/>
      <c r="H13" s="152"/>
      <c r="I13" s="67"/>
      <c r="J13" s="71"/>
      <c r="K13" s="71"/>
      <c r="L13" s="68"/>
      <c r="M13" s="37"/>
      <c r="N13" s="70"/>
      <c r="O13" s="69"/>
      <c r="P13" s="70"/>
      <c r="Q13" s="69"/>
      <c r="R13" s="375"/>
    </row>
    <row r="14" spans="1:21" s="32" customFormat="1" ht="20.25" hidden="1" x14ac:dyDescent="0.3">
      <c r="A14" s="370" t="s">
        <v>84</v>
      </c>
      <c r="B14" s="52"/>
      <c r="C14" s="52"/>
      <c r="D14" s="52"/>
      <c r="E14" s="52"/>
      <c r="F14" s="52"/>
      <c r="G14" s="52"/>
      <c r="H14" s="52"/>
      <c r="I14" s="53"/>
      <c r="J14" s="52"/>
      <c r="K14" s="52"/>
      <c r="L14" s="30">
        <f>SUM(L15:L17)</f>
        <v>0</v>
      </c>
      <c r="M14" s="43"/>
      <c r="N14" s="30">
        <f>SUM(N15:N17)</f>
        <v>0</v>
      </c>
      <c r="O14" s="30">
        <f>SUM(O15:O17)</f>
        <v>0</v>
      </c>
      <c r="P14" s="30">
        <f>SUM(P15:P17)</f>
        <v>0</v>
      </c>
      <c r="Q14" s="30">
        <f>SUM(Q15:Q17)</f>
        <v>0</v>
      </c>
      <c r="R14" s="371">
        <f>SUM(R15:R17)</f>
        <v>0</v>
      </c>
    </row>
    <row r="15" spans="1:21" ht="75.75" hidden="1" customHeight="1" x14ac:dyDescent="0.2">
      <c r="A15" s="374"/>
      <c r="B15" s="71"/>
      <c r="C15" s="71"/>
      <c r="D15" s="71"/>
      <c r="E15" s="71"/>
      <c r="F15" s="71"/>
      <c r="G15" s="61"/>
      <c r="H15" s="35"/>
      <c r="I15" s="67"/>
      <c r="J15" s="71"/>
      <c r="K15" s="71"/>
      <c r="L15" s="68"/>
      <c r="M15" s="60"/>
      <c r="N15" s="70"/>
      <c r="O15" s="69"/>
      <c r="P15" s="70"/>
      <c r="Q15" s="69"/>
      <c r="R15" s="375"/>
    </row>
    <row r="16" spans="1:21" s="36" customFormat="1" ht="45" hidden="1" customHeight="1" x14ac:dyDescent="0.2">
      <c r="A16" s="374"/>
      <c r="B16" s="71"/>
      <c r="C16" s="71"/>
      <c r="D16" s="71"/>
      <c r="E16" s="71"/>
      <c r="F16" s="71"/>
      <c r="G16" s="33"/>
      <c r="H16" s="35"/>
      <c r="I16" s="67"/>
      <c r="J16" s="71"/>
      <c r="K16" s="71"/>
      <c r="L16" s="68"/>
      <c r="M16" s="37"/>
      <c r="N16" s="70"/>
      <c r="O16" s="69"/>
      <c r="P16" s="45"/>
      <c r="Q16" s="151"/>
      <c r="R16" s="417"/>
    </row>
    <row r="17" spans="1:19" ht="45" hidden="1" customHeight="1" x14ac:dyDescent="0.2">
      <c r="A17" s="374"/>
      <c r="B17" s="71"/>
      <c r="C17" s="71"/>
      <c r="D17" s="71"/>
      <c r="E17" s="71"/>
      <c r="F17" s="71"/>
      <c r="G17" s="61"/>
      <c r="H17" s="35"/>
      <c r="I17" s="67"/>
      <c r="J17" s="71"/>
      <c r="K17" s="71"/>
      <c r="L17" s="68"/>
      <c r="M17" s="37"/>
      <c r="N17" s="70"/>
      <c r="O17" s="69"/>
      <c r="P17" s="70"/>
      <c r="Q17" s="69"/>
      <c r="R17" s="375"/>
    </row>
    <row r="18" spans="1:19" ht="35.25" customHeight="1" thickBot="1" x14ac:dyDescent="0.25">
      <c r="A18" s="553" t="s">
        <v>83</v>
      </c>
      <c r="B18" s="554"/>
      <c r="C18" s="554"/>
      <c r="D18" s="554"/>
      <c r="E18" s="554"/>
      <c r="F18" s="554"/>
      <c r="G18" s="554"/>
      <c r="H18" s="554"/>
      <c r="I18" s="554"/>
      <c r="J18" s="361"/>
      <c r="K18" s="361"/>
      <c r="L18" s="377">
        <f>+L12+L9+L14</f>
        <v>30000</v>
      </c>
      <c r="M18" s="378"/>
      <c r="N18" s="377">
        <f>+N12+N9+N14</f>
        <v>0</v>
      </c>
      <c r="O18" s="377">
        <f>+O12+O9+O14</f>
        <v>1000</v>
      </c>
      <c r="P18" s="377">
        <f>+P12+P9+P14</f>
        <v>0</v>
      </c>
      <c r="Q18" s="377">
        <f>+Q12+Q9+Q14</f>
        <v>1000</v>
      </c>
      <c r="R18" s="379">
        <f>+R12+R9+R14</f>
        <v>29000</v>
      </c>
    </row>
    <row r="19" spans="1:19" s="6" customFormat="1" x14ac:dyDescent="0.2">
      <c r="A19" s="5"/>
      <c r="B19" s="5"/>
      <c r="C19" s="5"/>
      <c r="D19" s="5"/>
      <c r="E19" s="5"/>
      <c r="F19" s="5"/>
      <c r="G19" s="5"/>
      <c r="H19" s="19"/>
      <c r="I19" s="5"/>
      <c r="J19" s="20"/>
      <c r="K19" s="16"/>
      <c r="L19" s="17"/>
      <c r="M19" s="48"/>
      <c r="N19" s="18"/>
      <c r="S19" s="10"/>
    </row>
    <row r="27" spans="1:19" x14ac:dyDescent="0.2">
      <c r="D27" s="10">
        <f>D23+D24+D25+D26</f>
        <v>0</v>
      </c>
      <c r="E27" s="10">
        <f>E23+E24+E25+E26</f>
        <v>0</v>
      </c>
      <c r="F27" s="10">
        <f>F23+F24+F25+F26</f>
        <v>0</v>
      </c>
      <c r="G27" s="10">
        <f>G23+G24+G25+G26</f>
        <v>0</v>
      </c>
    </row>
  </sheetData>
  <mergeCells count="18">
    <mergeCell ref="A6:R6"/>
    <mergeCell ref="A7:A8"/>
    <mergeCell ref="B7:B8"/>
    <mergeCell ref="C7:C8"/>
    <mergeCell ref="D7:D8"/>
    <mergeCell ref="E7:E8"/>
    <mergeCell ref="F7:F8"/>
    <mergeCell ref="G7:G8"/>
    <mergeCell ref="N7:N8"/>
    <mergeCell ref="O7:Q7"/>
    <mergeCell ref="R7:R8"/>
    <mergeCell ref="A18:I18"/>
    <mergeCell ref="J7:J8"/>
    <mergeCell ref="K7:K8"/>
    <mergeCell ref="L7:L8"/>
    <mergeCell ref="M7:M8"/>
    <mergeCell ref="H7:H8"/>
    <mergeCell ref="I7:I8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48" firstPageNumber="15" orientation="landscape" useFirstPageNumber="1" r:id="rId1"/>
  <headerFooter>
    <oddFooter>&amp;LZastupitelstvo Olomouckého kraje 22.2.2021
8.3. - Rozpočet Olomouckého kraje 2020 – zapojení použitelného zůstatku a návrh na jeho rozdělení 
Příloha č. 3: Opravy, investice, projekty z dotace a nákupy&amp;RStrana &amp;P (celkem 18)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/>
    <pageSetUpPr fitToPage="1"/>
  </sheetPr>
  <dimension ref="A1:Z86"/>
  <sheetViews>
    <sheetView showGridLines="0" view="pageBreakPreview" zoomScale="80" zoomScaleNormal="70" zoomScaleSheetLayoutView="80" workbookViewId="0"/>
  </sheetViews>
  <sheetFormatPr defaultColWidth="9.140625" defaultRowHeight="15" outlineLevelCol="1" x14ac:dyDescent="0.25"/>
  <cols>
    <col min="1" max="1" width="8.85546875" style="266" customWidth="1"/>
    <col min="2" max="2" width="5.7109375" style="266" hidden="1" customWidth="1"/>
    <col min="3" max="3" width="7.7109375" style="266" hidden="1" customWidth="1" outlineLevel="1"/>
    <col min="4" max="4" width="6.42578125" style="266" hidden="1" customWidth="1" outlineLevel="1"/>
    <col min="5" max="5" width="7.7109375" style="266" hidden="1" customWidth="1" outlineLevel="1"/>
    <col min="6" max="6" width="5.28515625" style="266" hidden="1" customWidth="1" outlineLevel="1"/>
    <col min="7" max="7" width="37.85546875" style="266" customWidth="1" collapsed="1"/>
    <col min="8" max="8" width="38.85546875" style="266" customWidth="1"/>
    <col min="9" max="9" width="7.140625" style="266" customWidth="1"/>
    <col min="10" max="10" width="14.7109375" style="262" customWidth="1"/>
    <col min="11" max="12" width="14.85546875" style="264" customWidth="1"/>
    <col min="13" max="13" width="13.5703125" style="264" customWidth="1"/>
    <col min="14" max="14" width="17" style="264" customWidth="1"/>
    <col min="15" max="15" width="14.7109375" style="264" hidden="1" customWidth="1"/>
    <col min="16" max="16" width="18.5703125" style="264" customWidth="1"/>
    <col min="17" max="17" width="16.7109375" style="264" customWidth="1"/>
    <col min="18" max="18" width="16.5703125" style="264" customWidth="1"/>
    <col min="19" max="19" width="16.7109375" style="264" customWidth="1"/>
    <col min="20" max="20" width="16.28515625" style="264" customWidth="1"/>
    <col min="21" max="22" width="14.85546875" style="264" customWidth="1"/>
    <col min="23" max="23" width="14.42578125" style="264" customWidth="1"/>
    <col min="24" max="24" width="10.28515625" style="264" hidden="1" customWidth="1"/>
    <col min="25" max="25" width="17.7109375" style="283" customWidth="1"/>
    <col min="26" max="16384" width="9.140625" style="266"/>
  </cols>
  <sheetData>
    <row r="1" spans="1:26" ht="26.25" x14ac:dyDescent="0.25">
      <c r="A1" s="163" t="s">
        <v>324</v>
      </c>
    </row>
    <row r="2" spans="1:26" ht="18" x14ac:dyDescent="0.25">
      <c r="A2" s="1" t="s">
        <v>310</v>
      </c>
      <c r="B2" s="2"/>
      <c r="C2" s="2"/>
      <c r="D2" s="2"/>
      <c r="E2" s="2"/>
      <c r="F2" s="112"/>
      <c r="G2" s="3"/>
      <c r="H2" s="4"/>
      <c r="I2" s="2"/>
      <c r="K2" s="263"/>
      <c r="N2" s="7"/>
      <c r="O2" s="7"/>
      <c r="Q2" s="7"/>
      <c r="R2" s="7"/>
      <c r="S2" s="7"/>
      <c r="T2" s="8"/>
      <c r="U2" s="265"/>
      <c r="V2" s="266"/>
      <c r="W2" s="266"/>
      <c r="X2" s="266"/>
      <c r="Y2" s="266"/>
    </row>
    <row r="3" spans="1:26" ht="18" x14ac:dyDescent="0.25">
      <c r="A3" s="109" t="s">
        <v>23</v>
      </c>
      <c r="B3" s="11"/>
      <c r="C3" s="11"/>
      <c r="E3" s="12"/>
      <c r="F3" s="106"/>
      <c r="G3" s="12" t="s">
        <v>317</v>
      </c>
      <c r="H3" s="267"/>
      <c r="I3" s="28"/>
      <c r="K3" s="263"/>
      <c r="N3" s="13"/>
      <c r="O3" s="13"/>
      <c r="Q3" s="13"/>
      <c r="R3" s="13"/>
      <c r="S3" s="13"/>
      <c r="T3" s="14"/>
      <c r="U3" s="265"/>
      <c r="V3" s="266"/>
      <c r="W3" s="266"/>
      <c r="X3" s="266"/>
      <c r="Y3" s="266"/>
    </row>
    <row r="4" spans="1:26" ht="15.75" x14ac:dyDescent="0.25">
      <c r="A4" s="107"/>
      <c r="B4" s="11"/>
      <c r="C4" s="11"/>
      <c r="F4" s="106"/>
      <c r="G4" s="12"/>
      <c r="H4" s="105"/>
      <c r="I4" s="28"/>
      <c r="K4" s="263"/>
      <c r="N4" s="13"/>
      <c r="O4" s="13"/>
      <c r="Q4" s="13"/>
      <c r="R4" s="13"/>
      <c r="S4" s="13"/>
      <c r="T4" s="14"/>
      <c r="U4" s="265"/>
      <c r="V4" s="266"/>
      <c r="W4" s="266"/>
      <c r="X4" s="266"/>
      <c r="Y4" s="266"/>
    </row>
    <row r="5" spans="1:26" ht="17.45" customHeight="1" thickBot="1" x14ac:dyDescent="0.3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9"/>
      <c r="M5" s="268"/>
      <c r="N5" s="269"/>
      <c r="O5" s="268"/>
      <c r="P5" s="268"/>
      <c r="Q5" s="268"/>
      <c r="R5" s="268"/>
      <c r="S5" s="268"/>
      <c r="T5" s="268"/>
      <c r="U5" s="268"/>
      <c r="V5" s="268"/>
      <c r="Y5" s="270" t="s">
        <v>19</v>
      </c>
      <c r="Z5" s="265"/>
    </row>
    <row r="6" spans="1:26" ht="25.5" customHeight="1" x14ac:dyDescent="0.25">
      <c r="A6" s="555" t="s">
        <v>190</v>
      </c>
      <c r="B6" s="556"/>
      <c r="C6" s="556"/>
      <c r="D6" s="556"/>
      <c r="E6" s="556"/>
      <c r="F6" s="556"/>
      <c r="G6" s="556"/>
      <c r="H6" s="556"/>
      <c r="I6" s="556"/>
      <c r="J6" s="556"/>
      <c r="K6" s="556"/>
      <c r="L6" s="556"/>
      <c r="M6" s="556"/>
      <c r="N6" s="556"/>
      <c r="O6" s="556"/>
      <c r="P6" s="556"/>
      <c r="Q6" s="556"/>
      <c r="R6" s="556"/>
      <c r="S6" s="556"/>
      <c r="T6" s="556"/>
      <c r="U6" s="556"/>
      <c r="V6" s="556"/>
      <c r="W6" s="556"/>
      <c r="X6" s="556"/>
      <c r="Y6" s="557"/>
    </row>
    <row r="7" spans="1:26" ht="25.5" customHeight="1" x14ac:dyDescent="0.25">
      <c r="A7" s="514" t="s">
        <v>0</v>
      </c>
      <c r="B7" s="515" t="s">
        <v>1</v>
      </c>
      <c r="C7" s="516" t="s">
        <v>144</v>
      </c>
      <c r="D7" s="516" t="s">
        <v>3</v>
      </c>
      <c r="E7" s="516" t="s">
        <v>22</v>
      </c>
      <c r="F7" s="516" t="s">
        <v>2</v>
      </c>
      <c r="G7" s="516" t="s">
        <v>6</v>
      </c>
      <c r="H7" s="507" t="s">
        <v>7</v>
      </c>
      <c r="I7" s="506" t="s">
        <v>8</v>
      </c>
      <c r="J7" s="507" t="s">
        <v>9</v>
      </c>
      <c r="K7" s="507" t="s">
        <v>15</v>
      </c>
      <c r="L7" s="507" t="s">
        <v>60</v>
      </c>
      <c r="M7" s="507" t="s">
        <v>59</v>
      </c>
      <c r="N7" s="507" t="s">
        <v>62</v>
      </c>
      <c r="O7" s="505" t="s">
        <v>58</v>
      </c>
      <c r="P7" s="540" t="s">
        <v>318</v>
      </c>
      <c r="Q7" s="540" t="s">
        <v>56</v>
      </c>
      <c r="R7" s="541" t="s">
        <v>55</v>
      </c>
      <c r="S7" s="541"/>
      <c r="T7" s="542" t="s">
        <v>320</v>
      </c>
      <c r="U7" s="541" t="s">
        <v>55</v>
      </c>
      <c r="V7" s="541"/>
      <c r="W7" s="505" t="s">
        <v>27</v>
      </c>
      <c r="X7" s="505" t="s">
        <v>50</v>
      </c>
      <c r="Y7" s="539" t="s">
        <v>11</v>
      </c>
    </row>
    <row r="8" spans="1:26" ht="81" customHeight="1" x14ac:dyDescent="0.25">
      <c r="A8" s="514"/>
      <c r="B8" s="515"/>
      <c r="C8" s="516"/>
      <c r="D8" s="516"/>
      <c r="E8" s="516"/>
      <c r="F8" s="516"/>
      <c r="G8" s="516"/>
      <c r="H8" s="507"/>
      <c r="I8" s="506"/>
      <c r="J8" s="507"/>
      <c r="K8" s="507"/>
      <c r="L8" s="507"/>
      <c r="M8" s="507"/>
      <c r="N8" s="507"/>
      <c r="O8" s="505"/>
      <c r="P8" s="540"/>
      <c r="Q8" s="540"/>
      <c r="R8" s="346" t="s">
        <v>61</v>
      </c>
      <c r="S8" s="346" t="s">
        <v>71</v>
      </c>
      <c r="T8" s="542"/>
      <c r="U8" s="346" t="s">
        <v>52</v>
      </c>
      <c r="V8" s="346" t="s">
        <v>51</v>
      </c>
      <c r="W8" s="505"/>
      <c r="X8" s="505"/>
      <c r="Y8" s="539"/>
    </row>
    <row r="9" spans="1:26" s="271" customFormat="1" ht="25.5" customHeight="1" x14ac:dyDescent="0.3">
      <c r="A9" s="370" t="s">
        <v>191</v>
      </c>
      <c r="B9" s="52"/>
      <c r="C9" s="52"/>
      <c r="D9" s="52"/>
      <c r="E9" s="52"/>
      <c r="F9" s="52"/>
      <c r="G9" s="52"/>
      <c r="H9" s="52"/>
      <c r="I9" s="52"/>
      <c r="J9" s="52"/>
      <c r="K9" s="30">
        <f>SUM(K10:K10)</f>
        <v>1000</v>
      </c>
      <c r="L9" s="30">
        <f>SUM(L10:L10)</f>
        <v>0</v>
      </c>
      <c r="M9" s="30">
        <f>SUM(M10:M10)</f>
        <v>1000</v>
      </c>
      <c r="N9" s="30"/>
      <c r="O9" s="30">
        <f t="shared" ref="O9:W9" si="0">SUM(O10:O10)</f>
        <v>0</v>
      </c>
      <c r="P9" s="100">
        <f t="shared" si="0"/>
        <v>1000</v>
      </c>
      <c r="Q9" s="100">
        <f t="shared" si="0"/>
        <v>0</v>
      </c>
      <c r="R9" s="100">
        <f t="shared" si="0"/>
        <v>0</v>
      </c>
      <c r="S9" s="100">
        <f t="shared" si="0"/>
        <v>0</v>
      </c>
      <c r="T9" s="100">
        <f t="shared" si="0"/>
        <v>1000</v>
      </c>
      <c r="U9" s="100">
        <f t="shared" si="0"/>
        <v>1000</v>
      </c>
      <c r="V9" s="100">
        <f t="shared" si="0"/>
        <v>0</v>
      </c>
      <c r="W9" s="30">
        <f t="shared" si="0"/>
        <v>0</v>
      </c>
      <c r="X9" s="30"/>
      <c r="Y9" s="381"/>
    </row>
    <row r="10" spans="1:26" s="280" customFormat="1" ht="66.599999999999994" customHeight="1" x14ac:dyDescent="0.25">
      <c r="A10" s="420">
        <v>1</v>
      </c>
      <c r="B10" s="99" t="s">
        <v>44</v>
      </c>
      <c r="C10" s="272"/>
      <c r="D10" s="272">
        <v>3636</v>
      </c>
      <c r="E10" s="272">
        <v>51</v>
      </c>
      <c r="F10" s="273"/>
      <c r="G10" s="274" t="s">
        <v>192</v>
      </c>
      <c r="H10" s="91" t="s">
        <v>200</v>
      </c>
      <c r="I10" s="421"/>
      <c r="J10" s="421" t="s">
        <v>193</v>
      </c>
      <c r="K10" s="141">
        <f>L10+M10</f>
        <v>1000</v>
      </c>
      <c r="L10" s="141">
        <v>0</v>
      </c>
      <c r="M10" s="141">
        <v>1000</v>
      </c>
      <c r="N10" s="275" t="s">
        <v>194</v>
      </c>
      <c r="O10" s="276">
        <v>0</v>
      </c>
      <c r="P10" s="277">
        <v>1000</v>
      </c>
      <c r="Q10" s="276">
        <f>SUM(R10:S10)</f>
        <v>0</v>
      </c>
      <c r="R10" s="276">
        <v>0</v>
      </c>
      <c r="S10" s="276">
        <v>0</v>
      </c>
      <c r="T10" s="278">
        <v>1000</v>
      </c>
      <c r="U10" s="279">
        <v>1000</v>
      </c>
      <c r="V10" s="279">
        <v>0</v>
      </c>
      <c r="W10" s="279">
        <v>0</v>
      </c>
      <c r="X10" s="279"/>
      <c r="Y10" s="422" t="s">
        <v>195</v>
      </c>
    </row>
    <row r="11" spans="1:26" ht="35.450000000000003" customHeight="1" thickBot="1" x14ac:dyDescent="0.3">
      <c r="A11" s="384" t="s">
        <v>196</v>
      </c>
      <c r="B11" s="385"/>
      <c r="C11" s="385"/>
      <c r="D11" s="385"/>
      <c r="E11" s="385"/>
      <c r="F11" s="385"/>
      <c r="G11" s="385"/>
      <c r="H11" s="385"/>
      <c r="I11" s="385"/>
      <c r="J11" s="385"/>
      <c r="K11" s="377">
        <f>K9</f>
        <v>1000</v>
      </c>
      <c r="L11" s="377">
        <f>L9</f>
        <v>0</v>
      </c>
      <c r="M11" s="377">
        <f>M9</f>
        <v>1000</v>
      </c>
      <c r="N11" s="377"/>
      <c r="O11" s="377">
        <f t="shared" ref="O11:W11" si="1">O9</f>
        <v>0</v>
      </c>
      <c r="P11" s="377">
        <f t="shared" si="1"/>
        <v>1000</v>
      </c>
      <c r="Q11" s="377">
        <f t="shared" si="1"/>
        <v>0</v>
      </c>
      <c r="R11" s="377">
        <f t="shared" si="1"/>
        <v>0</v>
      </c>
      <c r="S11" s="377">
        <f t="shared" si="1"/>
        <v>0</v>
      </c>
      <c r="T11" s="377">
        <f t="shared" si="1"/>
        <v>1000</v>
      </c>
      <c r="U11" s="377">
        <f t="shared" si="1"/>
        <v>1000</v>
      </c>
      <c r="V11" s="377">
        <f t="shared" si="1"/>
        <v>0</v>
      </c>
      <c r="W11" s="377">
        <f t="shared" si="1"/>
        <v>0</v>
      </c>
      <c r="X11" s="377"/>
      <c r="Y11" s="388"/>
    </row>
    <row r="12" spans="1:26" s="264" customFormat="1" x14ac:dyDescent="0.25">
      <c r="A12" s="262"/>
      <c r="B12" s="262"/>
      <c r="C12" s="262"/>
      <c r="D12" s="262"/>
      <c r="E12" s="262"/>
      <c r="F12" s="262"/>
      <c r="G12" s="262"/>
      <c r="H12" s="262"/>
      <c r="I12" s="266"/>
      <c r="J12" s="281"/>
      <c r="K12" s="282"/>
      <c r="L12" s="282"/>
      <c r="M12" s="282"/>
      <c r="Y12" s="283"/>
      <c r="Z12" s="266"/>
    </row>
    <row r="13" spans="1:26" s="264" customFormat="1" x14ac:dyDescent="0.25">
      <c r="A13" s="262"/>
      <c r="B13" s="262"/>
      <c r="C13" s="262"/>
      <c r="D13" s="262"/>
      <c r="E13" s="262"/>
      <c r="F13" s="262"/>
      <c r="G13" s="262"/>
      <c r="H13" s="262"/>
      <c r="I13" s="266"/>
      <c r="J13" s="281"/>
      <c r="K13" s="282"/>
      <c r="L13" s="282"/>
      <c r="M13" s="282"/>
      <c r="Y13" s="283"/>
      <c r="Z13" s="266"/>
    </row>
    <row r="14" spans="1:26" s="264" customFormat="1" x14ac:dyDescent="0.25">
      <c r="A14" s="262"/>
      <c r="B14" s="262"/>
      <c r="C14" s="262"/>
      <c r="D14" s="262"/>
      <c r="E14" s="262"/>
      <c r="F14" s="262"/>
      <c r="G14" s="262"/>
      <c r="H14" s="262"/>
      <c r="I14" s="266"/>
      <c r="J14" s="281"/>
      <c r="K14" s="282"/>
      <c r="L14" s="282"/>
      <c r="M14" s="282"/>
      <c r="Y14" s="283"/>
      <c r="Z14" s="266"/>
    </row>
    <row r="15" spans="1:26" s="264" customFormat="1" x14ac:dyDescent="0.25">
      <c r="A15" s="262"/>
      <c r="B15" s="262"/>
      <c r="C15" s="262"/>
      <c r="D15" s="262"/>
      <c r="E15" s="262"/>
      <c r="F15" s="262"/>
      <c r="G15" s="262"/>
      <c r="H15" s="262"/>
      <c r="I15" s="266"/>
      <c r="J15" s="281"/>
      <c r="K15" s="282"/>
      <c r="L15" s="282"/>
      <c r="M15" s="282"/>
      <c r="Y15" s="283"/>
      <c r="Z15" s="266"/>
    </row>
    <row r="16" spans="1:26" s="264" customFormat="1" x14ac:dyDescent="0.25">
      <c r="A16" s="262"/>
      <c r="B16" s="262"/>
      <c r="C16" s="262"/>
      <c r="D16" s="262"/>
      <c r="E16" s="262"/>
      <c r="F16" s="262"/>
      <c r="G16" s="262"/>
      <c r="H16" s="262"/>
      <c r="I16" s="266"/>
      <c r="J16" s="281"/>
      <c r="K16" s="282"/>
      <c r="L16" s="282"/>
      <c r="M16" s="282"/>
      <c r="Y16" s="283"/>
      <c r="Z16" s="266"/>
    </row>
    <row r="17" spans="1:26" s="264" customFormat="1" x14ac:dyDescent="0.25">
      <c r="A17" s="262"/>
      <c r="B17" s="262"/>
      <c r="C17" s="262"/>
      <c r="D17" s="262"/>
      <c r="E17" s="262"/>
      <c r="F17" s="262"/>
      <c r="G17" s="262"/>
      <c r="H17" s="262"/>
      <c r="I17" s="266"/>
      <c r="J17" s="281"/>
      <c r="K17" s="282"/>
      <c r="L17" s="282"/>
      <c r="M17" s="282"/>
      <c r="Y17" s="283"/>
      <c r="Z17" s="266"/>
    </row>
    <row r="18" spans="1:26" s="264" customFormat="1" x14ac:dyDescent="0.25">
      <c r="A18" s="262"/>
      <c r="B18" s="262"/>
      <c r="C18" s="262"/>
      <c r="D18" s="262"/>
      <c r="E18" s="262"/>
      <c r="F18" s="262"/>
      <c r="G18" s="262"/>
      <c r="H18" s="262"/>
      <c r="I18" s="266"/>
      <c r="J18" s="281"/>
      <c r="K18" s="282"/>
      <c r="L18" s="282"/>
      <c r="M18" s="282"/>
      <c r="Y18" s="283"/>
      <c r="Z18" s="266"/>
    </row>
    <row r="19" spans="1:26" s="264" customFormat="1" x14ac:dyDescent="0.25">
      <c r="A19" s="262"/>
      <c r="B19" s="262"/>
      <c r="C19" s="262"/>
      <c r="D19" s="262"/>
      <c r="E19" s="262"/>
      <c r="F19" s="262"/>
      <c r="G19" s="262"/>
      <c r="H19" s="262"/>
      <c r="I19" s="266"/>
      <c r="J19" s="281"/>
      <c r="K19" s="282"/>
      <c r="L19" s="282"/>
      <c r="M19" s="282"/>
      <c r="Y19" s="283"/>
      <c r="Z19" s="266"/>
    </row>
    <row r="20" spans="1:26" s="264" customFormat="1" x14ac:dyDescent="0.25">
      <c r="A20" s="262"/>
      <c r="B20" s="262"/>
      <c r="C20" s="262"/>
      <c r="D20" s="262"/>
      <c r="E20" s="262"/>
      <c r="F20" s="262"/>
      <c r="G20" s="262"/>
      <c r="H20" s="262"/>
      <c r="I20" s="266"/>
      <c r="J20" s="281"/>
      <c r="K20" s="282"/>
      <c r="L20" s="282"/>
      <c r="M20" s="282"/>
      <c r="Y20" s="283"/>
      <c r="Z20" s="266"/>
    </row>
    <row r="21" spans="1:26" s="264" customFormat="1" x14ac:dyDescent="0.25">
      <c r="A21" s="262"/>
      <c r="B21" s="262"/>
      <c r="C21" s="262"/>
      <c r="D21" s="262"/>
      <c r="E21" s="262"/>
      <c r="F21" s="262"/>
      <c r="G21" s="262"/>
      <c r="H21" s="262"/>
      <c r="I21" s="266"/>
      <c r="J21" s="281"/>
      <c r="K21" s="282"/>
      <c r="L21" s="282"/>
      <c r="M21" s="282"/>
      <c r="Y21" s="283"/>
      <c r="Z21" s="266"/>
    </row>
    <row r="22" spans="1:26" s="264" customFormat="1" x14ac:dyDescent="0.25">
      <c r="A22" s="262"/>
      <c r="B22" s="262"/>
      <c r="C22" s="262"/>
      <c r="D22" s="262"/>
      <c r="E22" s="262"/>
      <c r="F22" s="262"/>
      <c r="G22" s="262"/>
      <c r="H22" s="262"/>
      <c r="I22" s="266"/>
      <c r="J22" s="281"/>
      <c r="K22" s="282"/>
      <c r="L22" s="282"/>
      <c r="M22" s="282"/>
      <c r="Y22" s="283"/>
      <c r="Z22" s="266"/>
    </row>
    <row r="23" spans="1:26" s="264" customFormat="1" x14ac:dyDescent="0.25">
      <c r="A23" s="262"/>
      <c r="B23" s="262"/>
      <c r="C23" s="262"/>
      <c r="D23" s="262"/>
      <c r="E23" s="262"/>
      <c r="F23" s="262"/>
      <c r="G23" s="262"/>
      <c r="H23" s="262"/>
      <c r="I23" s="266"/>
      <c r="J23" s="281"/>
      <c r="K23" s="282"/>
      <c r="L23" s="282"/>
      <c r="M23" s="282"/>
      <c r="Y23" s="283"/>
      <c r="Z23" s="266"/>
    </row>
    <row r="24" spans="1:26" s="264" customFormat="1" x14ac:dyDescent="0.25">
      <c r="A24" s="262"/>
      <c r="B24" s="262"/>
      <c r="C24" s="262"/>
      <c r="D24" s="262"/>
      <c r="E24" s="262"/>
      <c r="F24" s="262"/>
      <c r="G24" s="262"/>
      <c r="H24" s="262"/>
      <c r="I24" s="266"/>
      <c r="J24" s="262"/>
      <c r="K24" s="282"/>
      <c r="L24" s="282"/>
      <c r="M24" s="282"/>
      <c r="Y24" s="283"/>
      <c r="Z24" s="266"/>
    </row>
    <row r="25" spans="1:26" s="264" customFormat="1" x14ac:dyDescent="0.25">
      <c r="A25" s="262"/>
      <c r="B25" s="262"/>
      <c r="C25" s="262"/>
      <c r="D25" s="262"/>
      <c r="E25" s="262"/>
      <c r="F25" s="262"/>
      <c r="G25" s="262"/>
      <c r="H25" s="262"/>
      <c r="I25" s="266"/>
      <c r="J25" s="262"/>
      <c r="K25" s="282"/>
      <c r="L25" s="282"/>
      <c r="M25" s="282"/>
      <c r="Y25" s="283"/>
      <c r="Z25" s="266"/>
    </row>
    <row r="26" spans="1:26" s="264" customFormat="1" x14ac:dyDescent="0.25">
      <c r="A26" s="262"/>
      <c r="B26" s="262"/>
      <c r="C26" s="262"/>
      <c r="D26" s="262"/>
      <c r="E26" s="262"/>
      <c r="F26" s="262"/>
      <c r="G26" s="262"/>
      <c r="H26" s="262"/>
      <c r="I26" s="266"/>
      <c r="J26" s="262"/>
      <c r="K26" s="282"/>
      <c r="L26" s="282"/>
      <c r="M26" s="282"/>
      <c r="Y26" s="283"/>
      <c r="Z26" s="266"/>
    </row>
    <row r="27" spans="1:26" s="264" customFormat="1" x14ac:dyDescent="0.25">
      <c r="A27" s="262"/>
      <c r="B27" s="262"/>
      <c r="C27" s="262"/>
      <c r="D27" s="262"/>
      <c r="E27" s="262"/>
      <c r="F27" s="262"/>
      <c r="G27" s="262"/>
      <c r="H27" s="262"/>
      <c r="I27" s="266"/>
      <c r="J27" s="262"/>
      <c r="K27" s="282"/>
      <c r="L27" s="282"/>
      <c r="M27" s="282"/>
      <c r="Y27" s="283"/>
      <c r="Z27" s="266"/>
    </row>
    <row r="28" spans="1:26" s="264" customFormat="1" x14ac:dyDescent="0.25">
      <c r="A28" s="262"/>
      <c r="B28" s="262"/>
      <c r="C28" s="262"/>
      <c r="D28" s="262"/>
      <c r="E28" s="262"/>
      <c r="F28" s="262"/>
      <c r="G28" s="262"/>
      <c r="H28" s="262"/>
      <c r="I28" s="266"/>
      <c r="J28" s="262"/>
      <c r="K28" s="282"/>
      <c r="L28" s="282"/>
      <c r="M28" s="282"/>
      <c r="Y28" s="283"/>
      <c r="Z28" s="266"/>
    </row>
    <row r="29" spans="1:26" s="264" customFormat="1" x14ac:dyDescent="0.25">
      <c r="A29" s="262"/>
      <c r="B29" s="262"/>
      <c r="C29" s="262"/>
      <c r="D29" s="262"/>
      <c r="E29" s="262"/>
      <c r="F29" s="262"/>
      <c r="G29" s="262"/>
      <c r="H29" s="262"/>
      <c r="I29" s="266"/>
      <c r="J29" s="262"/>
      <c r="K29" s="282"/>
      <c r="L29" s="282"/>
      <c r="M29" s="282"/>
      <c r="Y29" s="283"/>
      <c r="Z29" s="266"/>
    </row>
    <row r="30" spans="1:26" s="264" customFormat="1" x14ac:dyDescent="0.25">
      <c r="A30" s="262"/>
      <c r="B30" s="262"/>
      <c r="C30" s="262"/>
      <c r="D30" s="262"/>
      <c r="E30" s="262"/>
      <c r="F30" s="262"/>
      <c r="G30" s="262"/>
      <c r="H30" s="262"/>
      <c r="I30" s="266"/>
      <c r="J30" s="262"/>
      <c r="K30" s="282"/>
      <c r="L30" s="282"/>
      <c r="M30" s="282"/>
      <c r="Y30" s="283"/>
      <c r="Z30" s="266"/>
    </row>
    <row r="31" spans="1:26" s="264" customFormat="1" x14ac:dyDescent="0.25">
      <c r="A31" s="262"/>
      <c r="B31" s="262"/>
      <c r="C31" s="262"/>
      <c r="D31" s="262"/>
      <c r="E31" s="262"/>
      <c r="F31" s="262"/>
      <c r="G31" s="262"/>
      <c r="H31" s="262"/>
      <c r="I31" s="266"/>
      <c r="J31" s="262"/>
      <c r="K31" s="282"/>
      <c r="L31" s="282"/>
      <c r="M31" s="282"/>
      <c r="Y31" s="283"/>
      <c r="Z31" s="266"/>
    </row>
    <row r="32" spans="1:26" s="264" customFormat="1" x14ac:dyDescent="0.25">
      <c r="A32" s="262"/>
      <c r="B32" s="262"/>
      <c r="C32" s="262"/>
      <c r="D32" s="262"/>
      <c r="E32" s="262"/>
      <c r="F32" s="262"/>
      <c r="G32" s="262"/>
      <c r="H32" s="262"/>
      <c r="I32" s="266"/>
      <c r="J32" s="262"/>
      <c r="K32" s="282"/>
      <c r="L32" s="282"/>
      <c r="M32" s="282"/>
      <c r="Y32" s="283"/>
      <c r="Z32" s="266"/>
    </row>
    <row r="33" spans="1:26" s="264" customFormat="1" x14ac:dyDescent="0.25">
      <c r="A33" s="262"/>
      <c r="B33" s="262"/>
      <c r="C33" s="262"/>
      <c r="D33" s="262"/>
      <c r="E33" s="262"/>
      <c r="F33" s="262"/>
      <c r="G33" s="262"/>
      <c r="H33" s="262"/>
      <c r="I33" s="266"/>
      <c r="J33" s="262"/>
      <c r="K33" s="282"/>
      <c r="L33" s="282"/>
      <c r="M33" s="282"/>
      <c r="Y33" s="283"/>
      <c r="Z33" s="266"/>
    </row>
    <row r="34" spans="1:26" s="264" customFormat="1" x14ac:dyDescent="0.25">
      <c r="A34" s="262"/>
      <c r="B34" s="262"/>
      <c r="C34" s="262"/>
      <c r="D34" s="262"/>
      <c r="E34" s="262"/>
      <c r="F34" s="262"/>
      <c r="G34" s="262"/>
      <c r="H34" s="262"/>
      <c r="I34" s="266"/>
      <c r="J34" s="262"/>
      <c r="K34" s="282"/>
      <c r="L34" s="282"/>
      <c r="M34" s="282"/>
      <c r="Y34" s="283"/>
      <c r="Z34" s="266"/>
    </row>
    <row r="35" spans="1:26" s="264" customFormat="1" x14ac:dyDescent="0.25">
      <c r="A35" s="266"/>
      <c r="B35" s="266"/>
      <c r="C35" s="266"/>
      <c r="D35" s="266"/>
      <c r="E35" s="266"/>
      <c r="F35" s="266"/>
      <c r="G35" s="266"/>
      <c r="H35" s="266"/>
      <c r="I35" s="266"/>
      <c r="J35" s="262"/>
      <c r="K35" s="282"/>
      <c r="L35" s="282"/>
      <c r="M35" s="282"/>
      <c r="Y35" s="283"/>
      <c r="Z35" s="266"/>
    </row>
    <row r="36" spans="1:26" s="264" customFormat="1" x14ac:dyDescent="0.25">
      <c r="A36" s="266"/>
      <c r="B36" s="266"/>
      <c r="C36" s="266"/>
      <c r="D36" s="266"/>
      <c r="E36" s="266"/>
      <c r="F36" s="266"/>
      <c r="G36" s="266"/>
      <c r="H36" s="266"/>
      <c r="I36" s="266"/>
      <c r="J36" s="262"/>
      <c r="K36" s="282"/>
      <c r="L36" s="282"/>
      <c r="M36" s="282"/>
      <c r="Y36" s="283"/>
      <c r="Z36" s="266"/>
    </row>
    <row r="37" spans="1:26" s="264" customFormat="1" x14ac:dyDescent="0.25">
      <c r="A37" s="266"/>
      <c r="B37" s="266"/>
      <c r="C37" s="266"/>
      <c r="D37" s="266"/>
      <c r="E37" s="266"/>
      <c r="F37" s="266"/>
      <c r="G37" s="266"/>
      <c r="H37" s="266"/>
      <c r="I37" s="266"/>
      <c r="J37" s="262"/>
      <c r="K37" s="282"/>
      <c r="L37" s="282"/>
      <c r="M37" s="282"/>
      <c r="Y37" s="283"/>
      <c r="Z37" s="266"/>
    </row>
    <row r="38" spans="1:26" s="264" customFormat="1" x14ac:dyDescent="0.25">
      <c r="A38" s="266"/>
      <c r="B38" s="266"/>
      <c r="C38" s="266"/>
      <c r="D38" s="266"/>
      <c r="E38" s="266"/>
      <c r="F38" s="266"/>
      <c r="G38" s="266"/>
      <c r="H38" s="266"/>
      <c r="I38" s="266"/>
      <c r="J38" s="262"/>
      <c r="K38" s="282"/>
      <c r="L38" s="282"/>
      <c r="M38" s="282"/>
      <c r="Y38" s="283"/>
      <c r="Z38" s="266"/>
    </row>
    <row r="39" spans="1:26" s="264" customFormat="1" x14ac:dyDescent="0.25">
      <c r="A39" s="266"/>
      <c r="B39" s="266"/>
      <c r="C39" s="266"/>
      <c r="D39" s="266"/>
      <c r="E39" s="266"/>
      <c r="F39" s="266"/>
      <c r="G39" s="266"/>
      <c r="H39" s="266"/>
      <c r="I39" s="266"/>
      <c r="J39" s="262"/>
      <c r="K39" s="282"/>
      <c r="L39" s="282"/>
      <c r="M39" s="282"/>
      <c r="Y39" s="283"/>
      <c r="Z39" s="266"/>
    </row>
    <row r="40" spans="1:26" s="264" customFormat="1" x14ac:dyDescent="0.25">
      <c r="A40" s="266"/>
      <c r="B40" s="266"/>
      <c r="C40" s="266"/>
      <c r="D40" s="266"/>
      <c r="E40" s="266"/>
      <c r="F40" s="266"/>
      <c r="G40" s="266"/>
      <c r="H40" s="266"/>
      <c r="I40" s="266"/>
      <c r="J40" s="262"/>
      <c r="K40" s="282"/>
      <c r="L40" s="282"/>
      <c r="M40" s="282"/>
      <c r="Y40" s="283"/>
      <c r="Z40" s="266"/>
    </row>
    <row r="41" spans="1:26" s="264" customFormat="1" x14ac:dyDescent="0.25">
      <c r="A41" s="266"/>
      <c r="B41" s="266"/>
      <c r="C41" s="266"/>
      <c r="D41" s="266"/>
      <c r="E41" s="266"/>
      <c r="F41" s="266"/>
      <c r="G41" s="266"/>
      <c r="H41" s="266"/>
      <c r="I41" s="266"/>
      <c r="J41" s="262"/>
      <c r="K41" s="282"/>
      <c r="L41" s="282"/>
      <c r="M41" s="282"/>
      <c r="Y41" s="283"/>
      <c r="Z41" s="266"/>
    </row>
    <row r="42" spans="1:26" s="264" customFormat="1" x14ac:dyDescent="0.25">
      <c r="A42" s="266"/>
      <c r="B42" s="266"/>
      <c r="C42" s="266"/>
      <c r="D42" s="266"/>
      <c r="E42" s="266"/>
      <c r="F42" s="266"/>
      <c r="G42" s="266"/>
      <c r="H42" s="266"/>
      <c r="I42" s="266"/>
      <c r="J42" s="262"/>
      <c r="K42" s="282"/>
      <c r="L42" s="282"/>
      <c r="M42" s="282"/>
      <c r="Y42" s="283"/>
      <c r="Z42" s="266"/>
    </row>
    <row r="43" spans="1:26" s="264" customFormat="1" x14ac:dyDescent="0.25">
      <c r="A43" s="266"/>
      <c r="B43" s="266"/>
      <c r="C43" s="266"/>
      <c r="D43" s="266"/>
      <c r="E43" s="266"/>
      <c r="F43" s="266"/>
      <c r="G43" s="266"/>
      <c r="H43" s="266"/>
      <c r="I43" s="266"/>
      <c r="J43" s="262"/>
      <c r="K43" s="282"/>
      <c r="L43" s="282"/>
      <c r="M43" s="282"/>
      <c r="Y43" s="283"/>
      <c r="Z43" s="266"/>
    </row>
    <row r="44" spans="1:26" s="264" customFormat="1" x14ac:dyDescent="0.25">
      <c r="A44" s="266"/>
      <c r="B44" s="266"/>
      <c r="C44" s="266"/>
      <c r="D44" s="266"/>
      <c r="E44" s="266"/>
      <c r="F44" s="266"/>
      <c r="G44" s="266"/>
      <c r="H44" s="266"/>
      <c r="I44" s="266"/>
      <c r="J44" s="262"/>
      <c r="K44" s="282"/>
      <c r="L44" s="282"/>
      <c r="M44" s="282"/>
      <c r="Y44" s="283"/>
      <c r="Z44" s="266"/>
    </row>
    <row r="45" spans="1:26" s="264" customFormat="1" x14ac:dyDescent="0.25">
      <c r="A45" s="266"/>
      <c r="B45" s="266"/>
      <c r="C45" s="266"/>
      <c r="D45" s="266"/>
      <c r="E45" s="266"/>
      <c r="F45" s="266"/>
      <c r="G45" s="266"/>
      <c r="H45" s="266"/>
      <c r="I45" s="266"/>
      <c r="J45" s="262"/>
      <c r="K45" s="282"/>
      <c r="L45" s="282"/>
      <c r="M45" s="282"/>
      <c r="Y45" s="283"/>
      <c r="Z45" s="266"/>
    </row>
    <row r="46" spans="1:26" s="264" customFormat="1" x14ac:dyDescent="0.25">
      <c r="A46" s="266"/>
      <c r="B46" s="266"/>
      <c r="C46" s="266"/>
      <c r="D46" s="266"/>
      <c r="E46" s="266"/>
      <c r="F46" s="266"/>
      <c r="G46" s="266"/>
      <c r="H46" s="266"/>
      <c r="I46" s="266"/>
      <c r="J46" s="262"/>
      <c r="K46" s="282"/>
      <c r="L46" s="282"/>
      <c r="M46" s="282"/>
      <c r="Y46" s="283"/>
      <c r="Z46" s="266"/>
    </row>
    <row r="47" spans="1:26" s="264" customFormat="1" x14ac:dyDescent="0.25">
      <c r="A47" s="266"/>
      <c r="B47" s="266"/>
      <c r="C47" s="266"/>
      <c r="D47" s="266"/>
      <c r="E47" s="266"/>
      <c r="F47" s="266"/>
      <c r="G47" s="266"/>
      <c r="H47" s="266"/>
      <c r="I47" s="266"/>
      <c r="J47" s="262"/>
      <c r="K47" s="282"/>
      <c r="L47" s="282"/>
      <c r="M47" s="282"/>
      <c r="Y47" s="283"/>
      <c r="Z47" s="266"/>
    </row>
    <row r="48" spans="1:26" s="264" customFormat="1" x14ac:dyDescent="0.25">
      <c r="A48" s="266"/>
      <c r="B48" s="266"/>
      <c r="C48" s="266"/>
      <c r="D48" s="266"/>
      <c r="E48" s="266"/>
      <c r="F48" s="266"/>
      <c r="G48" s="266"/>
      <c r="H48" s="266"/>
      <c r="I48" s="266"/>
      <c r="J48" s="262"/>
      <c r="K48" s="282"/>
      <c r="L48" s="282"/>
      <c r="M48" s="282"/>
      <c r="Y48" s="283"/>
      <c r="Z48" s="266"/>
    </row>
    <row r="49" spans="1:26" s="264" customFormat="1" x14ac:dyDescent="0.25">
      <c r="A49" s="266"/>
      <c r="B49" s="266"/>
      <c r="C49" s="266"/>
      <c r="D49" s="266"/>
      <c r="E49" s="266"/>
      <c r="F49" s="266"/>
      <c r="G49" s="266"/>
      <c r="H49" s="266"/>
      <c r="I49" s="266"/>
      <c r="J49" s="262"/>
      <c r="K49" s="282"/>
      <c r="L49" s="282"/>
      <c r="M49" s="282"/>
      <c r="Y49" s="283"/>
      <c r="Z49" s="266"/>
    </row>
    <row r="50" spans="1:26" s="264" customFormat="1" x14ac:dyDescent="0.25">
      <c r="A50" s="266"/>
      <c r="B50" s="266"/>
      <c r="C50" s="266"/>
      <c r="D50" s="266"/>
      <c r="E50" s="266"/>
      <c r="F50" s="266"/>
      <c r="G50" s="266"/>
      <c r="H50" s="266"/>
      <c r="I50" s="266"/>
      <c r="J50" s="262"/>
      <c r="K50" s="282"/>
      <c r="L50" s="282"/>
      <c r="M50" s="282"/>
      <c r="Y50" s="283"/>
      <c r="Z50" s="266"/>
    </row>
    <row r="51" spans="1:26" s="264" customFormat="1" x14ac:dyDescent="0.25">
      <c r="A51" s="266"/>
      <c r="B51" s="266"/>
      <c r="C51" s="266"/>
      <c r="D51" s="266"/>
      <c r="E51" s="266"/>
      <c r="F51" s="266"/>
      <c r="G51" s="266"/>
      <c r="H51" s="266"/>
      <c r="I51" s="266"/>
      <c r="J51" s="262"/>
      <c r="K51" s="282"/>
      <c r="L51" s="282"/>
      <c r="M51" s="282"/>
      <c r="Y51" s="283"/>
      <c r="Z51" s="266"/>
    </row>
    <row r="52" spans="1:26" s="264" customFormat="1" x14ac:dyDescent="0.25">
      <c r="A52" s="266"/>
      <c r="B52" s="266"/>
      <c r="C52" s="266"/>
      <c r="D52" s="266"/>
      <c r="E52" s="266"/>
      <c r="F52" s="266"/>
      <c r="G52" s="266"/>
      <c r="H52" s="266"/>
      <c r="I52" s="266"/>
      <c r="J52" s="262"/>
      <c r="K52" s="282"/>
      <c r="L52" s="282"/>
      <c r="M52" s="282"/>
      <c r="Y52" s="283"/>
      <c r="Z52" s="266"/>
    </row>
    <row r="53" spans="1:26" s="264" customFormat="1" x14ac:dyDescent="0.25">
      <c r="A53" s="266"/>
      <c r="B53" s="266"/>
      <c r="C53" s="266"/>
      <c r="D53" s="266"/>
      <c r="E53" s="266"/>
      <c r="F53" s="266"/>
      <c r="G53" s="266"/>
      <c r="H53" s="266"/>
      <c r="I53" s="266"/>
      <c r="J53" s="262"/>
      <c r="K53" s="282"/>
      <c r="L53" s="282"/>
      <c r="M53" s="282"/>
      <c r="Y53" s="283"/>
      <c r="Z53" s="266"/>
    </row>
    <row r="54" spans="1:26" s="264" customFormat="1" x14ac:dyDescent="0.25">
      <c r="A54" s="266"/>
      <c r="B54" s="266"/>
      <c r="C54" s="266"/>
      <c r="D54" s="266"/>
      <c r="E54" s="266"/>
      <c r="F54" s="266"/>
      <c r="G54" s="266"/>
      <c r="H54" s="266"/>
      <c r="I54" s="266"/>
      <c r="J54" s="262"/>
      <c r="K54" s="282"/>
      <c r="L54" s="282"/>
      <c r="M54" s="282"/>
      <c r="Y54" s="283"/>
      <c r="Z54" s="266"/>
    </row>
    <row r="55" spans="1:26" s="264" customFormat="1" x14ac:dyDescent="0.25">
      <c r="A55" s="266"/>
      <c r="B55" s="266"/>
      <c r="C55" s="266"/>
      <c r="D55" s="266"/>
      <c r="E55" s="266"/>
      <c r="F55" s="266"/>
      <c r="G55" s="266"/>
      <c r="H55" s="266"/>
      <c r="I55" s="266"/>
      <c r="J55" s="262"/>
      <c r="K55" s="282"/>
      <c r="L55" s="282"/>
      <c r="M55" s="282"/>
      <c r="Y55" s="283"/>
      <c r="Z55" s="266"/>
    </row>
    <row r="56" spans="1:26" s="264" customFormat="1" x14ac:dyDescent="0.25">
      <c r="A56" s="266"/>
      <c r="B56" s="266"/>
      <c r="C56" s="266"/>
      <c r="D56" s="266"/>
      <c r="E56" s="266"/>
      <c r="F56" s="266"/>
      <c r="G56" s="266"/>
      <c r="H56" s="266"/>
      <c r="I56" s="266"/>
      <c r="J56" s="262"/>
      <c r="K56" s="282"/>
      <c r="L56" s="282"/>
      <c r="M56" s="282"/>
      <c r="Y56" s="283"/>
      <c r="Z56" s="266"/>
    </row>
    <row r="57" spans="1:26" s="264" customFormat="1" x14ac:dyDescent="0.25">
      <c r="A57" s="266"/>
      <c r="B57" s="266"/>
      <c r="C57" s="266"/>
      <c r="D57" s="266"/>
      <c r="E57" s="266"/>
      <c r="F57" s="266"/>
      <c r="G57" s="266"/>
      <c r="H57" s="266"/>
      <c r="I57" s="266"/>
      <c r="J57" s="262"/>
      <c r="K57" s="282"/>
      <c r="L57" s="282"/>
      <c r="M57" s="282"/>
      <c r="Y57" s="283"/>
      <c r="Z57" s="266"/>
    </row>
    <row r="58" spans="1:26" s="264" customFormat="1" x14ac:dyDescent="0.25">
      <c r="A58" s="266"/>
      <c r="B58" s="266"/>
      <c r="C58" s="266"/>
      <c r="D58" s="266"/>
      <c r="E58" s="266"/>
      <c r="F58" s="266"/>
      <c r="G58" s="266"/>
      <c r="H58" s="266"/>
      <c r="I58" s="266"/>
      <c r="J58" s="262"/>
      <c r="K58" s="282"/>
      <c r="L58" s="282"/>
      <c r="M58" s="282"/>
      <c r="Y58" s="283"/>
      <c r="Z58" s="266"/>
    </row>
    <row r="59" spans="1:26" s="264" customFormat="1" x14ac:dyDescent="0.25">
      <c r="A59" s="266"/>
      <c r="B59" s="266"/>
      <c r="C59" s="266"/>
      <c r="D59" s="266"/>
      <c r="E59" s="266"/>
      <c r="F59" s="266"/>
      <c r="G59" s="266"/>
      <c r="H59" s="266"/>
      <c r="I59" s="266"/>
      <c r="J59" s="262"/>
      <c r="K59" s="282"/>
      <c r="L59" s="282"/>
      <c r="M59" s="282"/>
      <c r="Y59" s="283"/>
      <c r="Z59" s="266"/>
    </row>
    <row r="60" spans="1:26" s="264" customFormat="1" x14ac:dyDescent="0.25">
      <c r="A60" s="266"/>
      <c r="B60" s="266"/>
      <c r="C60" s="266"/>
      <c r="D60" s="266"/>
      <c r="E60" s="266"/>
      <c r="F60" s="266"/>
      <c r="G60" s="266"/>
      <c r="H60" s="266"/>
      <c r="I60" s="266"/>
      <c r="J60" s="262"/>
      <c r="K60" s="282"/>
      <c r="L60" s="282"/>
      <c r="M60" s="282"/>
      <c r="Y60" s="283"/>
      <c r="Z60" s="266"/>
    </row>
    <row r="61" spans="1:26" s="264" customFormat="1" x14ac:dyDescent="0.25">
      <c r="A61" s="266"/>
      <c r="B61" s="266"/>
      <c r="C61" s="266"/>
      <c r="D61" s="266"/>
      <c r="E61" s="266"/>
      <c r="F61" s="266"/>
      <c r="G61" s="266"/>
      <c r="H61" s="266"/>
      <c r="I61" s="266"/>
      <c r="J61" s="262"/>
      <c r="K61" s="282"/>
      <c r="L61" s="282"/>
      <c r="M61" s="282"/>
      <c r="Y61" s="283"/>
      <c r="Z61" s="266"/>
    </row>
    <row r="62" spans="1:26" s="264" customFormat="1" x14ac:dyDescent="0.25">
      <c r="A62" s="266"/>
      <c r="B62" s="266"/>
      <c r="C62" s="266"/>
      <c r="D62" s="266"/>
      <c r="E62" s="266"/>
      <c r="F62" s="266"/>
      <c r="G62" s="266"/>
      <c r="H62" s="266"/>
      <c r="I62" s="266"/>
      <c r="J62" s="262"/>
      <c r="K62" s="282"/>
      <c r="L62" s="282"/>
      <c r="M62" s="282"/>
      <c r="Y62" s="283"/>
      <c r="Z62" s="266"/>
    </row>
    <row r="63" spans="1:26" s="264" customFormat="1" x14ac:dyDescent="0.25">
      <c r="A63" s="266"/>
      <c r="B63" s="266"/>
      <c r="C63" s="266"/>
      <c r="D63" s="266"/>
      <c r="E63" s="266"/>
      <c r="F63" s="266"/>
      <c r="G63" s="266"/>
      <c r="H63" s="266"/>
      <c r="I63" s="266"/>
      <c r="J63" s="262"/>
      <c r="K63" s="282"/>
      <c r="L63" s="282"/>
      <c r="M63" s="282"/>
      <c r="Y63" s="283"/>
      <c r="Z63" s="266"/>
    </row>
    <row r="64" spans="1:26" s="264" customFormat="1" x14ac:dyDescent="0.25">
      <c r="A64" s="266"/>
      <c r="B64" s="266"/>
      <c r="C64" s="266"/>
      <c r="D64" s="266"/>
      <c r="E64" s="266"/>
      <c r="F64" s="266"/>
      <c r="G64" s="266"/>
      <c r="H64" s="266"/>
      <c r="I64" s="266"/>
      <c r="J64" s="262"/>
      <c r="K64" s="282"/>
      <c r="L64" s="282"/>
      <c r="M64" s="282"/>
      <c r="Y64" s="283"/>
      <c r="Z64" s="266"/>
    </row>
    <row r="65" spans="1:26" s="264" customFormat="1" x14ac:dyDescent="0.25">
      <c r="A65" s="266"/>
      <c r="B65" s="266"/>
      <c r="C65" s="266"/>
      <c r="D65" s="266"/>
      <c r="E65" s="266"/>
      <c r="F65" s="266"/>
      <c r="G65" s="266"/>
      <c r="H65" s="266"/>
      <c r="I65" s="266"/>
      <c r="J65" s="262"/>
      <c r="K65" s="282"/>
      <c r="L65" s="282"/>
      <c r="M65" s="282"/>
      <c r="Y65" s="283"/>
      <c r="Z65" s="266"/>
    </row>
    <row r="66" spans="1:26" s="264" customFormat="1" x14ac:dyDescent="0.25">
      <c r="A66" s="266"/>
      <c r="B66" s="266"/>
      <c r="C66" s="266"/>
      <c r="D66" s="266"/>
      <c r="E66" s="266"/>
      <c r="F66" s="266"/>
      <c r="G66" s="266"/>
      <c r="H66" s="266"/>
      <c r="I66" s="266"/>
      <c r="J66" s="262"/>
      <c r="K66" s="282"/>
      <c r="L66" s="282"/>
      <c r="M66" s="282"/>
      <c r="Y66" s="283"/>
      <c r="Z66" s="266"/>
    </row>
    <row r="67" spans="1:26" s="264" customFormat="1" x14ac:dyDescent="0.25">
      <c r="A67" s="266"/>
      <c r="B67" s="266"/>
      <c r="C67" s="266"/>
      <c r="D67" s="266"/>
      <c r="E67" s="266"/>
      <c r="F67" s="266"/>
      <c r="G67" s="266"/>
      <c r="H67" s="266"/>
      <c r="I67" s="266"/>
      <c r="J67" s="262"/>
      <c r="K67" s="282"/>
      <c r="L67" s="282"/>
      <c r="M67" s="282"/>
      <c r="Y67" s="283"/>
      <c r="Z67" s="266"/>
    </row>
    <row r="68" spans="1:26" s="264" customFormat="1" x14ac:dyDescent="0.25">
      <c r="A68" s="266"/>
      <c r="B68" s="266"/>
      <c r="C68" s="266"/>
      <c r="D68" s="266"/>
      <c r="E68" s="266"/>
      <c r="F68" s="266"/>
      <c r="G68" s="266"/>
      <c r="H68" s="266"/>
      <c r="I68" s="266"/>
      <c r="J68" s="262"/>
      <c r="K68" s="282"/>
      <c r="L68" s="282"/>
      <c r="M68" s="282"/>
      <c r="Y68" s="283"/>
      <c r="Z68" s="266"/>
    </row>
    <row r="69" spans="1:26" s="264" customFormat="1" x14ac:dyDescent="0.25">
      <c r="A69" s="266"/>
      <c r="B69" s="266"/>
      <c r="C69" s="266"/>
      <c r="D69" s="266"/>
      <c r="E69" s="266"/>
      <c r="F69" s="266"/>
      <c r="G69" s="266"/>
      <c r="H69" s="266"/>
      <c r="I69" s="266"/>
      <c r="J69" s="262"/>
      <c r="K69" s="282"/>
      <c r="L69" s="282"/>
      <c r="M69" s="282"/>
      <c r="Y69" s="283"/>
      <c r="Z69" s="266"/>
    </row>
    <row r="70" spans="1:26" s="264" customFormat="1" x14ac:dyDescent="0.25">
      <c r="A70" s="266"/>
      <c r="B70" s="266"/>
      <c r="C70" s="266"/>
      <c r="D70" s="266"/>
      <c r="E70" s="266"/>
      <c r="F70" s="266"/>
      <c r="G70" s="266"/>
      <c r="H70" s="266"/>
      <c r="I70" s="266"/>
      <c r="J70" s="262"/>
      <c r="K70" s="282"/>
      <c r="L70" s="282"/>
      <c r="M70" s="282"/>
      <c r="Y70" s="283"/>
      <c r="Z70" s="266"/>
    </row>
    <row r="71" spans="1:26" s="264" customFormat="1" x14ac:dyDescent="0.25">
      <c r="A71" s="266"/>
      <c r="B71" s="266"/>
      <c r="C71" s="266"/>
      <c r="D71" s="266"/>
      <c r="E71" s="266"/>
      <c r="F71" s="266"/>
      <c r="G71" s="266"/>
      <c r="H71" s="266"/>
      <c r="I71" s="266"/>
      <c r="J71" s="262"/>
      <c r="K71" s="282"/>
      <c r="L71" s="282"/>
      <c r="M71" s="282"/>
      <c r="Y71" s="283"/>
      <c r="Z71" s="266"/>
    </row>
    <row r="72" spans="1:26" s="264" customFormat="1" x14ac:dyDescent="0.25">
      <c r="A72" s="266"/>
      <c r="B72" s="266"/>
      <c r="C72" s="266"/>
      <c r="D72" s="266"/>
      <c r="E72" s="266"/>
      <c r="F72" s="266"/>
      <c r="G72" s="266"/>
      <c r="H72" s="266"/>
      <c r="I72" s="266"/>
      <c r="J72" s="262"/>
      <c r="K72" s="282"/>
      <c r="L72" s="282"/>
      <c r="M72" s="282"/>
      <c r="Y72" s="283"/>
      <c r="Z72" s="266"/>
    </row>
    <row r="73" spans="1:26" s="264" customFormat="1" x14ac:dyDescent="0.25">
      <c r="A73" s="266"/>
      <c r="B73" s="266"/>
      <c r="C73" s="266"/>
      <c r="D73" s="266"/>
      <c r="E73" s="266"/>
      <c r="F73" s="266"/>
      <c r="G73" s="266"/>
      <c r="H73" s="266"/>
      <c r="I73" s="266"/>
      <c r="J73" s="262"/>
      <c r="K73" s="282"/>
      <c r="L73" s="282"/>
      <c r="M73" s="282"/>
      <c r="Y73" s="283"/>
      <c r="Z73" s="266"/>
    </row>
    <row r="74" spans="1:26" s="264" customFormat="1" x14ac:dyDescent="0.25">
      <c r="A74" s="266"/>
      <c r="B74" s="266"/>
      <c r="C74" s="266"/>
      <c r="D74" s="266"/>
      <c r="E74" s="266"/>
      <c r="F74" s="266"/>
      <c r="G74" s="266"/>
      <c r="H74" s="266"/>
      <c r="I74" s="266"/>
      <c r="J74" s="262"/>
      <c r="K74" s="282"/>
      <c r="L74" s="282"/>
      <c r="M74" s="282"/>
      <c r="Y74" s="283"/>
      <c r="Z74" s="266"/>
    </row>
    <row r="75" spans="1:26" s="264" customFormat="1" x14ac:dyDescent="0.25">
      <c r="A75" s="266"/>
      <c r="B75" s="266"/>
      <c r="C75" s="266"/>
      <c r="D75" s="266"/>
      <c r="E75" s="266"/>
      <c r="F75" s="266"/>
      <c r="G75" s="266"/>
      <c r="H75" s="266"/>
      <c r="I75" s="266"/>
      <c r="J75" s="262"/>
      <c r="K75" s="282"/>
      <c r="L75" s="282"/>
      <c r="M75" s="282"/>
      <c r="Y75" s="283"/>
      <c r="Z75" s="266"/>
    </row>
    <row r="76" spans="1:26" s="264" customFormat="1" x14ac:dyDescent="0.25">
      <c r="A76" s="266"/>
      <c r="B76" s="266"/>
      <c r="C76" s="266"/>
      <c r="D76" s="266"/>
      <c r="E76" s="266"/>
      <c r="F76" s="266"/>
      <c r="G76" s="266"/>
      <c r="H76" s="266"/>
      <c r="I76" s="266"/>
      <c r="J76" s="262"/>
      <c r="K76" s="282"/>
      <c r="L76" s="282"/>
      <c r="M76" s="282"/>
      <c r="Y76" s="283"/>
      <c r="Z76" s="266"/>
    </row>
    <row r="77" spans="1:26" s="264" customFormat="1" x14ac:dyDescent="0.25">
      <c r="A77" s="266"/>
      <c r="B77" s="266"/>
      <c r="C77" s="266"/>
      <c r="D77" s="266"/>
      <c r="E77" s="266"/>
      <c r="F77" s="266"/>
      <c r="G77" s="266"/>
      <c r="H77" s="266"/>
      <c r="I77" s="266"/>
      <c r="J77" s="262"/>
      <c r="K77" s="282"/>
      <c r="L77" s="282"/>
      <c r="M77" s="282"/>
      <c r="Y77" s="283"/>
      <c r="Z77" s="266"/>
    </row>
    <row r="78" spans="1:26" s="264" customFormat="1" x14ac:dyDescent="0.25">
      <c r="A78" s="266"/>
      <c r="B78" s="266"/>
      <c r="C78" s="266"/>
      <c r="D78" s="266"/>
      <c r="E78" s="266"/>
      <c r="F78" s="266"/>
      <c r="G78" s="266"/>
      <c r="H78" s="266"/>
      <c r="I78" s="266"/>
      <c r="J78" s="262"/>
      <c r="K78" s="282"/>
      <c r="L78" s="282"/>
      <c r="M78" s="282"/>
      <c r="Y78" s="283"/>
      <c r="Z78" s="266"/>
    </row>
    <row r="79" spans="1:26" s="264" customFormat="1" x14ac:dyDescent="0.25">
      <c r="A79" s="266"/>
      <c r="B79" s="266"/>
      <c r="C79" s="266"/>
      <c r="D79" s="266"/>
      <c r="E79" s="266"/>
      <c r="F79" s="266"/>
      <c r="G79" s="266"/>
      <c r="H79" s="266"/>
      <c r="I79" s="266"/>
      <c r="J79" s="262"/>
      <c r="K79" s="282"/>
      <c r="L79" s="282"/>
      <c r="M79" s="282"/>
      <c r="Y79" s="283"/>
      <c r="Z79" s="266"/>
    </row>
    <row r="80" spans="1:26" s="264" customFormat="1" x14ac:dyDescent="0.25">
      <c r="A80" s="266"/>
      <c r="B80" s="266"/>
      <c r="C80" s="266"/>
      <c r="D80" s="266"/>
      <c r="E80" s="266"/>
      <c r="F80" s="266"/>
      <c r="G80" s="266"/>
      <c r="H80" s="266"/>
      <c r="I80" s="266"/>
      <c r="J80" s="262"/>
      <c r="K80" s="282"/>
      <c r="L80" s="282"/>
      <c r="M80" s="282"/>
      <c r="Y80" s="283"/>
      <c r="Z80" s="266"/>
    </row>
    <row r="81" spans="1:26" s="264" customFormat="1" x14ac:dyDescent="0.25">
      <c r="A81" s="266"/>
      <c r="B81" s="266"/>
      <c r="C81" s="266"/>
      <c r="D81" s="266"/>
      <c r="E81" s="266"/>
      <c r="F81" s="266"/>
      <c r="G81" s="266"/>
      <c r="H81" s="266"/>
      <c r="I81" s="266"/>
      <c r="J81" s="262"/>
      <c r="K81" s="282"/>
      <c r="L81" s="282"/>
      <c r="M81" s="282"/>
      <c r="Y81" s="283"/>
      <c r="Z81" s="266"/>
    </row>
    <row r="82" spans="1:26" s="264" customFormat="1" x14ac:dyDescent="0.25">
      <c r="A82" s="266"/>
      <c r="B82" s="266"/>
      <c r="C82" s="266"/>
      <c r="D82" s="266"/>
      <c r="E82" s="266"/>
      <c r="F82" s="266"/>
      <c r="G82" s="266"/>
      <c r="H82" s="266"/>
      <c r="I82" s="266"/>
      <c r="J82" s="262"/>
      <c r="K82" s="282"/>
      <c r="L82" s="282"/>
      <c r="M82" s="282"/>
      <c r="Y82" s="283"/>
      <c r="Z82" s="266"/>
    </row>
    <row r="83" spans="1:26" s="264" customFormat="1" x14ac:dyDescent="0.25">
      <c r="A83" s="266"/>
      <c r="B83" s="266"/>
      <c r="C83" s="266"/>
      <c r="D83" s="266"/>
      <c r="E83" s="266"/>
      <c r="F83" s="266"/>
      <c r="G83" s="266"/>
      <c r="H83" s="266"/>
      <c r="I83" s="266"/>
      <c r="J83" s="262"/>
      <c r="K83" s="282"/>
      <c r="L83" s="282"/>
      <c r="M83" s="282"/>
      <c r="Y83" s="283"/>
      <c r="Z83" s="266"/>
    </row>
    <row r="84" spans="1:26" s="264" customFormat="1" x14ac:dyDescent="0.25">
      <c r="A84" s="266"/>
      <c r="B84" s="266"/>
      <c r="C84" s="266"/>
      <c r="D84" s="266"/>
      <c r="E84" s="266"/>
      <c r="F84" s="266"/>
      <c r="G84" s="266"/>
      <c r="H84" s="266"/>
      <c r="I84" s="266"/>
      <c r="J84" s="262"/>
      <c r="K84" s="282"/>
      <c r="L84" s="282"/>
      <c r="M84" s="282"/>
      <c r="Y84" s="283"/>
      <c r="Z84" s="266"/>
    </row>
    <row r="85" spans="1:26" s="264" customFormat="1" x14ac:dyDescent="0.25">
      <c r="A85" s="266"/>
      <c r="B85" s="266"/>
      <c r="C85" s="266"/>
      <c r="D85" s="266"/>
      <c r="E85" s="266"/>
      <c r="F85" s="266"/>
      <c r="G85" s="266"/>
      <c r="H85" s="266"/>
      <c r="I85" s="266"/>
      <c r="J85" s="262"/>
      <c r="K85" s="282"/>
      <c r="L85" s="282"/>
      <c r="M85" s="282"/>
      <c r="Y85" s="283"/>
      <c r="Z85" s="266"/>
    </row>
    <row r="86" spans="1:26" s="264" customFormat="1" x14ac:dyDescent="0.25">
      <c r="A86" s="266"/>
      <c r="B86" s="266"/>
      <c r="C86" s="266"/>
      <c r="D86" s="266"/>
      <c r="E86" s="266"/>
      <c r="F86" s="266"/>
      <c r="G86" s="266"/>
      <c r="H86" s="266"/>
      <c r="I86" s="266"/>
      <c r="J86" s="262"/>
      <c r="K86" s="282"/>
      <c r="L86" s="282"/>
      <c r="M86" s="282"/>
      <c r="Y86" s="283"/>
      <c r="Z86" s="266"/>
    </row>
  </sheetData>
  <mergeCells count="24">
    <mergeCell ref="A6:Y6"/>
    <mergeCell ref="T7:T8"/>
    <mergeCell ref="U7:V7"/>
    <mergeCell ref="W7:W8"/>
    <mergeCell ref="X7:X8"/>
    <mergeCell ref="Y7:Y8"/>
    <mergeCell ref="R7:S7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F7:F8"/>
    <mergeCell ref="A7:A8"/>
    <mergeCell ref="B7:B8"/>
    <mergeCell ref="C7:C8"/>
    <mergeCell ref="D7:D8"/>
    <mergeCell ref="E7:E8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42" firstPageNumber="16" orientation="landscape" useFirstPageNumber="1" r:id="rId1"/>
  <headerFooter>
    <oddFooter>&amp;LZastupitelstvo Olomouckého kraje 22.2.2021
8.3. - Rozpočet Olomouckého kraje 2020 – zapojení použitelného zůstatku a návrh na jeho rozdělení 
Příloha č. 3: Opravy, investice, projekty z dotace a nákupy&amp;RStrana &amp;P (celkem 18)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T38"/>
  <sheetViews>
    <sheetView showGridLines="0" view="pageBreakPreview" zoomScale="80" zoomScaleNormal="66" zoomScaleSheetLayoutView="80" workbookViewId="0">
      <pane ySplit="8" topLeftCell="A9" activePane="bottomLeft" state="frozenSplit"/>
      <selection activeCell="C55" sqref="C55"/>
      <selection pane="bottomLeft"/>
    </sheetView>
  </sheetViews>
  <sheetFormatPr defaultColWidth="9.140625" defaultRowHeight="12.75" outlineLevelCol="1" x14ac:dyDescent="0.2"/>
  <cols>
    <col min="1" max="1" width="9.140625" style="10" customWidth="1"/>
    <col min="2" max="2" width="6" style="10" hidden="1" customWidth="1"/>
    <col min="3" max="4" width="5.5703125" style="10" hidden="1" customWidth="1" outlineLevel="1"/>
    <col min="5" max="5" width="10.85546875" style="10" hidden="1" customWidth="1" outlineLevel="1"/>
    <col min="6" max="6" width="3.7109375" style="10" hidden="1" customWidth="1" outlineLevel="1"/>
    <col min="7" max="7" width="13" style="10" hidden="1" customWidth="1" outlineLevel="1"/>
    <col min="8" max="8" width="70.7109375" style="10" customWidth="1" collapsed="1"/>
    <col min="9" max="9" width="70.7109375" style="10" customWidth="1"/>
    <col min="10" max="10" width="7.140625" style="10" customWidth="1"/>
    <col min="11" max="11" width="14.7109375" style="5" customWidth="1"/>
    <col min="12" max="12" width="14.28515625" style="6" customWidth="1"/>
    <col min="13" max="13" width="13.7109375" style="49" customWidth="1"/>
    <col min="14" max="14" width="15.140625" style="6" customWidth="1"/>
    <col min="15" max="15" width="14.85546875" style="6" customWidth="1"/>
    <col min="16" max="16" width="13.140625" style="6" customWidth="1"/>
    <col min="17" max="17" width="14.85546875" style="6" customWidth="1"/>
    <col min="18" max="18" width="14.42578125" style="6" customWidth="1"/>
    <col min="19" max="19" width="43.5703125" style="284" hidden="1" customWidth="1"/>
    <col min="20" max="20" width="0" style="10" hidden="1" customWidth="1"/>
    <col min="21" max="16384" width="9.140625" style="10"/>
  </cols>
  <sheetData>
    <row r="1" spans="1:20" ht="26.25" x14ac:dyDescent="0.2">
      <c r="A1" s="163" t="s">
        <v>324</v>
      </c>
    </row>
    <row r="2" spans="1:20" ht="18" x14ac:dyDescent="0.25">
      <c r="A2" s="1" t="s">
        <v>274</v>
      </c>
      <c r="B2" s="2"/>
      <c r="C2" s="2"/>
      <c r="D2" s="2"/>
      <c r="E2" s="2"/>
      <c r="F2" s="2"/>
      <c r="G2" s="2"/>
      <c r="H2" s="3"/>
      <c r="I2" s="4"/>
      <c r="J2" s="2"/>
      <c r="M2" s="46"/>
      <c r="N2" s="7"/>
      <c r="P2" s="7"/>
      <c r="Q2" s="7"/>
      <c r="R2" s="50"/>
      <c r="S2" s="8"/>
      <c r="T2" s="9"/>
    </row>
    <row r="3" spans="1:20" ht="15.75" x14ac:dyDescent="0.25">
      <c r="A3" s="11" t="s">
        <v>268</v>
      </c>
      <c r="B3" s="11"/>
      <c r="C3" s="11"/>
      <c r="E3" s="11"/>
      <c r="F3" s="11"/>
      <c r="G3" s="11"/>
      <c r="H3" s="11" t="s">
        <v>275</v>
      </c>
      <c r="I3" s="29"/>
      <c r="J3" s="28"/>
      <c r="M3" s="47"/>
      <c r="N3" s="13"/>
      <c r="P3" s="13"/>
      <c r="Q3" s="13"/>
      <c r="R3" s="13"/>
      <c r="S3" s="14"/>
      <c r="T3" s="9"/>
    </row>
    <row r="4" spans="1:20" ht="17.25" customHeight="1" x14ac:dyDescent="0.2">
      <c r="A4" s="11"/>
      <c r="B4" s="11"/>
      <c r="C4" s="11"/>
      <c r="E4" s="11"/>
      <c r="F4" s="11"/>
      <c r="G4" s="11"/>
      <c r="H4" s="11"/>
      <c r="I4" s="12"/>
      <c r="J4" s="11"/>
      <c r="M4" s="47"/>
      <c r="N4" s="13"/>
      <c r="P4" s="13"/>
      <c r="Q4" s="13"/>
      <c r="S4" s="14"/>
      <c r="T4" s="9"/>
    </row>
    <row r="5" spans="1:20" ht="17.25" customHeight="1" thickBot="1" x14ac:dyDescent="0.25">
      <c r="A5" s="11"/>
      <c r="B5" s="11"/>
      <c r="C5" s="11"/>
      <c r="D5" s="11"/>
      <c r="E5" s="11"/>
      <c r="F5" s="11"/>
      <c r="G5" s="11"/>
      <c r="H5" s="11"/>
      <c r="I5" s="12"/>
      <c r="J5" s="11"/>
      <c r="M5" s="47"/>
      <c r="N5" s="13"/>
      <c r="P5" s="13"/>
      <c r="Q5" s="13"/>
      <c r="R5" s="41" t="s">
        <v>19</v>
      </c>
      <c r="S5" s="14"/>
      <c r="T5" s="9"/>
    </row>
    <row r="6" spans="1:20" ht="25.5" customHeight="1" x14ac:dyDescent="0.2">
      <c r="A6" s="511" t="s">
        <v>269</v>
      </c>
      <c r="B6" s="512"/>
      <c r="C6" s="512"/>
      <c r="D6" s="512"/>
      <c r="E6" s="512"/>
      <c r="F6" s="512"/>
      <c r="G6" s="512"/>
      <c r="H6" s="512"/>
      <c r="I6" s="512"/>
      <c r="J6" s="512"/>
      <c r="K6" s="512"/>
      <c r="L6" s="512"/>
      <c r="M6" s="512"/>
      <c r="N6" s="512"/>
      <c r="O6" s="512"/>
      <c r="P6" s="512"/>
      <c r="Q6" s="512"/>
      <c r="R6" s="513"/>
      <c r="S6" s="389"/>
    </row>
    <row r="7" spans="1:20" ht="25.5" customHeight="1" x14ac:dyDescent="0.2">
      <c r="A7" s="514" t="s">
        <v>0</v>
      </c>
      <c r="B7" s="515" t="s">
        <v>1</v>
      </c>
      <c r="C7" s="516" t="s">
        <v>3</v>
      </c>
      <c r="D7" s="516" t="s">
        <v>4</v>
      </c>
      <c r="E7" s="516" t="s">
        <v>22</v>
      </c>
      <c r="F7" s="516" t="s">
        <v>5</v>
      </c>
      <c r="G7" s="516" t="s">
        <v>2</v>
      </c>
      <c r="H7" s="516" t="s">
        <v>6</v>
      </c>
      <c r="I7" s="507" t="s">
        <v>7</v>
      </c>
      <c r="J7" s="506" t="s">
        <v>8</v>
      </c>
      <c r="K7" s="507" t="s">
        <v>9</v>
      </c>
      <c r="L7" s="507" t="s">
        <v>15</v>
      </c>
      <c r="M7" s="507" t="s">
        <v>10</v>
      </c>
      <c r="N7" s="505" t="s">
        <v>26</v>
      </c>
      <c r="O7" s="508" t="s">
        <v>315</v>
      </c>
      <c r="P7" s="508"/>
      <c r="Q7" s="508"/>
      <c r="R7" s="517" t="s">
        <v>27</v>
      </c>
      <c r="S7" s="543" t="s">
        <v>11</v>
      </c>
    </row>
    <row r="8" spans="1:20" ht="58.7" customHeight="1" x14ac:dyDescent="0.2">
      <c r="A8" s="514"/>
      <c r="B8" s="515"/>
      <c r="C8" s="516"/>
      <c r="D8" s="516"/>
      <c r="E8" s="516"/>
      <c r="F8" s="516"/>
      <c r="G8" s="516"/>
      <c r="H8" s="516"/>
      <c r="I8" s="507"/>
      <c r="J8" s="506"/>
      <c r="K8" s="507"/>
      <c r="L8" s="507"/>
      <c r="M8" s="507"/>
      <c r="N8" s="505"/>
      <c r="O8" s="346" t="s">
        <v>16</v>
      </c>
      <c r="P8" s="346" t="s">
        <v>24</v>
      </c>
      <c r="Q8" s="346" t="s">
        <v>316</v>
      </c>
      <c r="R8" s="517"/>
      <c r="S8" s="543"/>
    </row>
    <row r="9" spans="1:20" s="32" customFormat="1" ht="25.5" customHeight="1" x14ac:dyDescent="0.3">
      <c r="A9" s="370" t="s">
        <v>13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30">
        <v>1800</v>
      </c>
      <c r="M9" s="43"/>
      <c r="N9" s="30">
        <f>SUM(N10:N11)</f>
        <v>0</v>
      </c>
      <c r="O9" s="30">
        <v>1800</v>
      </c>
      <c r="P9" s="30">
        <f>SUM(P10:P11)</f>
        <v>0</v>
      </c>
      <c r="Q9" s="30">
        <v>1800</v>
      </c>
      <c r="R9" s="371">
        <f>SUM(R10:R11)</f>
        <v>0</v>
      </c>
      <c r="S9" s="364"/>
    </row>
    <row r="10" spans="1:20" ht="120.75" customHeight="1" x14ac:dyDescent="0.2">
      <c r="A10" s="374">
        <v>1</v>
      </c>
      <c r="B10" s="71"/>
      <c r="C10" s="71">
        <v>6172</v>
      </c>
      <c r="D10" s="71">
        <v>6121</v>
      </c>
      <c r="E10" s="71">
        <v>61</v>
      </c>
      <c r="F10" s="71">
        <v>16</v>
      </c>
      <c r="G10" s="61">
        <v>60013000000</v>
      </c>
      <c r="H10" s="35" t="s">
        <v>270</v>
      </c>
      <c r="I10" s="424" t="s">
        <v>271</v>
      </c>
      <c r="J10" s="71"/>
      <c r="K10" s="71"/>
      <c r="L10" s="306">
        <v>1800</v>
      </c>
      <c r="M10" s="60">
        <v>2021</v>
      </c>
      <c r="N10" s="70">
        <v>0</v>
      </c>
      <c r="O10" s="69">
        <v>1800</v>
      </c>
      <c r="P10" s="70"/>
      <c r="Q10" s="51">
        <v>1800</v>
      </c>
      <c r="R10" s="375"/>
      <c r="S10" s="365"/>
    </row>
    <row r="11" spans="1:20" ht="44.25" hidden="1" customHeight="1" x14ac:dyDescent="0.2">
      <c r="A11" s="374"/>
      <c r="B11" s="71"/>
      <c r="C11" s="71"/>
      <c r="D11" s="71"/>
      <c r="E11" s="71"/>
      <c r="F11" s="71"/>
      <c r="G11" s="61"/>
      <c r="H11" s="35"/>
      <c r="I11" s="424" t="s">
        <v>272</v>
      </c>
      <c r="J11" s="71"/>
      <c r="K11" s="71"/>
      <c r="L11" s="68"/>
      <c r="M11" s="60"/>
      <c r="N11" s="70"/>
      <c r="O11" s="69"/>
      <c r="P11" s="70"/>
      <c r="Q11" s="69"/>
      <c r="R11" s="375"/>
      <c r="S11" s="365"/>
    </row>
    <row r="12" spans="1:20" s="32" customFormat="1" ht="20.25" hidden="1" x14ac:dyDescent="0.3">
      <c r="A12" s="370" t="s">
        <v>14</v>
      </c>
      <c r="B12" s="52"/>
      <c r="C12" s="52"/>
      <c r="D12" s="52"/>
      <c r="E12" s="52"/>
      <c r="F12" s="52"/>
      <c r="G12" s="52"/>
      <c r="H12" s="52"/>
      <c r="I12" s="53"/>
      <c r="J12" s="52"/>
      <c r="K12" s="52"/>
      <c r="L12" s="30">
        <f>SUM(L13:L15)</f>
        <v>0</v>
      </c>
      <c r="M12" s="43"/>
      <c r="N12" s="30">
        <f>SUM(N13:N15)</f>
        <v>0</v>
      </c>
      <c r="O12" s="30">
        <f>SUM(O13:O15)</f>
        <v>0</v>
      </c>
      <c r="P12" s="30">
        <f>SUM(P13:P15)</f>
        <v>0</v>
      </c>
      <c r="Q12" s="30">
        <f>SUM(Q13:Q15)</f>
        <v>0</v>
      </c>
      <c r="R12" s="371">
        <f>SUM(R13:R15)</f>
        <v>0</v>
      </c>
      <c r="S12" s="364"/>
    </row>
    <row r="13" spans="1:20" ht="50.25" hidden="1" customHeight="1" x14ac:dyDescent="0.2">
      <c r="A13" s="374">
        <v>1</v>
      </c>
      <c r="B13" s="71"/>
      <c r="C13" s="71"/>
      <c r="D13" s="71"/>
      <c r="E13" s="71"/>
      <c r="F13" s="71"/>
      <c r="G13" s="61"/>
      <c r="H13" s="35"/>
      <c r="I13" s="67"/>
      <c r="J13" s="71"/>
      <c r="K13" s="71"/>
      <c r="L13" s="68">
        <f>N13+O13+R13</f>
        <v>0</v>
      </c>
      <c r="M13" s="37"/>
      <c r="N13" s="70"/>
      <c r="O13" s="69">
        <f>P13+Q13</f>
        <v>0</v>
      </c>
      <c r="P13" s="70"/>
      <c r="Q13" s="69"/>
      <c r="R13" s="375"/>
      <c r="S13" s="365"/>
      <c r="T13" s="10" t="s">
        <v>20</v>
      </c>
    </row>
    <row r="14" spans="1:20" s="34" customFormat="1" ht="38.25" hidden="1" x14ac:dyDescent="0.2">
      <c r="A14" s="374">
        <v>2</v>
      </c>
      <c r="B14" s="71"/>
      <c r="C14" s="71"/>
      <c r="D14" s="71"/>
      <c r="E14" s="71"/>
      <c r="F14" s="71"/>
      <c r="G14" s="33"/>
      <c r="H14" s="35"/>
      <c r="I14" s="67"/>
      <c r="J14" s="71"/>
      <c r="K14" s="71"/>
      <c r="L14" s="68">
        <f>N14+O14+R14</f>
        <v>0</v>
      </c>
      <c r="M14" s="37"/>
      <c r="N14" s="70"/>
      <c r="O14" s="69">
        <f>P14+Q14</f>
        <v>0</v>
      </c>
      <c r="P14" s="70"/>
      <c r="Q14" s="69"/>
      <c r="R14" s="375"/>
      <c r="S14" s="423" t="s">
        <v>25</v>
      </c>
      <c r="T14" s="34" t="s">
        <v>21</v>
      </c>
    </row>
    <row r="15" spans="1:20" s="34" customFormat="1" ht="15.75" hidden="1" x14ac:dyDescent="0.2">
      <c r="A15" s="374">
        <v>3</v>
      </c>
      <c r="B15" s="71"/>
      <c r="C15" s="71"/>
      <c r="D15" s="71"/>
      <c r="E15" s="71"/>
      <c r="F15" s="71"/>
      <c r="G15" s="33"/>
      <c r="H15" s="35"/>
      <c r="I15" s="67"/>
      <c r="J15" s="71"/>
      <c r="K15" s="71"/>
      <c r="L15" s="68">
        <f>N15+O15+R15</f>
        <v>0</v>
      </c>
      <c r="M15" s="37"/>
      <c r="N15" s="70"/>
      <c r="O15" s="69">
        <f>P15+Q15</f>
        <v>0</v>
      </c>
      <c r="P15" s="70">
        <v>0</v>
      </c>
      <c r="Q15" s="69"/>
      <c r="R15" s="375"/>
      <c r="S15" s="423"/>
    </row>
    <row r="16" spans="1:20" ht="35.25" customHeight="1" thickBot="1" x14ac:dyDescent="0.25">
      <c r="A16" s="360" t="s">
        <v>273</v>
      </c>
      <c r="B16" s="361"/>
      <c r="C16" s="361"/>
      <c r="D16" s="361"/>
      <c r="E16" s="361"/>
      <c r="F16" s="361"/>
      <c r="G16" s="361"/>
      <c r="H16" s="361"/>
      <c r="I16" s="361"/>
      <c r="J16" s="361"/>
      <c r="K16" s="361"/>
      <c r="L16" s="377">
        <f>+L12+L9</f>
        <v>1800</v>
      </c>
      <c r="M16" s="378"/>
      <c r="N16" s="377">
        <f>+N12+N9</f>
        <v>0</v>
      </c>
      <c r="O16" s="377">
        <f>+O12+O9</f>
        <v>1800</v>
      </c>
      <c r="P16" s="377">
        <f>+P12+P9</f>
        <v>0</v>
      </c>
      <c r="Q16" s="377">
        <f>+Q12+Q9</f>
        <v>1800</v>
      </c>
      <c r="R16" s="379">
        <f>+R12+R9</f>
        <v>0</v>
      </c>
      <c r="S16" s="391"/>
    </row>
    <row r="17" spans="1:20" s="6" customFormat="1" x14ac:dyDescent="0.2">
      <c r="A17" s="5"/>
      <c r="B17" s="5"/>
      <c r="C17" s="5"/>
      <c r="D17" s="5"/>
      <c r="E17" s="5"/>
      <c r="F17" s="5"/>
      <c r="G17" s="5"/>
      <c r="H17" s="19"/>
      <c r="I17" s="5"/>
      <c r="J17" s="20"/>
      <c r="K17" s="16"/>
      <c r="L17" s="17"/>
      <c r="M17" s="48"/>
      <c r="N17" s="18"/>
      <c r="S17" s="284"/>
      <c r="T17" s="10"/>
    </row>
    <row r="18" spans="1:20" s="6" customFormat="1" x14ac:dyDescent="0.2">
      <c r="A18" s="5"/>
      <c r="B18" s="5"/>
      <c r="C18" s="5"/>
      <c r="D18" s="5"/>
      <c r="E18" s="5"/>
      <c r="F18" s="5"/>
      <c r="G18" s="5"/>
      <c r="H18" s="5"/>
      <c r="I18" s="5"/>
      <c r="J18" s="21"/>
      <c r="K18" s="22"/>
      <c r="L18" s="23"/>
      <c r="M18" s="49"/>
      <c r="S18" s="284"/>
      <c r="T18" s="10"/>
    </row>
    <row r="19" spans="1:20" s="6" customFormat="1" x14ac:dyDescent="0.2">
      <c r="A19" s="5"/>
      <c r="B19" s="5"/>
      <c r="C19" s="5"/>
      <c r="D19" s="5"/>
      <c r="E19" s="5"/>
      <c r="F19" s="5"/>
      <c r="G19" s="5"/>
      <c r="H19" s="5"/>
      <c r="I19" s="5"/>
      <c r="J19" s="21"/>
      <c r="K19" s="22"/>
      <c r="L19" s="23"/>
      <c r="M19" s="49"/>
      <c r="S19" s="284"/>
      <c r="T19" s="10"/>
    </row>
    <row r="20" spans="1:20" s="6" customFormat="1" x14ac:dyDescent="0.2">
      <c r="A20" s="5"/>
      <c r="B20" s="5"/>
      <c r="C20" s="5"/>
      <c r="D20" s="5"/>
      <c r="E20" s="5"/>
      <c r="F20" s="5"/>
      <c r="G20" s="5"/>
      <c r="H20" s="5"/>
      <c r="I20" s="5"/>
      <c r="J20" s="10"/>
      <c r="K20" s="22"/>
      <c r="L20" s="23"/>
      <c r="M20" s="49"/>
      <c r="S20" s="284"/>
      <c r="T20" s="10"/>
    </row>
    <row r="21" spans="1:20" s="6" customFormat="1" x14ac:dyDescent="0.2">
      <c r="A21" s="5"/>
      <c r="B21" s="5"/>
      <c r="C21" s="5"/>
      <c r="D21" s="5"/>
      <c r="E21" s="5"/>
      <c r="F21" s="5"/>
      <c r="G21" s="5"/>
      <c r="H21" s="5"/>
      <c r="I21" s="5"/>
      <c r="J21" s="10"/>
      <c r="K21" s="22"/>
      <c r="L21" s="23"/>
      <c r="M21" s="49"/>
      <c r="S21" s="284"/>
      <c r="T21" s="10"/>
    </row>
    <row r="22" spans="1:20" s="6" customFormat="1" x14ac:dyDescent="0.2">
      <c r="A22" s="5"/>
      <c r="B22" s="5"/>
      <c r="C22" s="5"/>
      <c r="D22" s="5"/>
      <c r="E22" s="5"/>
      <c r="F22" s="5"/>
      <c r="G22" s="5"/>
      <c r="H22" s="5"/>
      <c r="I22" s="5"/>
      <c r="J22" s="10"/>
      <c r="K22" s="22"/>
      <c r="L22" s="23"/>
      <c r="M22" s="49"/>
      <c r="S22" s="284"/>
      <c r="T22" s="10"/>
    </row>
    <row r="23" spans="1:20" s="6" customFormat="1" x14ac:dyDescent="0.2">
      <c r="A23" s="5"/>
      <c r="B23" s="5"/>
      <c r="C23" s="5"/>
      <c r="D23" s="5"/>
      <c r="E23" s="5"/>
      <c r="F23" s="5"/>
      <c r="G23" s="5"/>
      <c r="H23" s="5"/>
      <c r="I23" s="5"/>
      <c r="J23" s="10"/>
      <c r="K23" s="22"/>
      <c r="L23" s="23"/>
      <c r="M23" s="49"/>
      <c r="S23" s="284"/>
      <c r="T23" s="10"/>
    </row>
    <row r="24" spans="1:20" s="6" customFormat="1" x14ac:dyDescent="0.2">
      <c r="A24" s="5"/>
      <c r="B24" s="5"/>
      <c r="C24" s="5"/>
      <c r="D24" s="5"/>
      <c r="E24" s="5"/>
      <c r="F24" s="5"/>
      <c r="G24" s="5"/>
      <c r="H24" s="5"/>
      <c r="I24" s="5"/>
      <c r="J24" s="10"/>
      <c r="K24" s="22"/>
      <c r="L24" s="23"/>
      <c r="M24" s="49"/>
      <c r="S24" s="284"/>
      <c r="T24" s="10"/>
    </row>
    <row r="25" spans="1:20" s="6" customFormat="1" x14ac:dyDescent="0.2">
      <c r="A25" s="5"/>
      <c r="B25" s="5"/>
      <c r="C25" s="5"/>
      <c r="D25" s="5"/>
      <c r="E25" s="5"/>
      <c r="F25" s="5"/>
      <c r="G25" s="5"/>
      <c r="H25" s="5"/>
      <c r="I25" s="5"/>
      <c r="J25" s="10"/>
      <c r="K25" s="22"/>
      <c r="L25" s="23"/>
      <c r="M25" s="49"/>
      <c r="S25" s="284"/>
      <c r="T25" s="10"/>
    </row>
    <row r="26" spans="1:20" s="6" customFormat="1" x14ac:dyDescent="0.2">
      <c r="A26" s="5"/>
      <c r="B26" s="5"/>
      <c r="C26" s="5"/>
      <c r="D26" s="5"/>
      <c r="E26" s="5"/>
      <c r="F26" s="5"/>
      <c r="G26" s="5"/>
      <c r="H26" s="5"/>
      <c r="I26" s="5"/>
      <c r="J26" s="10"/>
      <c r="K26" s="22"/>
      <c r="L26" s="23"/>
      <c r="M26" s="49"/>
      <c r="S26" s="284"/>
      <c r="T26" s="10"/>
    </row>
    <row r="27" spans="1:20" s="6" customFormat="1" x14ac:dyDescent="0.2">
      <c r="A27" s="5"/>
      <c r="B27" s="5"/>
      <c r="C27" s="5"/>
      <c r="D27" s="5"/>
      <c r="E27" s="5"/>
      <c r="F27" s="5"/>
      <c r="G27" s="5"/>
      <c r="H27" s="5"/>
      <c r="I27" s="5"/>
      <c r="J27" s="10"/>
      <c r="K27" s="22"/>
      <c r="L27" s="23"/>
      <c r="M27" s="49"/>
      <c r="S27" s="284"/>
      <c r="T27" s="10"/>
    </row>
    <row r="28" spans="1:20" s="6" customFormat="1" x14ac:dyDescent="0.2">
      <c r="A28" s="5"/>
      <c r="B28" s="5"/>
      <c r="C28" s="5"/>
      <c r="D28" s="5"/>
      <c r="E28" s="5"/>
      <c r="F28" s="5"/>
      <c r="G28" s="5"/>
      <c r="H28" s="5"/>
      <c r="I28" s="5"/>
      <c r="J28" s="10"/>
      <c r="K28" s="22"/>
      <c r="L28" s="23"/>
      <c r="M28" s="49"/>
      <c r="S28" s="284"/>
      <c r="T28" s="10"/>
    </row>
    <row r="29" spans="1:20" s="6" customFormat="1" x14ac:dyDescent="0.2">
      <c r="A29" s="5"/>
      <c r="B29" s="5"/>
      <c r="C29" s="5"/>
      <c r="D29" s="5"/>
      <c r="E29" s="5"/>
      <c r="F29" s="5"/>
      <c r="G29" s="5"/>
      <c r="H29" s="5"/>
      <c r="I29" s="5"/>
      <c r="J29" s="10"/>
      <c r="K29" s="22"/>
      <c r="L29" s="23"/>
      <c r="M29" s="49"/>
      <c r="S29" s="284"/>
      <c r="T29" s="10"/>
    </row>
    <row r="30" spans="1:20" s="6" customFormat="1" x14ac:dyDescent="0.2">
      <c r="A30" s="5"/>
      <c r="B30" s="5"/>
      <c r="C30" s="5"/>
      <c r="D30" s="5"/>
      <c r="E30" s="5"/>
      <c r="F30" s="5"/>
      <c r="G30" s="5"/>
      <c r="H30" s="5"/>
      <c r="I30" s="5"/>
      <c r="J30" s="10"/>
      <c r="K30" s="22"/>
      <c r="L30" s="23"/>
      <c r="M30" s="49"/>
      <c r="S30" s="284"/>
      <c r="T30" s="10"/>
    </row>
    <row r="31" spans="1:20" s="6" customFormat="1" x14ac:dyDescent="0.2">
      <c r="A31" s="5"/>
      <c r="B31" s="5"/>
      <c r="C31" s="5"/>
      <c r="D31" s="5"/>
      <c r="E31" s="5"/>
      <c r="F31" s="5"/>
      <c r="G31" s="5"/>
      <c r="H31" s="5"/>
      <c r="I31" s="5"/>
      <c r="J31" s="10"/>
      <c r="K31" s="22"/>
      <c r="L31" s="23"/>
      <c r="M31" s="49"/>
      <c r="S31" s="284"/>
      <c r="T31" s="10"/>
    </row>
    <row r="32" spans="1:20" s="6" customFormat="1" x14ac:dyDescent="0.2">
      <c r="A32" s="5"/>
      <c r="B32" s="5"/>
      <c r="C32" s="5"/>
      <c r="D32" s="5"/>
      <c r="E32" s="5"/>
      <c r="F32" s="5"/>
      <c r="G32" s="5"/>
      <c r="H32" s="5"/>
      <c r="I32" s="5"/>
      <c r="J32" s="10"/>
      <c r="K32" s="22"/>
      <c r="L32" s="23"/>
      <c r="M32" s="49"/>
      <c r="S32" s="284"/>
      <c r="T32" s="10"/>
    </row>
    <row r="33" spans="1:20" s="6" customFormat="1" x14ac:dyDescent="0.2">
      <c r="A33" s="5"/>
      <c r="B33" s="5"/>
      <c r="C33" s="5"/>
      <c r="D33" s="5"/>
      <c r="E33" s="5"/>
      <c r="F33" s="5"/>
      <c r="G33" s="5"/>
      <c r="H33" s="5"/>
      <c r="I33" s="5"/>
      <c r="J33" s="10"/>
      <c r="K33" s="22"/>
      <c r="L33" s="23"/>
      <c r="M33" s="49"/>
      <c r="S33" s="284"/>
      <c r="T33" s="10"/>
    </row>
    <row r="34" spans="1:20" s="6" customFormat="1" x14ac:dyDescent="0.2">
      <c r="A34" s="5"/>
      <c r="B34" s="5"/>
      <c r="C34" s="5"/>
      <c r="D34" s="5"/>
      <c r="E34" s="5"/>
      <c r="F34" s="5"/>
      <c r="G34" s="5"/>
      <c r="H34" s="5"/>
      <c r="I34" s="5"/>
      <c r="J34" s="10"/>
      <c r="K34" s="22"/>
      <c r="L34" s="23"/>
      <c r="M34" s="49"/>
      <c r="S34" s="284"/>
      <c r="T34" s="10"/>
    </row>
    <row r="35" spans="1:20" s="6" customFormat="1" x14ac:dyDescent="0.2">
      <c r="A35" s="5"/>
      <c r="B35" s="5"/>
      <c r="C35" s="5"/>
      <c r="D35" s="5"/>
      <c r="E35" s="5"/>
      <c r="F35" s="5"/>
      <c r="G35" s="5"/>
      <c r="H35" s="5"/>
      <c r="I35" s="5"/>
      <c r="J35" s="10"/>
      <c r="K35" s="22"/>
      <c r="L35" s="23"/>
      <c r="M35" s="49"/>
      <c r="S35" s="284"/>
      <c r="T35" s="10"/>
    </row>
    <row r="36" spans="1:20" s="6" customFormat="1" x14ac:dyDescent="0.2">
      <c r="A36" s="5"/>
      <c r="B36" s="5"/>
      <c r="C36" s="5"/>
      <c r="D36" s="5"/>
      <c r="E36" s="5"/>
      <c r="F36" s="5"/>
      <c r="G36" s="5"/>
      <c r="H36" s="5"/>
      <c r="I36" s="5"/>
      <c r="J36" s="10"/>
      <c r="K36" s="22"/>
      <c r="L36" s="23"/>
      <c r="M36" s="49"/>
      <c r="S36" s="284"/>
      <c r="T36" s="10"/>
    </row>
    <row r="37" spans="1:20" s="6" customFormat="1" x14ac:dyDescent="0.2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5"/>
      <c r="L37" s="23"/>
      <c r="M37" s="49"/>
      <c r="S37" s="284"/>
      <c r="T37" s="10"/>
    </row>
    <row r="38" spans="1:20" s="6" customFormat="1" x14ac:dyDescent="0.2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5"/>
      <c r="L38" s="23"/>
      <c r="M38" s="49"/>
      <c r="S38" s="284"/>
      <c r="T38" s="10"/>
    </row>
  </sheetData>
  <mergeCells count="18">
    <mergeCell ref="S7:S8"/>
    <mergeCell ref="J7:J8"/>
    <mergeCell ref="K7:K8"/>
    <mergeCell ref="L7:L8"/>
    <mergeCell ref="M7:M8"/>
    <mergeCell ref="N7:N8"/>
    <mergeCell ref="O7:Q7"/>
    <mergeCell ref="A6:R6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R7:R8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49" firstPageNumber="17" orientation="landscape" useFirstPageNumber="1" r:id="rId1"/>
  <headerFooter>
    <oddFooter>&amp;LZastupitelstvo Olomouckého kraje 22.2.2021
8.3. - Rozpočet Olomouckého kraje 2020 – zapojení použitelného zůstatku a návrh na jeho rozdělení 
Příloha č. 3: Opravy, investice, projekty z dotace a nákupy&amp;RStrana &amp;P (celkem 18)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T40"/>
  <sheetViews>
    <sheetView showGridLines="0" tabSelected="1" view="pageBreakPreview" zoomScale="80" zoomScaleNormal="66" zoomScaleSheetLayoutView="80" workbookViewId="0">
      <pane ySplit="8" topLeftCell="A9" activePane="bottomLeft" state="frozenSplit"/>
      <selection activeCell="C55" sqref="C55"/>
      <selection pane="bottomLeft"/>
    </sheetView>
  </sheetViews>
  <sheetFormatPr defaultColWidth="9.140625" defaultRowHeight="12.75" outlineLevelCol="1" x14ac:dyDescent="0.2"/>
  <cols>
    <col min="1" max="1" width="5.42578125" style="10" customWidth="1"/>
    <col min="2" max="2" width="6" style="10" hidden="1" customWidth="1"/>
    <col min="3" max="4" width="5.5703125" style="10" hidden="1" customWidth="1" outlineLevel="1"/>
    <col min="5" max="5" width="10.85546875" style="10" hidden="1" customWidth="1" outlineLevel="1"/>
    <col min="6" max="6" width="3.7109375" style="10" hidden="1" customWidth="1" outlineLevel="1"/>
    <col min="7" max="7" width="13" style="10" hidden="1" customWidth="1" outlineLevel="1"/>
    <col min="8" max="8" width="70.7109375" style="10" customWidth="1" collapsed="1"/>
    <col min="9" max="9" width="70.7109375" style="10" customWidth="1"/>
    <col min="10" max="10" width="7.140625" style="10" customWidth="1"/>
    <col min="11" max="11" width="14.7109375" style="5" customWidth="1"/>
    <col min="12" max="12" width="14.28515625" style="6" customWidth="1"/>
    <col min="13" max="13" width="13.7109375" style="49" customWidth="1"/>
    <col min="14" max="14" width="15.140625" style="6" customWidth="1"/>
    <col min="15" max="15" width="14.85546875" style="6" customWidth="1"/>
    <col min="16" max="16" width="13.140625" style="6" customWidth="1"/>
    <col min="17" max="17" width="14.85546875" style="6" customWidth="1"/>
    <col min="18" max="18" width="14.42578125" style="6" customWidth="1"/>
    <col min="19" max="19" width="43.5703125" style="284" hidden="1" customWidth="1"/>
    <col min="20" max="20" width="0" style="10" hidden="1" customWidth="1"/>
    <col min="21" max="16384" width="9.140625" style="10"/>
  </cols>
  <sheetData>
    <row r="1" spans="1:20" ht="26.25" x14ac:dyDescent="0.2">
      <c r="A1" s="163" t="s">
        <v>324</v>
      </c>
      <c r="S1" s="322"/>
    </row>
    <row r="2" spans="1:20" ht="18" customHeight="1" x14ac:dyDescent="0.2">
      <c r="A2" s="430" t="s">
        <v>322</v>
      </c>
      <c r="S2" s="347"/>
    </row>
    <row r="3" spans="1:20" ht="15.75" x14ac:dyDescent="0.25">
      <c r="A3" s="11" t="s">
        <v>321</v>
      </c>
      <c r="B3" s="11"/>
      <c r="C3" s="11"/>
      <c r="E3" s="11"/>
      <c r="F3" s="11"/>
      <c r="G3" s="11"/>
      <c r="H3" s="11"/>
      <c r="I3" s="29"/>
      <c r="J3" s="28"/>
      <c r="M3" s="47"/>
      <c r="N3" s="13"/>
      <c r="P3" s="13"/>
      <c r="Q3" s="13"/>
      <c r="R3" s="13"/>
      <c r="S3" s="14"/>
      <c r="T3" s="9"/>
    </row>
    <row r="4" spans="1:20" ht="17.25" customHeight="1" x14ac:dyDescent="0.2">
      <c r="A4" s="11"/>
      <c r="B4" s="11"/>
      <c r="C4" s="11"/>
      <c r="E4" s="11"/>
      <c r="F4" s="11"/>
      <c r="G4" s="11"/>
      <c r="H4" s="11"/>
      <c r="I4" s="12"/>
      <c r="J4" s="11"/>
      <c r="M4" s="47"/>
      <c r="N4" s="13"/>
      <c r="P4" s="13"/>
      <c r="Q4" s="13"/>
      <c r="S4" s="14"/>
      <c r="T4" s="9"/>
    </row>
    <row r="5" spans="1:20" ht="17.25" customHeight="1" thickBot="1" x14ac:dyDescent="0.25">
      <c r="A5" s="11"/>
      <c r="B5" s="11"/>
      <c r="C5" s="11"/>
      <c r="D5" s="11"/>
      <c r="E5" s="11"/>
      <c r="F5" s="11"/>
      <c r="G5" s="11"/>
      <c r="H5" s="11"/>
      <c r="I5" s="12"/>
      <c r="J5" s="11"/>
      <c r="M5" s="47"/>
      <c r="N5" s="13"/>
      <c r="P5" s="13"/>
      <c r="Q5" s="13"/>
      <c r="R5" s="41" t="s">
        <v>19</v>
      </c>
      <c r="S5" s="14"/>
      <c r="T5" s="9"/>
    </row>
    <row r="6" spans="1:20" ht="25.5" customHeight="1" x14ac:dyDescent="0.2">
      <c r="A6" s="511" t="s">
        <v>276</v>
      </c>
      <c r="B6" s="512"/>
      <c r="C6" s="512"/>
      <c r="D6" s="512"/>
      <c r="E6" s="512"/>
      <c r="F6" s="512"/>
      <c r="G6" s="512"/>
      <c r="H6" s="512"/>
      <c r="I6" s="512"/>
      <c r="J6" s="512"/>
      <c r="K6" s="512"/>
      <c r="L6" s="512"/>
      <c r="M6" s="512"/>
      <c r="N6" s="512"/>
      <c r="O6" s="512"/>
      <c r="P6" s="512"/>
      <c r="Q6" s="512"/>
      <c r="R6" s="513"/>
      <c r="S6" s="389"/>
    </row>
    <row r="7" spans="1:20" ht="25.5" customHeight="1" x14ac:dyDescent="0.2">
      <c r="A7" s="514" t="s">
        <v>0</v>
      </c>
      <c r="B7" s="515" t="s">
        <v>1</v>
      </c>
      <c r="C7" s="516" t="s">
        <v>3</v>
      </c>
      <c r="D7" s="516" t="s">
        <v>4</v>
      </c>
      <c r="E7" s="516" t="s">
        <v>22</v>
      </c>
      <c r="F7" s="516" t="s">
        <v>5</v>
      </c>
      <c r="G7" s="516" t="s">
        <v>2</v>
      </c>
      <c r="H7" s="516" t="s">
        <v>6</v>
      </c>
      <c r="I7" s="507" t="s">
        <v>7</v>
      </c>
      <c r="J7" s="506" t="s">
        <v>8</v>
      </c>
      <c r="K7" s="507" t="s">
        <v>9</v>
      </c>
      <c r="L7" s="507" t="s">
        <v>15</v>
      </c>
      <c r="M7" s="507" t="s">
        <v>10</v>
      </c>
      <c r="N7" s="505" t="s">
        <v>26</v>
      </c>
      <c r="O7" s="508" t="s">
        <v>315</v>
      </c>
      <c r="P7" s="508"/>
      <c r="Q7" s="508"/>
      <c r="R7" s="517" t="s">
        <v>27</v>
      </c>
      <c r="S7" s="543" t="s">
        <v>11</v>
      </c>
    </row>
    <row r="8" spans="1:20" ht="58.7" customHeight="1" x14ac:dyDescent="0.2">
      <c r="A8" s="514"/>
      <c r="B8" s="515"/>
      <c r="C8" s="516"/>
      <c r="D8" s="516"/>
      <c r="E8" s="516"/>
      <c r="F8" s="516"/>
      <c r="G8" s="516"/>
      <c r="H8" s="516"/>
      <c r="I8" s="507"/>
      <c r="J8" s="506"/>
      <c r="K8" s="507"/>
      <c r="L8" s="507"/>
      <c r="M8" s="507"/>
      <c r="N8" s="505"/>
      <c r="O8" s="346" t="s">
        <v>16</v>
      </c>
      <c r="P8" s="346" t="s">
        <v>24</v>
      </c>
      <c r="Q8" s="346" t="s">
        <v>316</v>
      </c>
      <c r="R8" s="517"/>
      <c r="S8" s="543"/>
    </row>
    <row r="9" spans="1:20" s="32" customFormat="1" ht="25.5" customHeight="1" x14ac:dyDescent="0.3">
      <c r="A9" s="370" t="s">
        <v>13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30">
        <f>SUM(L10:L13)</f>
        <v>2300</v>
      </c>
      <c r="M9" s="43"/>
      <c r="N9" s="30">
        <f t="shared" ref="N9:R9" si="0">SUM(N10:N13)</f>
        <v>0</v>
      </c>
      <c r="O9" s="30">
        <f t="shared" si="0"/>
        <v>2300</v>
      </c>
      <c r="P9" s="30">
        <f t="shared" si="0"/>
        <v>0</v>
      </c>
      <c r="Q9" s="30">
        <f t="shared" si="0"/>
        <v>2300</v>
      </c>
      <c r="R9" s="371">
        <f t="shared" si="0"/>
        <v>0</v>
      </c>
      <c r="S9" s="364"/>
    </row>
    <row r="10" spans="1:20" ht="31.5" hidden="1" customHeight="1" x14ac:dyDescent="0.2">
      <c r="A10" s="374">
        <v>1</v>
      </c>
      <c r="B10" s="71"/>
      <c r="C10" s="71">
        <v>6172</v>
      </c>
      <c r="D10" s="71">
        <v>6121</v>
      </c>
      <c r="E10" s="71">
        <v>61</v>
      </c>
      <c r="F10" s="71">
        <v>16</v>
      </c>
      <c r="G10" s="61">
        <v>60013000000</v>
      </c>
      <c r="H10" s="35" t="s">
        <v>277</v>
      </c>
      <c r="I10" s="59"/>
      <c r="J10" s="71"/>
      <c r="K10" s="71"/>
      <c r="L10" s="68">
        <v>0</v>
      </c>
      <c r="M10" s="60">
        <v>2021</v>
      </c>
      <c r="N10" s="70">
        <v>0</v>
      </c>
      <c r="O10" s="69">
        <f t="shared" ref="O10:O11" si="1">P10+Q10</f>
        <v>0</v>
      </c>
      <c r="P10" s="70"/>
      <c r="Q10" s="69">
        <v>0</v>
      </c>
      <c r="R10" s="375"/>
      <c r="S10" s="365"/>
    </row>
    <row r="11" spans="1:20" ht="36.75" hidden="1" customHeight="1" x14ac:dyDescent="0.2">
      <c r="A11" s="374">
        <v>2</v>
      </c>
      <c r="B11" s="71"/>
      <c r="C11" s="71">
        <v>6172</v>
      </c>
      <c r="D11" s="71">
        <v>6121</v>
      </c>
      <c r="E11" s="71">
        <v>61</v>
      </c>
      <c r="F11" s="71">
        <v>16</v>
      </c>
      <c r="G11" s="61">
        <v>60013000000</v>
      </c>
      <c r="H11" s="35" t="s">
        <v>278</v>
      </c>
      <c r="I11" s="59"/>
      <c r="J11" s="71"/>
      <c r="K11" s="71"/>
      <c r="L11" s="68">
        <v>0</v>
      </c>
      <c r="M11" s="60">
        <v>2021</v>
      </c>
      <c r="N11" s="70">
        <v>0</v>
      </c>
      <c r="O11" s="69">
        <f t="shared" si="1"/>
        <v>0</v>
      </c>
      <c r="P11" s="70"/>
      <c r="Q11" s="69">
        <v>0</v>
      </c>
      <c r="R11" s="375"/>
      <c r="S11" s="365"/>
    </row>
    <row r="12" spans="1:20" s="36" customFormat="1" ht="42" customHeight="1" x14ac:dyDescent="0.2">
      <c r="A12" s="374">
        <v>1</v>
      </c>
      <c r="B12" s="71"/>
      <c r="C12" s="71">
        <v>6172</v>
      </c>
      <c r="D12" s="71">
        <v>6121</v>
      </c>
      <c r="E12" s="71">
        <v>61</v>
      </c>
      <c r="F12" s="71">
        <v>16</v>
      </c>
      <c r="G12" s="33">
        <v>60013000000</v>
      </c>
      <c r="H12" s="239" t="s">
        <v>279</v>
      </c>
      <c r="I12" s="67" t="s">
        <v>283</v>
      </c>
      <c r="J12" s="71"/>
      <c r="K12" s="71"/>
      <c r="L12" s="68">
        <v>2300</v>
      </c>
      <c r="M12" s="26">
        <v>2021</v>
      </c>
      <c r="N12" s="70">
        <v>0</v>
      </c>
      <c r="O12" s="69">
        <f>P12+Q12</f>
        <v>2300</v>
      </c>
      <c r="P12" s="45"/>
      <c r="Q12" s="51">
        <v>2300</v>
      </c>
      <c r="R12" s="417"/>
      <c r="S12" s="365"/>
    </row>
    <row r="13" spans="1:20" ht="44.25" hidden="1" customHeight="1" x14ac:dyDescent="0.2">
      <c r="A13" s="374"/>
      <c r="B13" s="71"/>
      <c r="C13" s="71"/>
      <c r="D13" s="71"/>
      <c r="E13" s="71"/>
      <c r="F13" s="71"/>
      <c r="G13" s="61"/>
      <c r="H13" s="35"/>
      <c r="I13" s="67"/>
      <c r="J13" s="71"/>
      <c r="K13" s="71"/>
      <c r="L13" s="68"/>
      <c r="M13" s="60"/>
      <c r="N13" s="70"/>
      <c r="O13" s="69"/>
      <c r="P13" s="70"/>
      <c r="Q13" s="69"/>
      <c r="R13" s="375"/>
      <c r="S13" s="365"/>
    </row>
    <row r="14" spans="1:20" s="32" customFormat="1" ht="20.25" hidden="1" x14ac:dyDescent="0.3">
      <c r="A14" s="370" t="s">
        <v>14</v>
      </c>
      <c r="B14" s="52"/>
      <c r="C14" s="52"/>
      <c r="D14" s="52"/>
      <c r="E14" s="52"/>
      <c r="F14" s="52"/>
      <c r="G14" s="52"/>
      <c r="H14" s="52"/>
      <c r="I14" s="53"/>
      <c r="J14" s="52"/>
      <c r="K14" s="52"/>
      <c r="L14" s="30">
        <f>SUM(L15:L17)</f>
        <v>0</v>
      </c>
      <c r="M14" s="43"/>
      <c r="N14" s="30">
        <f>SUM(N15:N17)</f>
        <v>0</v>
      </c>
      <c r="O14" s="30">
        <f>SUM(O15:O17)</f>
        <v>0</v>
      </c>
      <c r="P14" s="30">
        <f>SUM(P15:P17)</f>
        <v>0</v>
      </c>
      <c r="Q14" s="30">
        <f>SUM(Q15:Q17)</f>
        <v>0</v>
      </c>
      <c r="R14" s="371">
        <f>SUM(R15:R17)</f>
        <v>0</v>
      </c>
      <c r="S14" s="364"/>
    </row>
    <row r="15" spans="1:20" ht="50.25" hidden="1" customHeight="1" x14ac:dyDescent="0.2">
      <c r="A15" s="374">
        <v>1</v>
      </c>
      <c r="B15" s="71"/>
      <c r="C15" s="71"/>
      <c r="D15" s="71"/>
      <c r="E15" s="71"/>
      <c r="F15" s="71"/>
      <c r="G15" s="61"/>
      <c r="H15" s="35"/>
      <c r="I15" s="67"/>
      <c r="J15" s="71"/>
      <c r="K15" s="71"/>
      <c r="L15" s="68">
        <f>N15+O15+R15</f>
        <v>0</v>
      </c>
      <c r="M15" s="37"/>
      <c r="N15" s="70"/>
      <c r="O15" s="69">
        <f>P15+Q15</f>
        <v>0</v>
      </c>
      <c r="P15" s="70"/>
      <c r="Q15" s="69"/>
      <c r="R15" s="375"/>
      <c r="S15" s="365"/>
      <c r="T15" s="10" t="s">
        <v>20</v>
      </c>
    </row>
    <row r="16" spans="1:20" s="34" customFormat="1" ht="38.25" hidden="1" x14ac:dyDescent="0.2">
      <c r="A16" s="374">
        <v>2</v>
      </c>
      <c r="B16" s="71"/>
      <c r="C16" s="71"/>
      <c r="D16" s="71"/>
      <c r="E16" s="71"/>
      <c r="F16" s="71"/>
      <c r="G16" s="33"/>
      <c r="H16" s="35"/>
      <c r="I16" s="67"/>
      <c r="J16" s="71"/>
      <c r="K16" s="71"/>
      <c r="L16" s="68">
        <f>N16+O16+R16</f>
        <v>0</v>
      </c>
      <c r="M16" s="37"/>
      <c r="N16" s="70"/>
      <c r="O16" s="69">
        <f>P16+Q16</f>
        <v>0</v>
      </c>
      <c r="P16" s="70"/>
      <c r="Q16" s="69"/>
      <c r="R16" s="375"/>
      <c r="S16" s="423" t="s">
        <v>25</v>
      </c>
      <c r="T16" s="34" t="s">
        <v>21</v>
      </c>
    </row>
    <row r="17" spans="1:20" s="34" customFormat="1" ht="15.75" hidden="1" x14ac:dyDescent="0.2">
      <c r="A17" s="374">
        <v>3</v>
      </c>
      <c r="B17" s="71"/>
      <c r="C17" s="71"/>
      <c r="D17" s="71"/>
      <c r="E17" s="71"/>
      <c r="F17" s="71"/>
      <c r="G17" s="33"/>
      <c r="H17" s="35"/>
      <c r="I17" s="67"/>
      <c r="J17" s="71"/>
      <c r="K17" s="71"/>
      <c r="L17" s="68">
        <f>N17+O17+R17</f>
        <v>0</v>
      </c>
      <c r="M17" s="37"/>
      <c r="N17" s="70"/>
      <c r="O17" s="69">
        <f>P17+Q17</f>
        <v>0</v>
      </c>
      <c r="P17" s="70">
        <v>0</v>
      </c>
      <c r="Q17" s="69"/>
      <c r="R17" s="375"/>
      <c r="S17" s="423"/>
    </row>
    <row r="18" spans="1:20" ht="35.25" customHeight="1" thickBot="1" x14ac:dyDescent="0.25">
      <c r="A18" s="360" t="s">
        <v>280</v>
      </c>
      <c r="B18" s="361"/>
      <c r="C18" s="361"/>
      <c r="D18" s="361"/>
      <c r="E18" s="361"/>
      <c r="F18" s="361"/>
      <c r="G18" s="361"/>
      <c r="H18" s="361"/>
      <c r="I18" s="361"/>
      <c r="J18" s="361"/>
      <c r="K18" s="361"/>
      <c r="L18" s="377">
        <f>+L14+L9</f>
        <v>2300</v>
      </c>
      <c r="M18" s="378"/>
      <c r="N18" s="377">
        <f>+N14+N9</f>
        <v>0</v>
      </c>
      <c r="O18" s="377">
        <f>+O14+O9</f>
        <v>2300</v>
      </c>
      <c r="P18" s="377">
        <f>+P14+P9</f>
        <v>0</v>
      </c>
      <c r="Q18" s="377">
        <f>+Q14+Q9</f>
        <v>2300</v>
      </c>
      <c r="R18" s="379">
        <f>+R14+R9</f>
        <v>0</v>
      </c>
      <c r="S18" s="391"/>
    </row>
    <row r="19" spans="1:20" s="6" customFormat="1" x14ac:dyDescent="0.2">
      <c r="A19" s="5"/>
      <c r="B19" s="5"/>
      <c r="C19" s="5"/>
      <c r="D19" s="5"/>
      <c r="E19" s="5"/>
      <c r="F19" s="5"/>
      <c r="G19" s="5"/>
      <c r="H19" s="19"/>
      <c r="I19" s="5"/>
      <c r="J19" s="20"/>
      <c r="K19" s="16"/>
      <c r="L19" s="17"/>
      <c r="M19" s="48"/>
      <c r="N19" s="18"/>
      <c r="S19" s="284"/>
      <c r="T19" s="10"/>
    </row>
    <row r="20" spans="1:20" s="6" customFormat="1" x14ac:dyDescent="0.2">
      <c r="A20" s="5"/>
      <c r="B20" s="5"/>
      <c r="C20" s="5"/>
      <c r="D20" s="5"/>
      <c r="E20" s="5"/>
      <c r="F20" s="5"/>
      <c r="G20" s="5"/>
      <c r="H20" s="5"/>
      <c r="I20" s="5"/>
      <c r="J20" s="21"/>
      <c r="K20" s="22"/>
      <c r="L20" s="23"/>
      <c r="M20" s="49"/>
      <c r="S20" s="284"/>
      <c r="T20" s="10"/>
    </row>
    <row r="21" spans="1:20" s="6" customFormat="1" x14ac:dyDescent="0.2">
      <c r="A21" s="5"/>
      <c r="B21" s="5"/>
      <c r="C21" s="5"/>
      <c r="D21" s="5"/>
      <c r="E21" s="5"/>
      <c r="F21" s="5"/>
      <c r="G21" s="5"/>
      <c r="H21" s="5"/>
      <c r="I21" s="5"/>
      <c r="J21" s="21"/>
      <c r="K21" s="22"/>
      <c r="L21" s="23"/>
      <c r="M21" s="49"/>
      <c r="S21" s="284"/>
      <c r="T21" s="10"/>
    </row>
    <row r="22" spans="1:20" s="6" customFormat="1" x14ac:dyDescent="0.2">
      <c r="A22" s="5"/>
      <c r="B22" s="5"/>
      <c r="C22" s="5"/>
      <c r="D22" s="5"/>
      <c r="E22" s="5"/>
      <c r="F22" s="5"/>
      <c r="G22" s="5"/>
      <c r="H22" s="5"/>
      <c r="I22" s="5"/>
      <c r="J22" s="10"/>
      <c r="K22" s="22"/>
      <c r="L22" s="23"/>
      <c r="M22" s="49"/>
      <c r="S22" s="284"/>
      <c r="T22" s="10"/>
    </row>
    <row r="23" spans="1:20" s="6" customFormat="1" x14ac:dyDescent="0.2">
      <c r="A23" s="5"/>
      <c r="B23" s="5"/>
      <c r="C23" s="5"/>
      <c r="D23" s="5"/>
      <c r="E23" s="5"/>
      <c r="F23" s="5"/>
      <c r="G23" s="5"/>
      <c r="H23" s="5"/>
      <c r="I23" s="5"/>
      <c r="J23" s="10"/>
      <c r="K23" s="22"/>
      <c r="L23" s="23"/>
      <c r="M23" s="49"/>
      <c r="S23" s="284"/>
      <c r="T23" s="10"/>
    </row>
    <row r="24" spans="1:20" s="6" customFormat="1" x14ac:dyDescent="0.2">
      <c r="A24" s="5"/>
      <c r="B24" s="5"/>
      <c r="C24" s="5"/>
      <c r="D24" s="5"/>
      <c r="E24" s="5"/>
      <c r="F24" s="5"/>
      <c r="G24" s="5"/>
      <c r="H24" s="5"/>
      <c r="I24" s="5"/>
      <c r="J24" s="10"/>
      <c r="K24" s="22"/>
      <c r="L24" s="23"/>
      <c r="M24" s="49"/>
      <c r="S24" s="284"/>
      <c r="T24" s="10"/>
    </row>
    <row r="25" spans="1:20" s="6" customFormat="1" x14ac:dyDescent="0.2">
      <c r="A25" s="5"/>
      <c r="B25" s="5"/>
      <c r="C25" s="5"/>
      <c r="D25" s="5"/>
      <c r="E25" s="5"/>
      <c r="F25" s="5"/>
      <c r="G25" s="5"/>
      <c r="H25" s="5"/>
      <c r="I25" s="5"/>
      <c r="J25" s="10"/>
      <c r="K25" s="22"/>
      <c r="L25" s="23"/>
      <c r="M25" s="49"/>
      <c r="S25" s="284"/>
      <c r="T25" s="10"/>
    </row>
    <row r="26" spans="1:20" s="6" customFormat="1" x14ac:dyDescent="0.2">
      <c r="A26" s="5"/>
      <c r="B26" s="5"/>
      <c r="C26" s="5"/>
      <c r="D26" s="5"/>
      <c r="E26" s="5"/>
      <c r="F26" s="5"/>
      <c r="G26" s="5"/>
      <c r="H26" s="5"/>
      <c r="I26" s="5"/>
      <c r="J26" s="10"/>
      <c r="K26" s="22"/>
      <c r="L26" s="23"/>
      <c r="M26" s="49"/>
      <c r="S26" s="284"/>
      <c r="T26" s="10"/>
    </row>
    <row r="27" spans="1:20" s="6" customFormat="1" x14ac:dyDescent="0.2">
      <c r="A27" s="5"/>
      <c r="B27" s="5"/>
      <c r="C27" s="5"/>
      <c r="D27" s="5"/>
      <c r="E27" s="5"/>
      <c r="F27" s="5"/>
      <c r="G27" s="5"/>
      <c r="H27" s="5"/>
      <c r="I27" s="5"/>
      <c r="J27" s="10"/>
      <c r="K27" s="22"/>
      <c r="L27" s="23"/>
      <c r="M27" s="49"/>
      <c r="S27" s="284"/>
      <c r="T27" s="10"/>
    </row>
    <row r="28" spans="1:20" s="6" customFormat="1" x14ac:dyDescent="0.2">
      <c r="A28" s="5"/>
      <c r="B28" s="5"/>
      <c r="C28" s="5"/>
      <c r="D28" s="5"/>
      <c r="E28" s="5"/>
      <c r="F28" s="5"/>
      <c r="G28" s="5"/>
      <c r="H28" s="5"/>
      <c r="I28" s="5"/>
      <c r="J28" s="10"/>
      <c r="K28" s="22"/>
      <c r="L28" s="23"/>
      <c r="M28" s="49"/>
      <c r="S28" s="284"/>
      <c r="T28" s="10"/>
    </row>
    <row r="29" spans="1:20" s="6" customFormat="1" x14ac:dyDescent="0.2">
      <c r="A29" s="5"/>
      <c r="B29" s="5"/>
      <c r="C29" s="5"/>
      <c r="D29" s="5"/>
      <c r="E29" s="5"/>
      <c r="F29" s="5"/>
      <c r="G29" s="5"/>
      <c r="H29" s="5"/>
      <c r="I29" s="5"/>
      <c r="J29" s="10"/>
      <c r="K29" s="22"/>
      <c r="L29" s="23"/>
      <c r="M29" s="49"/>
      <c r="S29" s="284"/>
      <c r="T29" s="10"/>
    </row>
    <row r="30" spans="1:20" s="6" customFormat="1" x14ac:dyDescent="0.2">
      <c r="A30" s="5"/>
      <c r="B30" s="5"/>
      <c r="C30" s="5"/>
      <c r="D30" s="5"/>
      <c r="E30" s="5"/>
      <c r="F30" s="5"/>
      <c r="G30" s="5"/>
      <c r="H30" s="5"/>
      <c r="I30" s="5"/>
      <c r="J30" s="10"/>
      <c r="K30" s="22"/>
      <c r="L30" s="23"/>
      <c r="M30" s="49"/>
      <c r="S30" s="284"/>
      <c r="T30" s="10"/>
    </row>
    <row r="31" spans="1:20" s="6" customFormat="1" x14ac:dyDescent="0.2">
      <c r="A31" s="5"/>
      <c r="B31" s="5"/>
      <c r="C31" s="5"/>
      <c r="D31" s="5"/>
      <c r="E31" s="5"/>
      <c r="F31" s="5"/>
      <c r="G31" s="5"/>
      <c r="H31" s="5"/>
      <c r="I31" s="5"/>
      <c r="J31" s="10"/>
      <c r="K31" s="22"/>
      <c r="L31" s="23"/>
      <c r="M31" s="49"/>
      <c r="S31" s="284"/>
      <c r="T31" s="10"/>
    </row>
    <row r="32" spans="1:20" s="6" customFormat="1" x14ac:dyDescent="0.2">
      <c r="A32" s="5"/>
      <c r="B32" s="5"/>
      <c r="C32" s="5"/>
      <c r="D32" s="5"/>
      <c r="E32" s="5"/>
      <c r="F32" s="5"/>
      <c r="G32" s="5"/>
      <c r="H32" s="5"/>
      <c r="I32" s="5"/>
      <c r="J32" s="10"/>
      <c r="K32" s="22"/>
      <c r="L32" s="23"/>
      <c r="M32" s="49"/>
      <c r="S32" s="284"/>
      <c r="T32" s="10"/>
    </row>
    <row r="33" spans="1:20" s="6" customFormat="1" x14ac:dyDescent="0.2">
      <c r="A33" s="5"/>
      <c r="B33" s="5"/>
      <c r="C33" s="5"/>
      <c r="D33" s="5"/>
      <c r="E33" s="5"/>
      <c r="F33" s="5"/>
      <c r="G33" s="5"/>
      <c r="H33" s="5"/>
      <c r="I33" s="5"/>
      <c r="J33" s="10"/>
      <c r="K33" s="22"/>
      <c r="L33" s="23"/>
      <c r="M33" s="49"/>
      <c r="S33" s="284"/>
      <c r="T33" s="10"/>
    </row>
    <row r="34" spans="1:20" s="6" customFormat="1" x14ac:dyDescent="0.2">
      <c r="A34" s="5"/>
      <c r="B34" s="5"/>
      <c r="C34" s="5"/>
      <c r="D34" s="5"/>
      <c r="E34" s="5"/>
      <c r="F34" s="5"/>
      <c r="G34" s="5"/>
      <c r="H34" s="5"/>
      <c r="I34" s="5"/>
      <c r="J34" s="10"/>
      <c r="K34" s="22"/>
      <c r="L34" s="23"/>
      <c r="M34" s="49"/>
      <c r="S34" s="284"/>
      <c r="T34" s="10"/>
    </row>
    <row r="35" spans="1:20" s="6" customFormat="1" x14ac:dyDescent="0.2">
      <c r="A35" s="5"/>
      <c r="B35" s="5"/>
      <c r="C35" s="5"/>
      <c r="D35" s="5"/>
      <c r="E35" s="5"/>
      <c r="F35" s="5"/>
      <c r="G35" s="5"/>
      <c r="H35" s="5"/>
      <c r="I35" s="5"/>
      <c r="J35" s="10"/>
      <c r="K35" s="22"/>
      <c r="L35" s="23"/>
      <c r="M35" s="49"/>
      <c r="S35" s="284"/>
      <c r="T35" s="10"/>
    </row>
    <row r="36" spans="1:20" s="6" customFormat="1" x14ac:dyDescent="0.2">
      <c r="A36" s="5"/>
      <c r="B36" s="5"/>
      <c r="C36" s="5"/>
      <c r="D36" s="5"/>
      <c r="E36" s="5"/>
      <c r="F36" s="5"/>
      <c r="G36" s="5"/>
      <c r="H36" s="5"/>
      <c r="I36" s="5"/>
      <c r="J36" s="10"/>
      <c r="K36" s="22"/>
      <c r="L36" s="23"/>
      <c r="M36" s="49"/>
      <c r="S36" s="284"/>
      <c r="T36" s="10"/>
    </row>
    <row r="37" spans="1:20" s="6" customFormat="1" x14ac:dyDescent="0.2">
      <c r="A37" s="5"/>
      <c r="B37" s="5"/>
      <c r="C37" s="5"/>
      <c r="D37" s="5"/>
      <c r="E37" s="5"/>
      <c r="F37" s="5"/>
      <c r="G37" s="5"/>
      <c r="H37" s="5"/>
      <c r="I37" s="5"/>
      <c r="J37" s="10"/>
      <c r="K37" s="22"/>
      <c r="L37" s="23"/>
      <c r="M37" s="49"/>
      <c r="S37" s="284"/>
      <c r="T37" s="10"/>
    </row>
    <row r="38" spans="1:20" s="6" customFormat="1" x14ac:dyDescent="0.2">
      <c r="A38" s="5"/>
      <c r="B38" s="5"/>
      <c r="C38" s="5"/>
      <c r="D38" s="5"/>
      <c r="E38" s="5"/>
      <c r="F38" s="5"/>
      <c r="G38" s="5"/>
      <c r="H38" s="5"/>
      <c r="I38" s="5"/>
      <c r="J38" s="10"/>
      <c r="K38" s="22"/>
      <c r="L38" s="23"/>
      <c r="M38" s="49"/>
      <c r="S38" s="284"/>
      <c r="T38" s="10"/>
    </row>
    <row r="39" spans="1:20" s="6" customFormat="1" x14ac:dyDescent="0.2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5"/>
      <c r="L39" s="23"/>
      <c r="M39" s="49"/>
      <c r="S39" s="284"/>
      <c r="T39" s="10"/>
    </row>
    <row r="40" spans="1:20" s="6" customFormat="1" x14ac:dyDescent="0.2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5"/>
      <c r="L40" s="23"/>
      <c r="M40" s="49"/>
      <c r="S40" s="284"/>
      <c r="T40" s="10"/>
    </row>
  </sheetData>
  <mergeCells count="18">
    <mergeCell ref="S7:S8"/>
    <mergeCell ref="J7:J8"/>
    <mergeCell ref="K7:K8"/>
    <mergeCell ref="L7:L8"/>
    <mergeCell ref="M7:M8"/>
    <mergeCell ref="N7:N8"/>
    <mergeCell ref="O7:Q7"/>
    <mergeCell ref="A6:R6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R7:R8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49" firstPageNumber="18" orientation="landscape" useFirstPageNumber="1" r:id="rId1"/>
  <headerFooter>
    <oddFooter>&amp;LZastupitelstvo Olomouckého kraje 22.2.2021
8.3. - Rozpočet Olomouckého kraje 2020 – zapojení použitelného zůstatku a návrh na jeho rozdělení 
Příloha č. 3: Opravy, investice, projekty z dotace a nákupy&amp;RStrana &amp;P (celkem 18)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V41"/>
  <sheetViews>
    <sheetView showGridLines="0" view="pageBreakPreview" zoomScale="80" zoomScaleNormal="66" zoomScaleSheetLayoutView="80" workbookViewId="0">
      <pane ySplit="10" topLeftCell="A11" activePane="bottomLeft" state="frozenSplit"/>
      <selection activeCell="C55" sqref="C55"/>
      <selection pane="bottomLeft"/>
    </sheetView>
  </sheetViews>
  <sheetFormatPr defaultColWidth="9.140625" defaultRowHeight="12.75" outlineLevelCol="1" x14ac:dyDescent="0.2"/>
  <cols>
    <col min="1" max="1" width="5.42578125" style="10" customWidth="1"/>
    <col min="2" max="2" width="5.42578125" style="434" customWidth="1"/>
    <col min="3" max="3" width="6" style="10" hidden="1" customWidth="1"/>
    <col min="4" max="5" width="5.5703125" style="10" hidden="1" customWidth="1" outlineLevel="1"/>
    <col min="6" max="6" width="9.5703125" style="10" hidden="1" customWidth="1" outlineLevel="1"/>
    <col min="7" max="7" width="3.28515625" style="10" hidden="1" customWidth="1" outlineLevel="1"/>
    <col min="8" max="8" width="14" style="10" hidden="1" customWidth="1" outlineLevel="1"/>
    <col min="9" max="9" width="70.7109375" style="10" customWidth="1" collapsed="1"/>
    <col min="10" max="10" width="70.7109375" style="10" customWidth="1"/>
    <col min="11" max="11" width="7.140625" style="10" customWidth="1"/>
    <col min="12" max="12" width="14.7109375" style="5" customWidth="1"/>
    <col min="13" max="13" width="17.28515625" style="6" customWidth="1"/>
    <col min="14" max="14" width="13.7109375" style="49" customWidth="1"/>
    <col min="15" max="15" width="15.140625" style="6" customWidth="1"/>
    <col min="16" max="16" width="14.85546875" style="6" customWidth="1"/>
    <col min="17" max="17" width="13.140625" style="6" customWidth="1"/>
    <col min="18" max="18" width="14.85546875" style="6" customWidth="1"/>
    <col min="19" max="19" width="14.42578125" style="6" customWidth="1"/>
    <col min="20" max="20" width="10" style="49" hidden="1" customWidth="1"/>
    <col min="21" max="21" width="43.5703125" style="15" hidden="1" customWidth="1"/>
    <col min="22" max="22" width="9.140625" style="10" customWidth="1"/>
    <col min="23" max="16384" width="9.140625" style="10"/>
  </cols>
  <sheetData>
    <row r="1" spans="1:22" s="165" customFormat="1" ht="30" customHeight="1" x14ac:dyDescent="0.25">
      <c r="A1" s="163" t="s">
        <v>324</v>
      </c>
      <c r="B1" s="431"/>
      <c r="C1" s="164"/>
      <c r="D1" s="164"/>
      <c r="E1" s="164"/>
      <c r="F1" s="164"/>
      <c r="G1" s="164"/>
      <c r="H1" s="164"/>
      <c r="I1" s="164"/>
      <c r="J1" s="164"/>
    </row>
    <row r="2" spans="1:22" ht="18" x14ac:dyDescent="0.25">
      <c r="A2" s="1" t="s">
        <v>211</v>
      </c>
      <c r="B2" s="1"/>
      <c r="C2" s="2"/>
      <c r="D2" s="2"/>
      <c r="E2" s="2"/>
      <c r="F2" s="2"/>
      <c r="G2" s="2"/>
      <c r="H2" s="2"/>
      <c r="I2" s="3"/>
      <c r="J2" s="4"/>
      <c r="K2" s="2"/>
      <c r="N2" s="46"/>
      <c r="O2" s="7"/>
      <c r="Q2" s="7"/>
      <c r="R2" s="7"/>
      <c r="S2" s="50"/>
      <c r="T2" s="72"/>
      <c r="U2" s="8"/>
      <c r="V2" s="9"/>
    </row>
    <row r="3" spans="1:22" ht="15.75" x14ac:dyDescent="0.25">
      <c r="A3" s="11" t="s">
        <v>43</v>
      </c>
      <c r="B3" s="11"/>
      <c r="C3" s="11"/>
      <c r="D3" s="11"/>
      <c r="F3" s="11"/>
      <c r="G3" s="11"/>
      <c r="H3" s="11"/>
      <c r="I3" s="11"/>
      <c r="J3" s="29"/>
      <c r="K3" s="28"/>
      <c r="N3" s="47"/>
      <c r="O3" s="13"/>
      <c r="Q3" s="13"/>
      <c r="R3" s="13"/>
      <c r="S3" s="13"/>
      <c r="T3" s="47"/>
      <c r="U3" s="14"/>
      <c r="V3" s="9"/>
    </row>
    <row r="4" spans="1:22" ht="15.75" x14ac:dyDescent="0.25">
      <c r="A4" s="11"/>
      <c r="B4" s="11"/>
      <c r="C4" s="11"/>
      <c r="D4" s="11"/>
      <c r="F4" s="11"/>
      <c r="G4" s="11"/>
      <c r="H4" s="11"/>
      <c r="I4" s="11"/>
      <c r="J4" s="29"/>
      <c r="K4" s="28"/>
      <c r="N4" s="47"/>
      <c r="O4" s="13"/>
      <c r="Q4" s="13"/>
      <c r="R4" s="13"/>
      <c r="S4" s="13"/>
      <c r="T4" s="47"/>
      <c r="U4" s="14"/>
      <c r="V4" s="9"/>
    </row>
    <row r="5" spans="1:22" ht="18" x14ac:dyDescent="0.25">
      <c r="A5" s="1" t="s">
        <v>212</v>
      </c>
      <c r="B5" s="1"/>
      <c r="C5" s="2"/>
      <c r="D5" s="2"/>
      <c r="E5" s="2"/>
      <c r="F5" s="2"/>
      <c r="G5" s="2"/>
      <c r="H5" s="2"/>
      <c r="I5" s="3"/>
      <c r="J5" s="4"/>
      <c r="K5" s="2"/>
      <c r="N5" s="46"/>
      <c r="O5" s="7"/>
      <c r="Q5" s="7"/>
      <c r="R5" s="7"/>
      <c r="S5" s="50"/>
      <c r="T5" s="72"/>
      <c r="U5" s="8"/>
      <c r="V5" s="9"/>
    </row>
    <row r="6" spans="1:22" ht="15.75" x14ac:dyDescent="0.25">
      <c r="A6" s="11" t="s">
        <v>199</v>
      </c>
      <c r="B6" s="11"/>
      <c r="C6" s="11"/>
      <c r="D6" s="11"/>
      <c r="F6" s="11"/>
      <c r="G6" s="11"/>
      <c r="H6" s="11"/>
      <c r="I6" s="11"/>
      <c r="J6" s="29"/>
      <c r="K6" s="28"/>
      <c r="N6" s="47"/>
      <c r="O6" s="13"/>
      <c r="Q6" s="13"/>
      <c r="R6" s="13"/>
      <c r="S6" s="13"/>
      <c r="T6" s="47"/>
      <c r="U6" s="14"/>
      <c r="V6" s="9"/>
    </row>
    <row r="7" spans="1:22" ht="17.25" customHeight="1" thickBot="1" x14ac:dyDescent="0.25">
      <c r="A7" s="11"/>
      <c r="B7" s="11"/>
      <c r="C7" s="11"/>
      <c r="D7" s="11"/>
      <c r="E7" s="11"/>
      <c r="F7" s="11"/>
      <c r="G7" s="11"/>
      <c r="H7" s="11"/>
      <c r="I7" s="11"/>
      <c r="J7" s="12"/>
      <c r="K7" s="11"/>
      <c r="N7" s="47"/>
      <c r="O7" s="13"/>
      <c r="Q7" s="13"/>
      <c r="R7" s="13"/>
      <c r="S7" s="41" t="s">
        <v>19</v>
      </c>
      <c r="T7" s="73"/>
      <c r="U7" s="14"/>
      <c r="V7" s="9"/>
    </row>
    <row r="8" spans="1:22" ht="25.5" customHeight="1" x14ac:dyDescent="0.2">
      <c r="A8" s="511" t="s">
        <v>210</v>
      </c>
      <c r="B8" s="512"/>
      <c r="C8" s="512"/>
      <c r="D8" s="512"/>
      <c r="E8" s="512"/>
      <c r="F8" s="512"/>
      <c r="G8" s="512"/>
      <c r="H8" s="512"/>
      <c r="I8" s="512"/>
      <c r="J8" s="512"/>
      <c r="K8" s="512"/>
      <c r="L8" s="512"/>
      <c r="M8" s="512"/>
      <c r="N8" s="512"/>
      <c r="O8" s="512"/>
      <c r="P8" s="512"/>
      <c r="Q8" s="512"/>
      <c r="R8" s="512"/>
      <c r="S8" s="513"/>
      <c r="T8" s="74"/>
      <c r="U8" s="42"/>
    </row>
    <row r="9" spans="1:22" ht="25.5" customHeight="1" x14ac:dyDescent="0.2">
      <c r="A9" s="514" t="s">
        <v>0</v>
      </c>
      <c r="B9" s="515" t="s">
        <v>261</v>
      </c>
      <c r="C9" s="515" t="s">
        <v>1</v>
      </c>
      <c r="D9" s="516" t="s">
        <v>3</v>
      </c>
      <c r="E9" s="516" t="s">
        <v>4</v>
      </c>
      <c r="F9" s="516" t="s">
        <v>22</v>
      </c>
      <c r="G9" s="516" t="s">
        <v>5</v>
      </c>
      <c r="H9" s="516" t="s">
        <v>2</v>
      </c>
      <c r="I9" s="516" t="s">
        <v>6</v>
      </c>
      <c r="J9" s="507" t="s">
        <v>7</v>
      </c>
      <c r="K9" s="506" t="s">
        <v>8</v>
      </c>
      <c r="L9" s="507" t="s">
        <v>9</v>
      </c>
      <c r="M9" s="507" t="s">
        <v>15</v>
      </c>
      <c r="N9" s="507" t="s">
        <v>10</v>
      </c>
      <c r="O9" s="505" t="s">
        <v>26</v>
      </c>
      <c r="P9" s="508" t="s">
        <v>315</v>
      </c>
      <c r="Q9" s="508"/>
      <c r="R9" s="508"/>
      <c r="S9" s="517" t="s">
        <v>27</v>
      </c>
      <c r="T9" s="509" t="s">
        <v>50</v>
      </c>
      <c r="U9" s="505" t="s">
        <v>11</v>
      </c>
    </row>
    <row r="10" spans="1:22" ht="58.7" customHeight="1" x14ac:dyDescent="0.2">
      <c r="A10" s="514"/>
      <c r="B10" s="515"/>
      <c r="C10" s="515"/>
      <c r="D10" s="516"/>
      <c r="E10" s="516"/>
      <c r="F10" s="516"/>
      <c r="G10" s="516"/>
      <c r="H10" s="516"/>
      <c r="I10" s="516"/>
      <c r="J10" s="507"/>
      <c r="K10" s="506"/>
      <c r="L10" s="507"/>
      <c r="M10" s="507"/>
      <c r="N10" s="507"/>
      <c r="O10" s="505"/>
      <c r="P10" s="346" t="s">
        <v>16</v>
      </c>
      <c r="Q10" s="346" t="s">
        <v>24</v>
      </c>
      <c r="R10" s="346" t="s">
        <v>316</v>
      </c>
      <c r="S10" s="517"/>
      <c r="T10" s="510"/>
      <c r="U10" s="505"/>
    </row>
    <row r="11" spans="1:22" s="32" customFormat="1" ht="25.5" customHeight="1" x14ac:dyDescent="0.3">
      <c r="A11" s="370" t="s">
        <v>202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30">
        <f>SUM(M12:M15)</f>
        <v>3247</v>
      </c>
      <c r="N11" s="43"/>
      <c r="O11" s="30">
        <f t="shared" ref="O11:S11" si="0">SUM(O12:O15)</f>
        <v>0</v>
      </c>
      <c r="P11" s="30">
        <f t="shared" si="0"/>
        <v>3247</v>
      </c>
      <c r="Q11" s="30">
        <f t="shared" si="0"/>
        <v>0</v>
      </c>
      <c r="R11" s="30">
        <f>SUM(R12:R15)</f>
        <v>3247</v>
      </c>
      <c r="S11" s="371">
        <f t="shared" si="0"/>
        <v>0</v>
      </c>
      <c r="T11" s="362"/>
      <c r="U11" s="31"/>
    </row>
    <row r="12" spans="1:22" s="65" customFormat="1" ht="69" customHeight="1" x14ac:dyDescent="0.2">
      <c r="A12" s="372">
        <v>1</v>
      </c>
      <c r="B12" s="55">
        <v>1</v>
      </c>
      <c r="C12" s="55" t="s">
        <v>38</v>
      </c>
      <c r="D12" s="55"/>
      <c r="E12" s="55"/>
      <c r="F12" s="55"/>
      <c r="G12" s="55"/>
      <c r="H12" s="54"/>
      <c r="I12" s="285" t="s">
        <v>203</v>
      </c>
      <c r="J12" s="286" t="s">
        <v>204</v>
      </c>
      <c r="K12" s="55"/>
      <c r="L12" s="55" t="s">
        <v>205</v>
      </c>
      <c r="M12" s="58">
        <v>600</v>
      </c>
      <c r="N12" s="63">
        <v>2021</v>
      </c>
      <c r="O12" s="57">
        <v>0</v>
      </c>
      <c r="P12" s="56">
        <f>SUM(Q12:R12)</f>
        <v>600</v>
      </c>
      <c r="Q12" s="57"/>
      <c r="R12" s="66">
        <v>600</v>
      </c>
      <c r="S12" s="373">
        <f>M12-P12</f>
        <v>0</v>
      </c>
      <c r="T12" s="363">
        <v>2</v>
      </c>
      <c r="U12" s="64"/>
    </row>
    <row r="13" spans="1:22" s="65" customFormat="1" ht="96" customHeight="1" x14ac:dyDescent="0.2">
      <c r="A13" s="372">
        <v>2</v>
      </c>
      <c r="B13" s="55">
        <v>2</v>
      </c>
      <c r="C13" s="55"/>
      <c r="D13" s="55"/>
      <c r="E13" s="55"/>
      <c r="F13" s="55"/>
      <c r="G13" s="55"/>
      <c r="H13" s="54"/>
      <c r="I13" s="285" t="s">
        <v>208</v>
      </c>
      <c r="J13" s="286" t="s">
        <v>209</v>
      </c>
      <c r="K13" s="55"/>
      <c r="L13" s="55" t="s">
        <v>205</v>
      </c>
      <c r="M13" s="58">
        <v>829</v>
      </c>
      <c r="N13" s="63">
        <v>2021</v>
      </c>
      <c r="O13" s="57">
        <v>0</v>
      </c>
      <c r="P13" s="56">
        <f>SUM(Q13:R13)</f>
        <v>829</v>
      </c>
      <c r="Q13" s="57"/>
      <c r="R13" s="66">
        <v>829</v>
      </c>
      <c r="S13" s="373">
        <f>M13-P13</f>
        <v>0</v>
      </c>
      <c r="T13" s="363"/>
      <c r="U13" s="64"/>
    </row>
    <row r="14" spans="1:22" s="65" customFormat="1" ht="45" customHeight="1" x14ac:dyDescent="0.2">
      <c r="A14" s="372">
        <v>3</v>
      </c>
      <c r="B14" s="55">
        <v>3</v>
      </c>
      <c r="C14" s="55"/>
      <c r="D14" s="55"/>
      <c r="E14" s="55"/>
      <c r="F14" s="55"/>
      <c r="G14" s="55"/>
      <c r="H14" s="54"/>
      <c r="I14" s="285" t="s">
        <v>206</v>
      </c>
      <c r="J14" s="286" t="s">
        <v>207</v>
      </c>
      <c r="K14" s="55"/>
      <c r="L14" s="55" t="s">
        <v>205</v>
      </c>
      <c r="M14" s="58">
        <v>318</v>
      </c>
      <c r="N14" s="63">
        <v>2021</v>
      </c>
      <c r="O14" s="57">
        <v>0</v>
      </c>
      <c r="P14" s="56">
        <f>SUM(Q14:R14)</f>
        <v>318</v>
      </c>
      <c r="Q14" s="57"/>
      <c r="R14" s="66">
        <v>318</v>
      </c>
      <c r="S14" s="373">
        <f>M14-P14</f>
        <v>0</v>
      </c>
      <c r="T14" s="363"/>
      <c r="U14" s="64"/>
    </row>
    <row r="15" spans="1:22" s="65" customFormat="1" ht="45" customHeight="1" x14ac:dyDescent="0.2">
      <c r="A15" s="372">
        <v>4</v>
      </c>
      <c r="B15" s="55">
        <v>4</v>
      </c>
      <c r="C15" s="55"/>
      <c r="D15" s="55">
        <v>3133</v>
      </c>
      <c r="E15" s="55">
        <v>63</v>
      </c>
      <c r="F15" s="55">
        <v>6351</v>
      </c>
      <c r="G15" s="55">
        <v>10</v>
      </c>
      <c r="H15" s="54">
        <v>66010001400</v>
      </c>
      <c r="I15" s="285" t="s">
        <v>214</v>
      </c>
      <c r="J15" s="250" t="s">
        <v>215</v>
      </c>
      <c r="K15" s="55"/>
      <c r="L15" s="55" t="s">
        <v>205</v>
      </c>
      <c r="M15" s="58">
        <v>1500</v>
      </c>
      <c r="N15" s="63">
        <v>2021</v>
      </c>
      <c r="O15" s="57">
        <v>0</v>
      </c>
      <c r="P15" s="56">
        <f t="shared" ref="P15:P24" si="1">SUM(Q15:R15)</f>
        <v>1500</v>
      </c>
      <c r="Q15" s="57"/>
      <c r="R15" s="66">
        <v>1500</v>
      </c>
      <c r="S15" s="373">
        <f t="shared" ref="S15" si="2">M15-P15</f>
        <v>0</v>
      </c>
      <c r="T15" s="363"/>
      <c r="U15" s="64"/>
    </row>
    <row r="16" spans="1:22" s="32" customFormat="1" ht="27" customHeight="1" x14ac:dyDescent="0.3">
      <c r="A16" s="370" t="s">
        <v>201</v>
      </c>
      <c r="B16" s="52"/>
      <c r="C16" s="52"/>
      <c r="D16" s="52"/>
      <c r="E16" s="52"/>
      <c r="F16" s="52"/>
      <c r="G16" s="52"/>
      <c r="H16" s="52"/>
      <c r="I16" s="52"/>
      <c r="J16" s="53"/>
      <c r="K16" s="52"/>
      <c r="L16" s="52"/>
      <c r="M16" s="30">
        <f>SUM(M17:M21)</f>
        <v>20837</v>
      </c>
      <c r="N16" s="43"/>
      <c r="O16" s="30">
        <f>SUM(O17:O21)</f>
        <v>916</v>
      </c>
      <c r="P16" s="30">
        <f>SUM(P17:P21)</f>
        <v>19921</v>
      </c>
      <c r="Q16" s="30">
        <f>SUM(Q17:Q21)</f>
        <v>0</v>
      </c>
      <c r="R16" s="30">
        <f>SUM(R17:R21)</f>
        <v>19921</v>
      </c>
      <c r="S16" s="371">
        <f>SUM(S17:S21)</f>
        <v>0</v>
      </c>
      <c r="T16" s="364"/>
    </row>
    <row r="17" spans="1:21" ht="38.25" x14ac:dyDescent="0.2">
      <c r="A17" s="374">
        <v>1</v>
      </c>
      <c r="B17" s="71">
        <v>5</v>
      </c>
      <c r="C17" s="71" t="s">
        <v>31</v>
      </c>
      <c r="D17" s="71">
        <v>3127</v>
      </c>
      <c r="E17" s="71">
        <v>6121</v>
      </c>
      <c r="F17" s="71">
        <v>61</v>
      </c>
      <c r="G17" s="71">
        <v>10</v>
      </c>
      <c r="H17" s="33" t="s">
        <v>126</v>
      </c>
      <c r="I17" s="239" t="s">
        <v>127</v>
      </c>
      <c r="J17" s="67" t="s">
        <v>128</v>
      </c>
      <c r="K17" s="71" t="s">
        <v>129</v>
      </c>
      <c r="L17" s="71" t="s">
        <v>35</v>
      </c>
      <c r="M17" s="68">
        <v>2700</v>
      </c>
      <c r="N17" s="60">
        <v>2021</v>
      </c>
      <c r="O17" s="70">
        <v>200</v>
      </c>
      <c r="P17" s="69">
        <f t="shared" ref="P17:P19" si="3">Q17+R17</f>
        <v>2500</v>
      </c>
      <c r="Q17" s="70"/>
      <c r="R17" s="51">
        <v>2500</v>
      </c>
      <c r="S17" s="375">
        <f>M17-O17-P17</f>
        <v>0</v>
      </c>
      <c r="T17" s="365"/>
      <c r="U17" s="10"/>
    </row>
    <row r="18" spans="1:21" s="154" customFormat="1" ht="96" customHeight="1" x14ac:dyDescent="0.2">
      <c r="A18" s="374">
        <v>2</v>
      </c>
      <c r="B18" s="71">
        <v>6</v>
      </c>
      <c r="C18" s="160" t="s">
        <v>29</v>
      </c>
      <c r="D18" s="160">
        <v>3133</v>
      </c>
      <c r="E18" s="160">
        <v>5171</v>
      </c>
      <c r="F18" s="160">
        <v>51</v>
      </c>
      <c r="G18" s="160">
        <v>10</v>
      </c>
      <c r="H18" s="241">
        <v>60001101469</v>
      </c>
      <c r="I18" s="242" t="s">
        <v>132</v>
      </c>
      <c r="J18" s="243" t="s">
        <v>133</v>
      </c>
      <c r="K18" s="160" t="s">
        <v>34</v>
      </c>
      <c r="L18" s="71" t="s">
        <v>35</v>
      </c>
      <c r="M18" s="155">
        <v>7649</v>
      </c>
      <c r="N18" s="244">
        <v>2021</v>
      </c>
      <c r="O18" s="157">
        <v>299</v>
      </c>
      <c r="P18" s="69">
        <f>Q18+R18</f>
        <v>7350</v>
      </c>
      <c r="Q18" s="157">
        <v>0</v>
      </c>
      <c r="R18" s="156">
        <v>7350</v>
      </c>
      <c r="S18" s="375">
        <f>M18-O18-P18</f>
        <v>0</v>
      </c>
      <c r="T18" s="366"/>
    </row>
    <row r="19" spans="1:21" ht="53.25" customHeight="1" x14ac:dyDescent="0.2">
      <c r="A19" s="376">
        <v>3</v>
      </c>
      <c r="B19" s="432">
        <v>7</v>
      </c>
      <c r="C19" s="71" t="s">
        <v>33</v>
      </c>
      <c r="D19" s="71">
        <v>3114</v>
      </c>
      <c r="E19" s="71">
        <v>6121</v>
      </c>
      <c r="F19" s="71">
        <v>61</v>
      </c>
      <c r="G19" s="71">
        <v>10</v>
      </c>
      <c r="H19" s="61">
        <v>60001101394</v>
      </c>
      <c r="I19" s="239" t="s">
        <v>130</v>
      </c>
      <c r="J19" s="67" t="s">
        <v>131</v>
      </c>
      <c r="K19" s="71" t="s">
        <v>34</v>
      </c>
      <c r="L19" s="71" t="s">
        <v>35</v>
      </c>
      <c r="M19" s="68">
        <v>4808</v>
      </c>
      <c r="N19" s="60">
        <v>2021</v>
      </c>
      <c r="O19" s="70">
        <v>237</v>
      </c>
      <c r="P19" s="69">
        <f t="shared" si="3"/>
        <v>4571</v>
      </c>
      <c r="Q19" s="70">
        <v>0</v>
      </c>
      <c r="R19" s="51">
        <v>4571</v>
      </c>
      <c r="S19" s="375">
        <f t="shared" ref="S19" si="4">M19-O19-P19</f>
        <v>0</v>
      </c>
      <c r="T19" s="365" t="s">
        <v>18</v>
      </c>
      <c r="U19" s="10" t="s">
        <v>20</v>
      </c>
    </row>
    <row r="20" spans="1:21" ht="87.75" customHeight="1" x14ac:dyDescent="0.2">
      <c r="A20" s="374">
        <v>4</v>
      </c>
      <c r="B20" s="71">
        <v>18</v>
      </c>
      <c r="C20" s="71" t="s">
        <v>33</v>
      </c>
      <c r="D20" s="71">
        <v>3122</v>
      </c>
      <c r="E20" s="71">
        <v>5171</v>
      </c>
      <c r="F20" s="71">
        <v>51</v>
      </c>
      <c r="G20" s="71">
        <v>10</v>
      </c>
      <c r="H20" s="61">
        <v>60001101391</v>
      </c>
      <c r="I20" s="239" t="s">
        <v>134</v>
      </c>
      <c r="J20" s="67" t="s">
        <v>135</v>
      </c>
      <c r="K20" s="71" t="s">
        <v>34</v>
      </c>
      <c r="L20" s="71" t="s">
        <v>35</v>
      </c>
      <c r="M20" s="68">
        <v>3680</v>
      </c>
      <c r="N20" s="60">
        <v>2021</v>
      </c>
      <c r="O20" s="70">
        <v>180</v>
      </c>
      <c r="P20" s="69">
        <f>Q20+R20</f>
        <v>3500</v>
      </c>
      <c r="Q20" s="70">
        <v>0</v>
      </c>
      <c r="R20" s="51">
        <v>3500</v>
      </c>
      <c r="S20" s="375">
        <f>M20-O20-P20</f>
        <v>0</v>
      </c>
      <c r="T20" s="365" t="s">
        <v>18</v>
      </c>
      <c r="U20" s="10" t="s">
        <v>20</v>
      </c>
    </row>
    <row r="21" spans="1:21" ht="103.5" customHeight="1" x14ac:dyDescent="0.2">
      <c r="A21" s="376">
        <v>5</v>
      </c>
      <c r="B21" s="432">
        <v>8</v>
      </c>
      <c r="C21" s="245" t="s">
        <v>32</v>
      </c>
      <c r="D21" s="245"/>
      <c r="E21" s="245"/>
      <c r="F21" s="245"/>
      <c r="G21" s="245"/>
      <c r="H21" s="37"/>
      <c r="I21" s="251" t="s">
        <v>188</v>
      </c>
      <c r="J21" s="250" t="s">
        <v>189</v>
      </c>
      <c r="K21" s="245" t="s">
        <v>186</v>
      </c>
      <c r="L21" s="245"/>
      <c r="M21" s="68">
        <v>2000</v>
      </c>
      <c r="N21" s="37">
        <v>2021</v>
      </c>
      <c r="O21" s="68">
        <v>0</v>
      </c>
      <c r="P21" s="69">
        <f>Q21+R21</f>
        <v>2000</v>
      </c>
      <c r="Q21" s="68">
        <v>0</v>
      </c>
      <c r="R21" s="51">
        <v>2000</v>
      </c>
      <c r="S21" s="375">
        <f>M21-O21-P21</f>
        <v>0</v>
      </c>
      <c r="T21" s="367" t="s">
        <v>187</v>
      </c>
      <c r="U21" s="10"/>
    </row>
    <row r="22" spans="1:21" s="32" customFormat="1" ht="20.25" x14ac:dyDescent="0.3">
      <c r="A22" s="370" t="s">
        <v>216</v>
      </c>
      <c r="B22" s="52"/>
      <c r="C22" s="52"/>
      <c r="D22" s="52"/>
      <c r="E22" s="52"/>
      <c r="F22" s="52"/>
      <c r="G22" s="52"/>
      <c r="H22" s="52"/>
      <c r="I22" s="52"/>
      <c r="J22" s="53"/>
      <c r="K22" s="52"/>
      <c r="L22" s="52"/>
      <c r="M22" s="30">
        <f>SUM(M23:M31)</f>
        <v>2763</v>
      </c>
      <c r="N22" s="43"/>
      <c r="O22" s="30">
        <f>SUM(O23:O31)</f>
        <v>24</v>
      </c>
      <c r="P22" s="30">
        <f>SUM(P23:P31)</f>
        <v>2739</v>
      </c>
      <c r="Q22" s="30">
        <f>SUM(Q23:Q31)</f>
        <v>200</v>
      </c>
      <c r="R22" s="30">
        <f>SUM(R23:R31)</f>
        <v>2539</v>
      </c>
      <c r="S22" s="371">
        <f>SUM(S23:S31)</f>
        <v>0</v>
      </c>
      <c r="T22" s="362"/>
      <c r="U22" s="31"/>
    </row>
    <row r="23" spans="1:21" ht="82.5" customHeight="1" x14ac:dyDescent="0.2">
      <c r="A23" s="374">
        <v>1</v>
      </c>
      <c r="B23" s="71">
        <v>17</v>
      </c>
      <c r="C23" s="71" t="s">
        <v>31</v>
      </c>
      <c r="D23" s="71">
        <v>3122</v>
      </c>
      <c r="E23" s="71">
        <v>63</v>
      </c>
      <c r="F23" s="71">
        <v>6351</v>
      </c>
      <c r="G23" s="71">
        <v>10</v>
      </c>
      <c r="H23" s="61">
        <v>66010001150</v>
      </c>
      <c r="I23" s="239" t="s">
        <v>217</v>
      </c>
      <c r="J23" s="59" t="s">
        <v>218</v>
      </c>
      <c r="K23" s="71"/>
      <c r="L23" s="71" t="s">
        <v>36</v>
      </c>
      <c r="M23" s="68">
        <v>393</v>
      </c>
      <c r="N23" s="60">
        <v>2021</v>
      </c>
      <c r="O23" s="70">
        <v>24</v>
      </c>
      <c r="P23" s="69">
        <f t="shared" si="1"/>
        <v>369</v>
      </c>
      <c r="Q23" s="70"/>
      <c r="R23" s="51">
        <v>369</v>
      </c>
      <c r="S23" s="375">
        <f>M23-O23-P23</f>
        <v>0</v>
      </c>
      <c r="T23" s="368">
        <v>3</v>
      </c>
      <c r="U23" s="25"/>
    </row>
    <row r="24" spans="1:21" ht="91.5" customHeight="1" x14ac:dyDescent="0.2">
      <c r="A24" s="374">
        <v>2</v>
      </c>
      <c r="B24" s="71">
        <v>9</v>
      </c>
      <c r="C24" s="71" t="s">
        <v>31</v>
      </c>
      <c r="D24" s="71">
        <v>3114</v>
      </c>
      <c r="E24" s="71">
        <v>63</v>
      </c>
      <c r="F24" s="71">
        <v>6351</v>
      </c>
      <c r="G24" s="71">
        <v>10</v>
      </c>
      <c r="H24" s="61">
        <v>66010001038</v>
      </c>
      <c r="I24" s="240" t="s">
        <v>219</v>
      </c>
      <c r="J24" s="59" t="s">
        <v>220</v>
      </c>
      <c r="K24" s="71"/>
      <c r="L24" s="71" t="s">
        <v>36</v>
      </c>
      <c r="M24" s="68">
        <v>514</v>
      </c>
      <c r="N24" s="60">
        <v>2021</v>
      </c>
      <c r="O24" s="70">
        <v>0</v>
      </c>
      <c r="P24" s="69">
        <f t="shared" si="1"/>
        <v>514</v>
      </c>
      <c r="Q24" s="70"/>
      <c r="R24" s="51">
        <v>514</v>
      </c>
      <c r="S24" s="375">
        <f>M24-O24-P24</f>
        <v>0</v>
      </c>
      <c r="T24" s="368">
        <v>2</v>
      </c>
      <c r="U24" s="25"/>
    </row>
    <row r="25" spans="1:21" s="65" customFormat="1" ht="45" customHeight="1" x14ac:dyDescent="0.2">
      <c r="A25" s="374">
        <v>3</v>
      </c>
      <c r="B25" s="71">
        <v>10</v>
      </c>
      <c r="C25" s="55"/>
      <c r="D25" s="55">
        <v>3127</v>
      </c>
      <c r="E25" s="55">
        <v>63</v>
      </c>
      <c r="F25" s="55">
        <v>6351</v>
      </c>
      <c r="G25" s="55">
        <v>10</v>
      </c>
      <c r="H25" s="54">
        <v>66010001223</v>
      </c>
      <c r="I25" s="285" t="s">
        <v>221</v>
      </c>
      <c r="J25" s="62" t="s">
        <v>222</v>
      </c>
      <c r="K25" s="55"/>
      <c r="L25" s="71" t="s">
        <v>36</v>
      </c>
      <c r="M25" s="58">
        <v>400</v>
      </c>
      <c r="N25" s="63">
        <v>2021</v>
      </c>
      <c r="O25" s="57">
        <v>0</v>
      </c>
      <c r="P25" s="56">
        <f>SUM(Q25:R25)</f>
        <v>400</v>
      </c>
      <c r="Q25" s="57"/>
      <c r="R25" s="66">
        <v>400</v>
      </c>
      <c r="S25" s="373">
        <f>M25-P25</f>
        <v>0</v>
      </c>
      <c r="T25" s="363"/>
      <c r="U25" s="64"/>
    </row>
    <row r="26" spans="1:21" s="65" customFormat="1" ht="60.75" customHeight="1" x14ac:dyDescent="0.2">
      <c r="A26" s="374">
        <v>4</v>
      </c>
      <c r="B26" s="71">
        <v>11</v>
      </c>
      <c r="C26" s="55"/>
      <c r="D26" s="55">
        <v>3114</v>
      </c>
      <c r="E26" s="55">
        <v>53</v>
      </c>
      <c r="F26" s="55">
        <v>5331</v>
      </c>
      <c r="G26" s="55">
        <v>10</v>
      </c>
      <c r="H26" s="54">
        <v>33010001043</v>
      </c>
      <c r="I26" s="285" t="s">
        <v>223</v>
      </c>
      <c r="J26" s="62" t="s">
        <v>224</v>
      </c>
      <c r="K26" s="55"/>
      <c r="L26" s="71" t="s">
        <v>36</v>
      </c>
      <c r="M26" s="58">
        <v>132</v>
      </c>
      <c r="N26" s="63">
        <v>2021</v>
      </c>
      <c r="O26" s="57">
        <v>0</v>
      </c>
      <c r="P26" s="56">
        <f>SUM(Q26:R26)</f>
        <v>132</v>
      </c>
      <c r="Q26" s="57"/>
      <c r="R26" s="66">
        <v>132</v>
      </c>
      <c r="S26" s="373">
        <f>M26-P26</f>
        <v>0</v>
      </c>
      <c r="T26" s="363"/>
      <c r="U26" s="64"/>
    </row>
    <row r="27" spans="1:21" ht="90" customHeight="1" x14ac:dyDescent="0.2">
      <c r="A27" s="374">
        <v>5</v>
      </c>
      <c r="B27" s="71">
        <v>12</v>
      </c>
      <c r="C27" s="71" t="s">
        <v>33</v>
      </c>
      <c r="D27" s="71">
        <v>3122</v>
      </c>
      <c r="E27" s="71">
        <v>53</v>
      </c>
      <c r="F27" s="71">
        <v>5331</v>
      </c>
      <c r="G27" s="71">
        <v>10</v>
      </c>
      <c r="H27" s="61">
        <v>33010001160</v>
      </c>
      <c r="I27" s="239" t="s">
        <v>225</v>
      </c>
      <c r="J27" s="67" t="s">
        <v>226</v>
      </c>
      <c r="K27" s="55"/>
      <c r="L27" s="71" t="s">
        <v>36</v>
      </c>
      <c r="M27" s="68">
        <v>150</v>
      </c>
      <c r="N27" s="60">
        <v>2021</v>
      </c>
      <c r="O27" s="70">
        <v>0</v>
      </c>
      <c r="P27" s="69">
        <f>SUM(Q27:R27)</f>
        <v>150</v>
      </c>
      <c r="Q27" s="70"/>
      <c r="R27" s="51">
        <v>150</v>
      </c>
      <c r="S27" s="373">
        <f>M27-P27</f>
        <v>0</v>
      </c>
      <c r="T27" s="368">
        <v>3</v>
      </c>
      <c r="U27" s="25" t="s">
        <v>18</v>
      </c>
    </row>
    <row r="28" spans="1:21" ht="48" customHeight="1" x14ac:dyDescent="0.2">
      <c r="A28" s="374">
        <v>6</v>
      </c>
      <c r="B28" s="71">
        <v>13</v>
      </c>
      <c r="C28" s="71"/>
      <c r="D28" s="71">
        <v>3121</v>
      </c>
      <c r="E28" s="71">
        <v>53</v>
      </c>
      <c r="F28" s="71">
        <v>5331</v>
      </c>
      <c r="G28" s="71">
        <v>10</v>
      </c>
      <c r="H28" s="61">
        <v>33010001106</v>
      </c>
      <c r="I28" s="239" t="s">
        <v>227</v>
      </c>
      <c r="J28" s="67" t="s">
        <v>228</v>
      </c>
      <c r="K28" s="55"/>
      <c r="L28" s="71" t="s">
        <v>36</v>
      </c>
      <c r="M28" s="68">
        <v>180</v>
      </c>
      <c r="N28" s="60">
        <v>2021</v>
      </c>
      <c r="O28" s="70"/>
      <c r="P28" s="69">
        <f t="shared" ref="P28:P31" si="5">SUM(Q28:R28)</f>
        <v>180</v>
      </c>
      <c r="Q28" s="70"/>
      <c r="R28" s="51">
        <v>180</v>
      </c>
      <c r="S28" s="373">
        <f t="shared" ref="S28:S31" si="6">M28-P28</f>
        <v>0</v>
      </c>
      <c r="T28" s="368"/>
      <c r="U28" s="25"/>
    </row>
    <row r="29" spans="1:21" ht="45.75" customHeight="1" x14ac:dyDescent="0.2">
      <c r="A29" s="374">
        <v>7</v>
      </c>
      <c r="B29" s="71">
        <v>16</v>
      </c>
      <c r="C29" s="71"/>
      <c r="D29" s="71">
        <v>3127</v>
      </c>
      <c r="E29" s="71">
        <v>53</v>
      </c>
      <c r="F29" s="71">
        <v>5331</v>
      </c>
      <c r="G29" s="71">
        <v>10</v>
      </c>
      <c r="H29" s="61">
        <v>33010001212</v>
      </c>
      <c r="I29" s="239" t="s">
        <v>229</v>
      </c>
      <c r="J29" s="67" t="s">
        <v>230</v>
      </c>
      <c r="K29" s="55"/>
      <c r="L29" s="71" t="s">
        <v>36</v>
      </c>
      <c r="M29" s="68">
        <v>380</v>
      </c>
      <c r="N29" s="60">
        <v>2021</v>
      </c>
      <c r="O29" s="70">
        <v>0</v>
      </c>
      <c r="P29" s="69">
        <f t="shared" si="5"/>
        <v>380</v>
      </c>
      <c r="Q29" s="70">
        <v>200</v>
      </c>
      <c r="R29" s="51">
        <v>180</v>
      </c>
      <c r="S29" s="373">
        <f t="shared" si="6"/>
        <v>0</v>
      </c>
      <c r="T29" s="368"/>
      <c r="U29" s="25"/>
    </row>
    <row r="30" spans="1:21" ht="34.5" customHeight="1" x14ac:dyDescent="0.2">
      <c r="A30" s="374">
        <v>8</v>
      </c>
      <c r="B30" s="71">
        <v>14</v>
      </c>
      <c r="C30" s="71"/>
      <c r="D30" s="71">
        <v>3133</v>
      </c>
      <c r="E30" s="71">
        <v>53</v>
      </c>
      <c r="F30" s="71">
        <v>5331</v>
      </c>
      <c r="G30" s="71">
        <v>10</v>
      </c>
      <c r="H30" s="61">
        <v>33010001404</v>
      </c>
      <c r="I30" s="239" t="s">
        <v>231</v>
      </c>
      <c r="J30" s="67" t="s">
        <v>232</v>
      </c>
      <c r="K30" s="55"/>
      <c r="L30" s="71" t="s">
        <v>36</v>
      </c>
      <c r="M30" s="68">
        <v>100</v>
      </c>
      <c r="N30" s="60">
        <v>2021</v>
      </c>
      <c r="O30" s="70">
        <v>0</v>
      </c>
      <c r="P30" s="69">
        <f t="shared" si="5"/>
        <v>100</v>
      </c>
      <c r="Q30" s="70"/>
      <c r="R30" s="51">
        <v>100</v>
      </c>
      <c r="S30" s="373">
        <f t="shared" si="6"/>
        <v>0</v>
      </c>
      <c r="T30" s="368"/>
      <c r="U30" s="25"/>
    </row>
    <row r="31" spans="1:21" ht="47.25" x14ac:dyDescent="0.2">
      <c r="A31" s="374">
        <v>9</v>
      </c>
      <c r="B31" s="71">
        <v>15</v>
      </c>
      <c r="C31" s="71"/>
      <c r="D31" s="71">
        <v>3114</v>
      </c>
      <c r="E31" s="71">
        <v>63</v>
      </c>
      <c r="F31" s="71">
        <v>6351</v>
      </c>
      <c r="G31" s="71">
        <v>10</v>
      </c>
      <c r="H31" s="61">
        <v>66010001038</v>
      </c>
      <c r="I31" s="239" t="s">
        <v>219</v>
      </c>
      <c r="J31" s="67" t="s">
        <v>220</v>
      </c>
      <c r="K31" s="55"/>
      <c r="L31" s="71" t="s">
        <v>36</v>
      </c>
      <c r="M31" s="68">
        <v>514</v>
      </c>
      <c r="N31" s="60">
        <v>2021</v>
      </c>
      <c r="O31" s="70"/>
      <c r="P31" s="69">
        <f t="shared" si="5"/>
        <v>514</v>
      </c>
      <c r="Q31" s="70"/>
      <c r="R31" s="51">
        <v>514</v>
      </c>
      <c r="S31" s="373">
        <f t="shared" si="6"/>
        <v>0</v>
      </c>
      <c r="T31" s="368"/>
      <c r="U31" s="25"/>
    </row>
    <row r="32" spans="1:21" ht="35.25" customHeight="1" thickBot="1" x14ac:dyDescent="0.25">
      <c r="A32" s="360" t="s">
        <v>213</v>
      </c>
      <c r="B32" s="361"/>
      <c r="C32" s="361"/>
      <c r="D32" s="361"/>
      <c r="E32" s="361"/>
      <c r="F32" s="361"/>
      <c r="G32" s="361"/>
      <c r="H32" s="361"/>
      <c r="I32" s="361"/>
      <c r="J32" s="361"/>
      <c r="K32" s="361"/>
      <c r="L32" s="361"/>
      <c r="M32" s="377">
        <f>+M11+M22+M16</f>
        <v>26847</v>
      </c>
      <c r="N32" s="378"/>
      <c r="O32" s="377">
        <f>+O11+O22+O16</f>
        <v>940</v>
      </c>
      <c r="P32" s="377">
        <f>+P11+P22+P16</f>
        <v>25907</v>
      </c>
      <c r="Q32" s="377">
        <f>+Q11+Q22+Q16</f>
        <v>200</v>
      </c>
      <c r="R32" s="377">
        <f>+R11+R22+R16</f>
        <v>25707</v>
      </c>
      <c r="S32" s="379">
        <f>+S11+S22+S16</f>
        <v>0</v>
      </c>
      <c r="T32" s="369"/>
      <c r="U32" s="24"/>
    </row>
    <row r="33" spans="1:22" s="6" customFormat="1" x14ac:dyDescent="0.2">
      <c r="A33" s="5"/>
      <c r="B33" s="433"/>
      <c r="C33" s="5"/>
      <c r="D33" s="5"/>
      <c r="E33" s="5"/>
      <c r="F33" s="5"/>
      <c r="G33" s="5"/>
      <c r="H33" s="5"/>
      <c r="I33" s="5"/>
      <c r="J33" s="5"/>
      <c r="K33" s="10"/>
      <c r="L33" s="22"/>
      <c r="M33" s="23"/>
      <c r="N33" s="49"/>
      <c r="T33" s="49"/>
      <c r="U33" s="15"/>
      <c r="V33" s="10"/>
    </row>
    <row r="34" spans="1:22" s="6" customFormat="1" x14ac:dyDescent="0.2">
      <c r="A34" s="5"/>
      <c r="B34" s="433"/>
      <c r="C34" s="5"/>
      <c r="D34" s="5"/>
      <c r="E34" s="5"/>
      <c r="F34" s="5"/>
      <c r="G34" s="5"/>
      <c r="H34" s="5"/>
      <c r="I34" s="5"/>
      <c r="J34" s="5"/>
      <c r="K34" s="10"/>
      <c r="L34" s="22"/>
      <c r="M34" s="23"/>
      <c r="N34" s="49"/>
      <c r="T34" s="49"/>
      <c r="U34" s="15"/>
      <c r="V34" s="10"/>
    </row>
    <row r="35" spans="1:22" s="6" customFormat="1" x14ac:dyDescent="0.2">
      <c r="A35" s="5"/>
      <c r="B35" s="433"/>
      <c r="C35" s="5"/>
      <c r="D35" s="5"/>
      <c r="E35" s="5"/>
      <c r="F35" s="5"/>
      <c r="G35" s="5"/>
      <c r="H35" s="5"/>
      <c r="I35" s="5"/>
      <c r="J35" s="5"/>
      <c r="K35" s="10"/>
      <c r="L35" s="22"/>
      <c r="M35" s="23"/>
      <c r="N35" s="49"/>
      <c r="T35" s="49"/>
      <c r="U35" s="15"/>
      <c r="V35" s="10"/>
    </row>
    <row r="36" spans="1:22" s="6" customFormat="1" x14ac:dyDescent="0.2">
      <c r="A36" s="5"/>
      <c r="B36" s="433"/>
      <c r="C36" s="5"/>
      <c r="D36" s="5"/>
      <c r="E36" s="5"/>
      <c r="F36" s="5"/>
      <c r="G36" s="5"/>
      <c r="H36" s="5"/>
      <c r="I36" s="5"/>
      <c r="J36" s="5"/>
      <c r="K36" s="10"/>
      <c r="L36" s="22"/>
      <c r="M36" s="23"/>
      <c r="N36" s="49"/>
      <c r="T36" s="49"/>
      <c r="U36" s="15"/>
      <c r="V36" s="10"/>
    </row>
    <row r="37" spans="1:22" s="6" customFormat="1" x14ac:dyDescent="0.2">
      <c r="A37" s="5"/>
      <c r="B37" s="433"/>
      <c r="C37" s="5"/>
      <c r="D37" s="5"/>
      <c r="E37" s="5"/>
      <c r="F37" s="5"/>
      <c r="G37" s="5"/>
      <c r="H37" s="5"/>
      <c r="I37" s="5"/>
      <c r="J37" s="5"/>
      <c r="K37" s="10"/>
      <c r="L37" s="22"/>
      <c r="M37" s="23"/>
      <c r="N37" s="49"/>
      <c r="T37" s="49"/>
      <c r="U37" s="15"/>
      <c r="V37" s="10"/>
    </row>
    <row r="38" spans="1:22" s="6" customFormat="1" x14ac:dyDescent="0.2">
      <c r="A38" s="5"/>
      <c r="B38" s="433"/>
      <c r="C38" s="5"/>
      <c r="D38" s="5"/>
      <c r="E38" s="5"/>
      <c r="F38" s="5"/>
      <c r="G38" s="5"/>
      <c r="H38" s="5"/>
      <c r="I38" s="5"/>
      <c r="J38" s="5"/>
      <c r="K38" s="10"/>
      <c r="L38" s="22"/>
      <c r="M38" s="23"/>
      <c r="N38" s="49"/>
      <c r="T38" s="49"/>
      <c r="U38" s="15"/>
      <c r="V38" s="10"/>
    </row>
    <row r="39" spans="1:22" s="6" customFormat="1" x14ac:dyDescent="0.2">
      <c r="A39" s="5"/>
      <c r="B39" s="433"/>
      <c r="C39" s="5"/>
      <c r="D39" s="5"/>
      <c r="E39" s="5"/>
      <c r="F39" s="5"/>
      <c r="G39" s="5"/>
      <c r="H39" s="5"/>
      <c r="I39" s="5"/>
      <c r="J39" s="5"/>
      <c r="K39" s="10"/>
      <c r="L39" s="22"/>
      <c r="M39" s="23"/>
      <c r="N39" s="49"/>
      <c r="T39" s="49"/>
      <c r="U39" s="15"/>
      <c r="V39" s="10"/>
    </row>
    <row r="40" spans="1:22" s="6" customFormat="1" x14ac:dyDescent="0.2">
      <c r="A40" s="10"/>
      <c r="B40" s="434"/>
      <c r="C40" s="10"/>
      <c r="D40" s="10"/>
      <c r="E40" s="10"/>
      <c r="F40" s="10"/>
      <c r="G40" s="10"/>
      <c r="H40" s="10"/>
      <c r="I40" s="10"/>
      <c r="J40" s="10"/>
      <c r="K40" s="10"/>
      <c r="L40" s="5"/>
      <c r="M40" s="23"/>
      <c r="N40" s="49"/>
      <c r="T40" s="49"/>
      <c r="U40" s="15"/>
      <c r="V40" s="10"/>
    </row>
    <row r="41" spans="1:22" s="6" customFormat="1" x14ac:dyDescent="0.2">
      <c r="A41" s="10"/>
      <c r="B41" s="434"/>
      <c r="C41" s="10"/>
      <c r="D41" s="10"/>
      <c r="E41" s="10"/>
      <c r="F41" s="10"/>
      <c r="G41" s="10"/>
      <c r="H41" s="10"/>
      <c r="I41" s="10"/>
      <c r="J41" s="10"/>
      <c r="K41" s="10"/>
      <c r="L41" s="5"/>
      <c r="M41" s="23"/>
      <c r="N41" s="49"/>
      <c r="T41" s="49"/>
      <c r="U41" s="15"/>
      <c r="V41" s="10"/>
    </row>
  </sheetData>
  <mergeCells count="20">
    <mergeCell ref="A8:S8"/>
    <mergeCell ref="A9:A10"/>
    <mergeCell ref="C9:C10"/>
    <mergeCell ref="D9:D10"/>
    <mergeCell ref="E9:E10"/>
    <mergeCell ref="F9:F10"/>
    <mergeCell ref="G9:G10"/>
    <mergeCell ref="H9:H10"/>
    <mergeCell ref="I9:I10"/>
    <mergeCell ref="J9:J10"/>
    <mergeCell ref="S9:S10"/>
    <mergeCell ref="B9:B10"/>
    <mergeCell ref="U9:U10"/>
    <mergeCell ref="K9:K10"/>
    <mergeCell ref="L9:L10"/>
    <mergeCell ref="M9:M10"/>
    <mergeCell ref="N9:N10"/>
    <mergeCell ref="O9:O10"/>
    <mergeCell ref="P9:R9"/>
    <mergeCell ref="T9:T10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48" firstPageNumber="6" orientation="landscape" useFirstPageNumber="1" r:id="rId1"/>
  <headerFooter>
    <oddFooter>&amp;LZastupitelstvo Olomouckého kraje 22.2.2021
8.3. - Rozpočet Olomouckého kraje 2020 – zapojení použitelného zůstatku a návrh na jeho rozdělení 
Příloha č. 3: Opravy, investice, projekty z dotace a nákupy&amp;RStrana &amp;P (celkem 18)</oddFooter>
  </headerFooter>
  <rowBreaks count="1" manualBreakCount="1">
    <brk id="21" max="19" man="1"/>
  </rowBreaks>
  <colBreaks count="1" manualBreakCount="1">
    <brk id="19" max="31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outlinePr summaryBelow="0" summaryRight="0"/>
    <pageSetUpPr fitToPage="1"/>
  </sheetPr>
  <dimension ref="A1:W21"/>
  <sheetViews>
    <sheetView showGridLines="0" view="pageBreakPreview" zoomScale="80" zoomScaleNormal="90" zoomScaleSheetLayoutView="80" workbookViewId="0"/>
  </sheetViews>
  <sheetFormatPr defaultRowHeight="12.75" x14ac:dyDescent="0.2"/>
  <cols>
    <col min="1" max="1" width="5.42578125" style="293" customWidth="1"/>
    <col min="2" max="2" width="4.28515625" style="438" customWidth="1"/>
    <col min="3" max="3" width="3.7109375" style="293" hidden="1" customWidth="1"/>
    <col min="4" max="4" width="4.28515625" style="293" hidden="1" customWidth="1"/>
    <col min="5" max="6" width="4.42578125" style="293" hidden="1" customWidth="1"/>
    <col min="7" max="7" width="3.5703125" style="293" hidden="1" customWidth="1"/>
    <col min="8" max="8" width="10.42578125" style="293" hidden="1" customWidth="1"/>
    <col min="9" max="9" width="35.7109375" style="293" customWidth="1"/>
    <col min="10" max="10" width="30.140625" style="293" customWidth="1"/>
    <col min="11" max="11" width="42.7109375" style="293" customWidth="1"/>
    <col min="12" max="12" width="3" style="293" customWidth="1"/>
    <col min="13" max="13" width="11.5703125" style="293" customWidth="1"/>
    <col min="14" max="14" width="11.42578125" style="293" customWidth="1"/>
    <col min="15" max="15" width="13.85546875" style="293" customWidth="1"/>
    <col min="16" max="16" width="12.28515625" style="293" customWidth="1"/>
    <col min="17" max="17" width="13.85546875" style="293" customWidth="1"/>
    <col min="18" max="18" width="11.7109375" style="293" customWidth="1"/>
    <col min="19" max="19" width="11" style="293" customWidth="1"/>
    <col min="20" max="20" width="13" style="293" customWidth="1"/>
    <col min="21" max="21" width="12.5703125" style="293" customWidth="1"/>
    <col min="22" max="22" width="0.42578125" style="293" customWidth="1"/>
    <col min="23" max="23" width="0.140625" style="293" customWidth="1"/>
    <col min="24" max="16384" width="9.140625" style="293"/>
  </cols>
  <sheetData>
    <row r="1" spans="1:23" ht="26.25" x14ac:dyDescent="0.2">
      <c r="A1" s="163" t="s">
        <v>324</v>
      </c>
      <c r="B1" s="431"/>
    </row>
    <row r="2" spans="1:23" ht="17.25" customHeight="1" x14ac:dyDescent="0.25">
      <c r="A2" s="1" t="s">
        <v>257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90"/>
      <c r="R2" s="290"/>
      <c r="S2" s="290"/>
      <c r="T2" s="290"/>
      <c r="U2" s="291"/>
      <c r="V2" s="290"/>
      <c r="W2" s="292"/>
    </row>
    <row r="3" spans="1:23" ht="17.25" customHeight="1" x14ac:dyDescent="0.2">
      <c r="A3" s="427" t="s">
        <v>255</v>
      </c>
      <c r="B3" s="435"/>
      <c r="C3" s="290"/>
      <c r="D3" s="294"/>
      <c r="E3" s="290"/>
      <c r="F3" s="290"/>
      <c r="G3" s="290"/>
      <c r="H3" s="290"/>
      <c r="I3" s="295"/>
      <c r="J3" s="290"/>
      <c r="K3" s="296"/>
      <c r="L3" s="290"/>
      <c r="M3" s="290"/>
      <c r="N3" s="290"/>
      <c r="O3" s="290"/>
      <c r="P3" s="290"/>
      <c r="Q3" s="290"/>
      <c r="R3" s="290"/>
      <c r="S3" s="290"/>
      <c r="T3" s="290"/>
      <c r="U3" s="290"/>
      <c r="V3" s="290"/>
      <c r="W3" s="292"/>
    </row>
    <row r="4" spans="1:23" ht="19.5" customHeight="1" thickBot="1" x14ac:dyDescent="0.25">
      <c r="A4" s="290"/>
      <c r="B4" s="436"/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290"/>
      <c r="T4" s="290"/>
      <c r="U4" s="297" t="s">
        <v>19</v>
      </c>
      <c r="V4" s="290"/>
      <c r="W4" s="292"/>
    </row>
    <row r="5" spans="1:23" ht="25.5" customHeight="1" x14ac:dyDescent="0.2">
      <c r="A5" s="511" t="s">
        <v>237</v>
      </c>
      <c r="B5" s="512"/>
      <c r="C5" s="512"/>
      <c r="D5" s="512"/>
      <c r="E5" s="512"/>
      <c r="F5" s="512"/>
      <c r="G5" s="512"/>
      <c r="H5" s="512"/>
      <c r="I5" s="512"/>
      <c r="J5" s="512"/>
      <c r="K5" s="512"/>
      <c r="L5" s="512"/>
      <c r="M5" s="512"/>
      <c r="N5" s="512"/>
      <c r="O5" s="512"/>
      <c r="P5" s="512"/>
      <c r="Q5" s="512"/>
      <c r="R5" s="512"/>
      <c r="S5" s="512"/>
      <c r="T5" s="512"/>
      <c r="U5" s="513"/>
      <c r="V5" s="290"/>
      <c r="W5" s="292"/>
    </row>
    <row r="6" spans="1:23" ht="25.5" customHeight="1" x14ac:dyDescent="0.2">
      <c r="A6" s="518" t="s">
        <v>169</v>
      </c>
      <c r="B6" s="515" t="s">
        <v>261</v>
      </c>
      <c r="C6" s="520" t="s">
        <v>1</v>
      </c>
      <c r="D6" s="522" t="s">
        <v>22</v>
      </c>
      <c r="E6" s="522" t="s">
        <v>3</v>
      </c>
      <c r="F6" s="522" t="s">
        <v>4</v>
      </c>
      <c r="G6" s="522" t="s">
        <v>5</v>
      </c>
      <c r="H6" s="522" t="s">
        <v>2</v>
      </c>
      <c r="I6" s="522" t="s">
        <v>170</v>
      </c>
      <c r="J6" s="522" t="s">
        <v>6</v>
      </c>
      <c r="K6" s="522" t="s">
        <v>7</v>
      </c>
      <c r="L6" s="522" t="s">
        <v>171</v>
      </c>
      <c r="M6" s="522" t="s">
        <v>172</v>
      </c>
      <c r="N6" s="522" t="s">
        <v>10</v>
      </c>
      <c r="O6" s="522" t="s">
        <v>173</v>
      </c>
      <c r="P6" s="525" t="s">
        <v>315</v>
      </c>
      <c r="Q6" s="526"/>
      <c r="R6" s="526"/>
      <c r="S6" s="527"/>
      <c r="T6" s="522" t="s">
        <v>27</v>
      </c>
      <c r="U6" s="528" t="s">
        <v>174</v>
      </c>
      <c r="V6" s="290"/>
      <c r="W6" s="292"/>
    </row>
    <row r="7" spans="1:23" ht="51" customHeight="1" x14ac:dyDescent="0.2">
      <c r="A7" s="519"/>
      <c r="B7" s="515"/>
      <c r="C7" s="521"/>
      <c r="D7" s="523"/>
      <c r="E7" s="524"/>
      <c r="F7" s="524"/>
      <c r="G7" s="524"/>
      <c r="H7" s="524"/>
      <c r="I7" s="523"/>
      <c r="J7" s="523"/>
      <c r="K7" s="523"/>
      <c r="L7" s="523"/>
      <c r="M7" s="523"/>
      <c r="N7" s="523"/>
      <c r="O7" s="523"/>
      <c r="P7" s="405" t="s">
        <v>175</v>
      </c>
      <c r="Q7" s="405" t="s">
        <v>176</v>
      </c>
      <c r="R7" s="405" t="s">
        <v>316</v>
      </c>
      <c r="S7" s="405" t="s">
        <v>238</v>
      </c>
      <c r="T7" s="523"/>
      <c r="U7" s="529"/>
      <c r="V7" s="298"/>
      <c r="W7" s="298"/>
    </row>
    <row r="8" spans="1:23" ht="22.5" customHeight="1" x14ac:dyDescent="0.2">
      <c r="A8" s="530" t="s">
        <v>178</v>
      </c>
      <c r="B8" s="531"/>
      <c r="C8" s="532"/>
      <c r="D8" s="532"/>
      <c r="E8" s="532"/>
      <c r="F8" s="532"/>
      <c r="G8" s="532"/>
      <c r="H8" s="532"/>
      <c r="I8" s="532"/>
      <c r="J8" s="532"/>
      <c r="K8" s="532"/>
      <c r="L8" s="532"/>
      <c r="M8" s="349"/>
      <c r="N8" s="349"/>
      <c r="O8" s="349"/>
      <c r="P8" s="349"/>
      <c r="Q8" s="349"/>
      <c r="R8" s="349"/>
      <c r="S8" s="349"/>
      <c r="T8" s="349"/>
      <c r="U8" s="350"/>
      <c r="V8" s="299"/>
      <c r="W8" s="298"/>
    </row>
    <row r="9" spans="1:23" ht="96.75" customHeight="1" x14ac:dyDescent="0.2">
      <c r="A9" s="351">
        <v>1</v>
      </c>
      <c r="B9" s="437">
        <v>25</v>
      </c>
      <c r="C9" s="352" t="s">
        <v>32</v>
      </c>
      <c r="D9" s="352">
        <v>63</v>
      </c>
      <c r="E9" s="352">
        <v>3122</v>
      </c>
      <c r="F9" s="352">
        <v>6351</v>
      </c>
      <c r="G9" s="352">
        <v>10</v>
      </c>
      <c r="H9" s="352">
        <v>66010001160</v>
      </c>
      <c r="I9" s="353" t="s">
        <v>239</v>
      </c>
      <c r="J9" s="353" t="s">
        <v>240</v>
      </c>
      <c r="K9" s="354" t="s">
        <v>241</v>
      </c>
      <c r="L9" s="352" t="s">
        <v>180</v>
      </c>
      <c r="M9" s="355">
        <f>(O9+P9+T9)</f>
        <v>620</v>
      </c>
      <c r="N9" s="356">
        <v>2021</v>
      </c>
      <c r="O9" s="355">
        <v>0</v>
      </c>
      <c r="P9" s="355">
        <f>(Q9+R9+S9)</f>
        <v>620</v>
      </c>
      <c r="Q9" s="355">
        <v>0</v>
      </c>
      <c r="R9" s="357">
        <v>620</v>
      </c>
      <c r="S9" s="358">
        <v>0</v>
      </c>
      <c r="T9" s="355">
        <v>0</v>
      </c>
      <c r="U9" s="359"/>
      <c r="V9" s="299"/>
      <c r="W9" s="298"/>
    </row>
    <row r="10" spans="1:23" ht="93.75" customHeight="1" x14ac:dyDescent="0.2">
      <c r="A10" s="351">
        <v>2</v>
      </c>
      <c r="B10" s="437">
        <v>26</v>
      </c>
      <c r="C10" s="352" t="s">
        <v>32</v>
      </c>
      <c r="D10" s="352">
        <v>63</v>
      </c>
      <c r="E10" s="352">
        <v>3122</v>
      </c>
      <c r="F10" s="352">
        <v>6351</v>
      </c>
      <c r="G10" s="352">
        <v>10</v>
      </c>
      <c r="H10" s="352">
        <v>66010001150</v>
      </c>
      <c r="I10" s="353" t="s">
        <v>242</v>
      </c>
      <c r="J10" s="353" t="s">
        <v>243</v>
      </c>
      <c r="K10" s="354" t="s">
        <v>244</v>
      </c>
      <c r="L10" s="352" t="s">
        <v>180</v>
      </c>
      <c r="M10" s="355">
        <f>(O10+P10+T10)</f>
        <v>236</v>
      </c>
      <c r="N10" s="356">
        <v>2021</v>
      </c>
      <c r="O10" s="355">
        <v>0</v>
      </c>
      <c r="P10" s="355">
        <f>(Q10+R10+S10)</f>
        <v>236</v>
      </c>
      <c r="Q10" s="355">
        <v>0</v>
      </c>
      <c r="R10" s="357">
        <v>236</v>
      </c>
      <c r="S10" s="358">
        <v>0</v>
      </c>
      <c r="T10" s="355">
        <v>0</v>
      </c>
      <c r="U10" s="359"/>
      <c r="V10" s="299"/>
      <c r="W10" s="298"/>
    </row>
    <row r="11" spans="1:23" ht="74.25" customHeight="1" x14ac:dyDescent="0.2">
      <c r="A11" s="351">
        <v>3</v>
      </c>
      <c r="B11" s="437">
        <v>27</v>
      </c>
      <c r="C11" s="352" t="s">
        <v>32</v>
      </c>
      <c r="D11" s="352">
        <v>63</v>
      </c>
      <c r="E11" s="352">
        <v>3133</v>
      </c>
      <c r="F11" s="352">
        <v>6351</v>
      </c>
      <c r="G11" s="352">
        <v>10</v>
      </c>
      <c r="H11" s="352">
        <v>66010001034</v>
      </c>
      <c r="I11" s="353" t="s">
        <v>245</v>
      </c>
      <c r="J11" s="353" t="s">
        <v>246</v>
      </c>
      <c r="K11" s="354" t="s">
        <v>247</v>
      </c>
      <c r="L11" s="352" t="s">
        <v>180</v>
      </c>
      <c r="M11" s="355">
        <f>(O11+P11+T11)</f>
        <v>260</v>
      </c>
      <c r="N11" s="356">
        <v>2021</v>
      </c>
      <c r="O11" s="355">
        <v>0</v>
      </c>
      <c r="P11" s="355">
        <f>(Q11+R11+S11)</f>
        <v>260</v>
      </c>
      <c r="Q11" s="355">
        <v>0</v>
      </c>
      <c r="R11" s="357">
        <v>260</v>
      </c>
      <c r="S11" s="358">
        <v>0</v>
      </c>
      <c r="T11" s="355">
        <v>0</v>
      </c>
      <c r="U11" s="359"/>
      <c r="V11" s="299"/>
      <c r="W11" s="298"/>
    </row>
    <row r="12" spans="1:23" ht="68.25" customHeight="1" x14ac:dyDescent="0.2">
      <c r="A12" s="351">
        <v>4</v>
      </c>
      <c r="B12" s="437">
        <v>28</v>
      </c>
      <c r="C12" s="352" t="s">
        <v>33</v>
      </c>
      <c r="D12" s="352">
        <v>63</v>
      </c>
      <c r="E12" s="352">
        <v>3121</v>
      </c>
      <c r="F12" s="352">
        <v>6351</v>
      </c>
      <c r="G12" s="352">
        <v>10</v>
      </c>
      <c r="H12" s="352">
        <v>66010001111</v>
      </c>
      <c r="I12" s="353" t="s">
        <v>249</v>
      </c>
      <c r="J12" s="353" t="s">
        <v>248</v>
      </c>
      <c r="K12" s="354" t="s">
        <v>250</v>
      </c>
      <c r="L12" s="352" t="s">
        <v>180</v>
      </c>
      <c r="M12" s="355">
        <f t="shared" ref="M12:M13" si="0">(O12+P12+T12)</f>
        <v>310</v>
      </c>
      <c r="N12" s="356">
        <v>2021</v>
      </c>
      <c r="O12" s="355">
        <v>0</v>
      </c>
      <c r="P12" s="355">
        <f t="shared" ref="P12:P13" si="1">(Q12+R12+S12)</f>
        <v>310</v>
      </c>
      <c r="Q12" s="355">
        <v>110</v>
      </c>
      <c r="R12" s="357">
        <v>200</v>
      </c>
      <c r="S12" s="358">
        <v>0</v>
      </c>
      <c r="T12" s="355">
        <v>0</v>
      </c>
      <c r="U12" s="359"/>
      <c r="V12" s="299"/>
      <c r="W12" s="298"/>
    </row>
    <row r="13" spans="1:23" ht="33.75" customHeight="1" x14ac:dyDescent="0.2">
      <c r="A13" s="351">
        <v>5</v>
      </c>
      <c r="B13" s="437">
        <v>29</v>
      </c>
      <c r="C13" s="352" t="s">
        <v>33</v>
      </c>
      <c r="D13" s="352">
        <v>63</v>
      </c>
      <c r="E13" s="352">
        <v>3122</v>
      </c>
      <c r="F13" s="352">
        <v>6351</v>
      </c>
      <c r="G13" s="352">
        <v>10</v>
      </c>
      <c r="H13" s="352">
        <v>66010001163</v>
      </c>
      <c r="I13" s="353" t="s">
        <v>251</v>
      </c>
      <c r="J13" s="353" t="s">
        <v>248</v>
      </c>
      <c r="K13" s="354" t="s">
        <v>252</v>
      </c>
      <c r="L13" s="352" t="s">
        <v>180</v>
      </c>
      <c r="M13" s="355">
        <f t="shared" si="0"/>
        <v>230</v>
      </c>
      <c r="N13" s="356">
        <v>2021</v>
      </c>
      <c r="O13" s="355">
        <v>0</v>
      </c>
      <c r="P13" s="355">
        <f t="shared" si="1"/>
        <v>230</v>
      </c>
      <c r="Q13" s="355">
        <v>115</v>
      </c>
      <c r="R13" s="357">
        <v>115</v>
      </c>
      <c r="S13" s="358">
        <v>0</v>
      </c>
      <c r="T13" s="355">
        <v>0</v>
      </c>
      <c r="U13" s="359" t="s">
        <v>253</v>
      </c>
      <c r="V13" s="299"/>
      <c r="W13" s="298"/>
    </row>
    <row r="14" spans="1:23" ht="27.75" customHeight="1" thickBot="1" x14ac:dyDescent="0.25">
      <c r="A14" s="360" t="s">
        <v>254</v>
      </c>
      <c r="B14" s="361"/>
      <c r="C14" s="361"/>
      <c r="D14" s="361"/>
      <c r="E14" s="361"/>
      <c r="F14" s="361"/>
      <c r="G14" s="361"/>
      <c r="H14" s="361"/>
      <c r="I14" s="361"/>
      <c r="J14" s="361"/>
      <c r="K14" s="361"/>
      <c r="L14" s="361"/>
      <c r="M14" s="425">
        <f>SUM(M9:M13)</f>
        <v>1656</v>
      </c>
      <c r="N14" s="425"/>
      <c r="O14" s="425">
        <f t="shared" ref="O14:T14" si="2">SUM(O9:O13)</f>
        <v>0</v>
      </c>
      <c r="P14" s="425">
        <f>SUM(P9:P13)</f>
        <v>1656</v>
      </c>
      <c r="Q14" s="425">
        <f>SUM(Q9:Q13)</f>
        <v>225</v>
      </c>
      <c r="R14" s="425">
        <f>SUM(R9:R13)</f>
        <v>1431</v>
      </c>
      <c r="S14" s="425">
        <f t="shared" si="2"/>
        <v>0</v>
      </c>
      <c r="T14" s="425">
        <f t="shared" si="2"/>
        <v>0</v>
      </c>
      <c r="U14" s="426"/>
    </row>
    <row r="20" spans="10:10" x14ac:dyDescent="0.2">
      <c r="J20" s="300"/>
    </row>
    <row r="21" spans="10:10" x14ac:dyDescent="0.2">
      <c r="J21" s="300"/>
    </row>
  </sheetData>
  <mergeCells count="20">
    <mergeCell ref="A8:L8"/>
    <mergeCell ref="I6:I7"/>
    <mergeCell ref="J6:J7"/>
    <mergeCell ref="K6:K7"/>
    <mergeCell ref="L6:L7"/>
    <mergeCell ref="A5:U5"/>
    <mergeCell ref="A6:A7"/>
    <mergeCell ref="B6:B7"/>
    <mergeCell ref="C6:C7"/>
    <mergeCell ref="D6:D7"/>
    <mergeCell ref="E6:E7"/>
    <mergeCell ref="F6:F7"/>
    <mergeCell ref="G6:G7"/>
    <mergeCell ref="H6:H7"/>
    <mergeCell ref="O6:O7"/>
    <mergeCell ref="P6:S6"/>
    <mergeCell ref="T6:T7"/>
    <mergeCell ref="U6:U7"/>
    <mergeCell ref="M6:M7"/>
    <mergeCell ref="N6:N7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57" firstPageNumber="8" orientation="landscape" useFirstPageNumber="1" r:id="rId1"/>
  <headerFooter>
    <oddFooter>&amp;LZastupitelstvo Olomouckého kraje 22.2.2021
8.3. - Rozpočet Olomouckého kraje 2020 – zapojení použitelného zůstatku a návrh na jeho rozdělení 
Příloha č. 3: Opravy, investice, projekty z dotace a nákupy&amp;RStrana &amp;P (celkem 18)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V37"/>
  <sheetViews>
    <sheetView showGridLines="0" view="pageBreakPreview" zoomScale="80" zoomScaleNormal="66" zoomScaleSheetLayoutView="80" workbookViewId="0">
      <pane ySplit="10" topLeftCell="A11" activePane="bottomLeft" state="frozenSplit"/>
      <selection activeCell="C55" sqref="C55"/>
      <selection pane="bottomLeft"/>
    </sheetView>
  </sheetViews>
  <sheetFormatPr defaultColWidth="9.140625" defaultRowHeight="12.75" outlineLevelCol="1" x14ac:dyDescent="0.2"/>
  <cols>
    <col min="1" max="2" width="5.42578125" style="434" customWidth="1"/>
    <col min="3" max="3" width="6" style="434" hidden="1" customWidth="1"/>
    <col min="4" max="5" width="5.5703125" style="434" hidden="1" customWidth="1" outlineLevel="1"/>
    <col min="6" max="6" width="10.85546875" style="434" hidden="1" customWidth="1" outlineLevel="1"/>
    <col min="7" max="7" width="3.7109375" style="434" hidden="1" customWidth="1" outlineLevel="1"/>
    <col min="8" max="8" width="14.28515625" style="434" hidden="1" customWidth="1" outlineLevel="1"/>
    <col min="9" max="9" width="70.7109375" style="434" customWidth="1" collapsed="1"/>
    <col min="10" max="10" width="70.7109375" style="434" customWidth="1"/>
    <col min="11" max="11" width="7.140625" style="434" customWidth="1"/>
    <col min="12" max="12" width="14.7109375" style="433" customWidth="1"/>
    <col min="13" max="13" width="17.5703125" style="444" customWidth="1"/>
    <col min="14" max="14" width="13.7109375" style="456" customWidth="1"/>
    <col min="15" max="15" width="15.140625" style="444" customWidth="1"/>
    <col min="16" max="16" width="14.85546875" style="444" customWidth="1"/>
    <col min="17" max="17" width="13.140625" style="444" customWidth="1"/>
    <col min="18" max="18" width="14.85546875" style="444" customWidth="1"/>
    <col min="19" max="19" width="18.5703125" style="444" customWidth="1"/>
    <col min="20" max="20" width="43.5703125" style="453" hidden="1" customWidth="1"/>
    <col min="21" max="21" width="9.140625" style="434" customWidth="1"/>
    <col min="22" max="16384" width="9.140625" style="434"/>
  </cols>
  <sheetData>
    <row r="1" spans="1:22" s="440" customFormat="1" ht="30" customHeight="1" x14ac:dyDescent="0.25">
      <c r="A1" s="163" t="s">
        <v>324</v>
      </c>
      <c r="B1" s="431"/>
      <c r="C1" s="439"/>
      <c r="D1" s="439"/>
      <c r="E1" s="439"/>
      <c r="F1" s="439"/>
      <c r="G1" s="439"/>
      <c r="H1" s="439"/>
      <c r="I1" s="439"/>
      <c r="J1" s="439"/>
    </row>
    <row r="2" spans="1:22" ht="18" x14ac:dyDescent="0.25">
      <c r="A2" s="1" t="s">
        <v>211</v>
      </c>
      <c r="B2" s="1"/>
      <c r="C2" s="441"/>
      <c r="D2" s="441"/>
      <c r="E2" s="441"/>
      <c r="F2" s="441"/>
      <c r="G2" s="441"/>
      <c r="H2" s="441"/>
      <c r="I2" s="442"/>
      <c r="J2" s="443"/>
      <c r="K2" s="441"/>
      <c r="N2" s="445"/>
      <c r="O2" s="446"/>
      <c r="Q2" s="446"/>
      <c r="R2" s="446"/>
      <c r="S2" s="446"/>
      <c r="T2" s="445"/>
      <c r="U2" s="447"/>
      <c r="V2" s="9"/>
    </row>
    <row r="3" spans="1:22" ht="15.75" x14ac:dyDescent="0.25">
      <c r="A3" s="11" t="s">
        <v>43</v>
      </c>
      <c r="B3" s="11"/>
      <c r="C3" s="11"/>
      <c r="D3" s="11"/>
      <c r="F3" s="11"/>
      <c r="G3" s="11"/>
      <c r="H3" s="11"/>
      <c r="I3" s="11"/>
      <c r="J3" s="29"/>
      <c r="K3" s="28"/>
      <c r="N3" s="47"/>
      <c r="O3" s="13"/>
      <c r="Q3" s="13"/>
      <c r="R3" s="13"/>
      <c r="S3" s="13"/>
      <c r="T3" s="47"/>
      <c r="U3" s="14"/>
      <c r="V3" s="9"/>
    </row>
    <row r="4" spans="1:22" ht="15.75" x14ac:dyDescent="0.25">
      <c r="A4" s="11"/>
      <c r="B4" s="11"/>
      <c r="C4" s="11"/>
      <c r="D4" s="11"/>
      <c r="F4" s="11"/>
      <c r="G4" s="11"/>
      <c r="H4" s="11"/>
      <c r="I4" s="11"/>
      <c r="J4" s="29"/>
      <c r="K4" s="28"/>
      <c r="N4" s="47"/>
      <c r="O4" s="13"/>
      <c r="Q4" s="13"/>
      <c r="R4" s="13"/>
      <c r="S4" s="13"/>
      <c r="T4" s="47"/>
      <c r="U4" s="14"/>
      <c r="V4" s="9"/>
    </row>
    <row r="5" spans="1:22" ht="18" x14ac:dyDescent="0.25">
      <c r="A5" s="1" t="s">
        <v>212</v>
      </c>
      <c r="B5" s="1"/>
      <c r="C5" s="441"/>
      <c r="D5" s="441"/>
      <c r="E5" s="441"/>
      <c r="F5" s="441"/>
      <c r="G5" s="441"/>
      <c r="H5" s="441"/>
      <c r="I5" s="442"/>
      <c r="J5" s="443"/>
      <c r="K5" s="441"/>
      <c r="N5" s="445"/>
      <c r="O5" s="446"/>
      <c r="Q5" s="446"/>
      <c r="R5" s="446"/>
      <c r="S5" s="446"/>
      <c r="T5" s="445"/>
      <c r="U5" s="447"/>
      <c r="V5" s="9"/>
    </row>
    <row r="6" spans="1:22" ht="15.75" x14ac:dyDescent="0.25">
      <c r="A6" s="11" t="s">
        <v>199</v>
      </c>
      <c r="B6" s="11"/>
      <c r="C6" s="11"/>
      <c r="D6" s="11"/>
      <c r="F6" s="11"/>
      <c r="G6" s="11"/>
      <c r="H6" s="11"/>
      <c r="I6" s="11"/>
      <c r="J6" s="29"/>
      <c r="K6" s="28"/>
      <c r="N6" s="47"/>
      <c r="O6" s="13"/>
      <c r="Q6" s="13"/>
      <c r="R6" s="13"/>
      <c r="S6" s="13"/>
      <c r="T6" s="47"/>
      <c r="U6" s="14"/>
      <c r="V6" s="9"/>
    </row>
    <row r="7" spans="1:22" ht="17.25" customHeight="1" x14ac:dyDescent="0.2">
      <c r="A7" s="11"/>
      <c r="B7" s="11"/>
      <c r="C7" s="11"/>
      <c r="D7" s="11"/>
      <c r="E7" s="11"/>
      <c r="F7" s="11"/>
      <c r="G7" s="11"/>
      <c r="H7" s="11"/>
      <c r="I7" s="11"/>
      <c r="J7" s="12"/>
      <c r="K7" s="11"/>
      <c r="N7" s="47"/>
      <c r="O7" s="13"/>
      <c r="Q7" s="13"/>
      <c r="R7" s="13"/>
      <c r="S7" s="448" t="s">
        <v>19</v>
      </c>
      <c r="T7" s="14"/>
      <c r="U7" s="9"/>
    </row>
    <row r="8" spans="1:22" ht="25.5" customHeight="1" x14ac:dyDescent="0.2">
      <c r="A8" s="533" t="s">
        <v>303</v>
      </c>
      <c r="B8" s="534"/>
      <c r="C8" s="534"/>
      <c r="D8" s="534"/>
      <c r="E8" s="534"/>
      <c r="F8" s="534"/>
      <c r="G8" s="534"/>
      <c r="H8" s="534"/>
      <c r="I8" s="534"/>
      <c r="J8" s="534"/>
      <c r="K8" s="534"/>
      <c r="L8" s="534"/>
      <c r="M8" s="534"/>
      <c r="N8" s="534"/>
      <c r="O8" s="534"/>
      <c r="P8" s="534"/>
      <c r="Q8" s="534"/>
      <c r="R8" s="534"/>
      <c r="S8" s="534"/>
      <c r="T8" s="449"/>
    </row>
    <row r="9" spans="1:22" ht="25.5" customHeight="1" x14ac:dyDescent="0.2">
      <c r="A9" s="515" t="s">
        <v>0</v>
      </c>
      <c r="B9" s="537" t="s">
        <v>301</v>
      </c>
      <c r="C9" s="515" t="s">
        <v>1</v>
      </c>
      <c r="D9" s="516" t="s">
        <v>3</v>
      </c>
      <c r="E9" s="516" t="s">
        <v>4</v>
      </c>
      <c r="F9" s="535" t="s">
        <v>22</v>
      </c>
      <c r="G9" s="516" t="s">
        <v>5</v>
      </c>
      <c r="H9" s="516" t="s">
        <v>2</v>
      </c>
      <c r="I9" s="516" t="s">
        <v>6</v>
      </c>
      <c r="J9" s="507" t="s">
        <v>7</v>
      </c>
      <c r="K9" s="506" t="s">
        <v>8</v>
      </c>
      <c r="L9" s="507" t="s">
        <v>9</v>
      </c>
      <c r="M9" s="507" t="s">
        <v>15</v>
      </c>
      <c r="N9" s="507" t="s">
        <v>10</v>
      </c>
      <c r="O9" s="505" t="s">
        <v>26</v>
      </c>
      <c r="P9" s="508" t="s">
        <v>315</v>
      </c>
      <c r="Q9" s="508"/>
      <c r="R9" s="508"/>
      <c r="S9" s="505" t="s">
        <v>27</v>
      </c>
      <c r="T9" s="505" t="s">
        <v>11</v>
      </c>
    </row>
    <row r="10" spans="1:22" ht="58.7" customHeight="1" x14ac:dyDescent="0.2">
      <c r="A10" s="515"/>
      <c r="B10" s="538"/>
      <c r="C10" s="515"/>
      <c r="D10" s="516"/>
      <c r="E10" s="516"/>
      <c r="F10" s="536"/>
      <c r="G10" s="516"/>
      <c r="H10" s="516"/>
      <c r="I10" s="516"/>
      <c r="J10" s="507"/>
      <c r="K10" s="506"/>
      <c r="L10" s="507"/>
      <c r="M10" s="507"/>
      <c r="N10" s="507"/>
      <c r="O10" s="505"/>
      <c r="P10" s="348" t="s">
        <v>16</v>
      </c>
      <c r="Q10" s="348" t="s">
        <v>24</v>
      </c>
      <c r="R10" s="348" t="s">
        <v>316</v>
      </c>
      <c r="S10" s="505"/>
      <c r="T10" s="505"/>
    </row>
    <row r="11" spans="1:22" s="32" customFormat="1" ht="20.25" x14ac:dyDescent="0.3">
      <c r="A11" s="323" t="s">
        <v>304</v>
      </c>
      <c r="B11" s="38"/>
      <c r="C11" s="38"/>
      <c r="D11" s="38"/>
      <c r="E11" s="38"/>
      <c r="F11" s="38"/>
      <c r="G11" s="38"/>
      <c r="H11" s="38"/>
      <c r="I11" s="38"/>
      <c r="J11" s="321"/>
      <c r="K11" s="38"/>
      <c r="L11" s="38"/>
      <c r="M11" s="30">
        <f>SUM(M12:M16)</f>
        <v>1500</v>
      </c>
      <c r="N11" s="43"/>
      <c r="O11" s="30">
        <f>SUM(O12:O16)</f>
        <v>0</v>
      </c>
      <c r="P11" s="30">
        <f>SUM(P12:P16)</f>
        <v>1500</v>
      </c>
      <c r="Q11" s="30">
        <f>SUM(Q12:Q16)</f>
        <v>150</v>
      </c>
      <c r="R11" s="30">
        <f>SUM(R12:R16)</f>
        <v>1350</v>
      </c>
      <c r="S11" s="30">
        <f>SUM(S12:S16)</f>
        <v>0</v>
      </c>
      <c r="T11" s="145"/>
    </row>
    <row r="12" spans="1:22" ht="50.25" customHeight="1" x14ac:dyDescent="0.2">
      <c r="A12" s="71">
        <v>1</v>
      </c>
      <c r="B12" s="71">
        <v>4</v>
      </c>
      <c r="C12" s="71" t="s">
        <v>32</v>
      </c>
      <c r="D12" s="71">
        <v>4357</v>
      </c>
      <c r="E12" s="71">
        <v>5331</v>
      </c>
      <c r="F12" s="71">
        <v>53</v>
      </c>
      <c r="G12" s="71">
        <v>11</v>
      </c>
      <c r="H12" s="61">
        <v>33011001642</v>
      </c>
      <c r="I12" s="35" t="s">
        <v>155</v>
      </c>
      <c r="J12" s="67" t="s">
        <v>154</v>
      </c>
      <c r="K12" s="71"/>
      <c r="L12" s="71" t="s">
        <v>13</v>
      </c>
      <c r="M12" s="68">
        <v>200</v>
      </c>
      <c r="N12" s="26">
        <v>2021</v>
      </c>
      <c r="O12" s="70">
        <v>0</v>
      </c>
      <c r="P12" s="69">
        <v>200</v>
      </c>
      <c r="Q12" s="70">
        <v>0</v>
      </c>
      <c r="R12" s="51">
        <v>200</v>
      </c>
      <c r="S12" s="68">
        <f t="shared" ref="S12:S16" si="0">M12-O12-P12</f>
        <v>0</v>
      </c>
      <c r="T12" s="25"/>
    </row>
    <row r="13" spans="1:22" ht="50.25" customHeight="1" x14ac:dyDescent="0.2">
      <c r="A13" s="71">
        <v>2</v>
      </c>
      <c r="B13" s="71">
        <v>5</v>
      </c>
      <c r="C13" s="71" t="s">
        <v>29</v>
      </c>
      <c r="D13" s="71">
        <v>4357</v>
      </c>
      <c r="E13" s="71">
        <v>5331</v>
      </c>
      <c r="F13" s="71">
        <v>53</v>
      </c>
      <c r="G13" s="71">
        <v>11</v>
      </c>
      <c r="H13" s="61">
        <v>33011001654</v>
      </c>
      <c r="I13" s="35" t="s">
        <v>153</v>
      </c>
      <c r="J13" s="67" t="s">
        <v>152</v>
      </c>
      <c r="K13" s="71"/>
      <c r="L13" s="71" t="s">
        <v>13</v>
      </c>
      <c r="M13" s="68">
        <v>200</v>
      </c>
      <c r="N13" s="26">
        <v>2021</v>
      </c>
      <c r="O13" s="70">
        <v>0</v>
      </c>
      <c r="P13" s="69">
        <v>200</v>
      </c>
      <c r="Q13" s="70">
        <v>0</v>
      </c>
      <c r="R13" s="51">
        <v>200</v>
      </c>
      <c r="S13" s="68">
        <f t="shared" si="0"/>
        <v>0</v>
      </c>
      <c r="T13" s="25"/>
    </row>
    <row r="14" spans="1:22" ht="50.25" customHeight="1" x14ac:dyDescent="0.2">
      <c r="A14" s="71">
        <v>3</v>
      </c>
      <c r="B14" s="71">
        <v>6</v>
      </c>
      <c r="C14" s="71" t="s">
        <v>29</v>
      </c>
      <c r="D14" s="71">
        <v>4350</v>
      </c>
      <c r="E14" s="71">
        <v>5331</v>
      </c>
      <c r="F14" s="71">
        <v>53</v>
      </c>
      <c r="G14" s="71">
        <v>11</v>
      </c>
      <c r="H14" s="61">
        <v>33011001656</v>
      </c>
      <c r="I14" s="35" t="s">
        <v>151</v>
      </c>
      <c r="J14" s="67" t="s">
        <v>150</v>
      </c>
      <c r="K14" s="71"/>
      <c r="L14" s="71" t="s">
        <v>13</v>
      </c>
      <c r="M14" s="68">
        <v>450</v>
      </c>
      <c r="N14" s="26">
        <v>2021</v>
      </c>
      <c r="O14" s="70">
        <v>0</v>
      </c>
      <c r="P14" s="69">
        <v>450</v>
      </c>
      <c r="Q14" s="70">
        <v>150</v>
      </c>
      <c r="R14" s="51">
        <v>300</v>
      </c>
      <c r="S14" s="68">
        <f t="shared" si="0"/>
        <v>0</v>
      </c>
      <c r="T14" s="25"/>
    </row>
    <row r="15" spans="1:22" ht="50.25" customHeight="1" x14ac:dyDescent="0.2">
      <c r="A15" s="71">
        <v>4</v>
      </c>
      <c r="B15" s="71">
        <v>7</v>
      </c>
      <c r="C15" s="71" t="s">
        <v>38</v>
      </c>
      <c r="D15" s="71">
        <v>4357</v>
      </c>
      <c r="E15" s="71">
        <v>5331</v>
      </c>
      <c r="F15" s="71">
        <v>53</v>
      </c>
      <c r="G15" s="71">
        <v>11</v>
      </c>
      <c r="H15" s="61">
        <v>33011001657</v>
      </c>
      <c r="I15" s="35" t="s">
        <v>149</v>
      </c>
      <c r="J15" s="67" t="s">
        <v>148</v>
      </c>
      <c r="K15" s="71"/>
      <c r="L15" s="71" t="s">
        <v>13</v>
      </c>
      <c r="M15" s="68">
        <v>300</v>
      </c>
      <c r="N15" s="26">
        <v>2021</v>
      </c>
      <c r="O15" s="70">
        <v>0</v>
      </c>
      <c r="P15" s="69">
        <v>300</v>
      </c>
      <c r="Q15" s="70">
        <v>0</v>
      </c>
      <c r="R15" s="51">
        <v>300</v>
      </c>
      <c r="S15" s="68">
        <f t="shared" si="0"/>
        <v>0</v>
      </c>
      <c r="T15" s="25"/>
    </row>
    <row r="16" spans="1:22" ht="50.25" customHeight="1" x14ac:dyDescent="0.2">
      <c r="A16" s="71">
        <v>5</v>
      </c>
      <c r="B16" s="71">
        <v>8</v>
      </c>
      <c r="C16" s="71" t="s">
        <v>38</v>
      </c>
      <c r="D16" s="71">
        <v>4350</v>
      </c>
      <c r="E16" s="71">
        <v>5331</v>
      </c>
      <c r="F16" s="71">
        <v>53</v>
      </c>
      <c r="G16" s="71">
        <v>11</v>
      </c>
      <c r="H16" s="61">
        <v>33011001659</v>
      </c>
      <c r="I16" s="35" t="s">
        <v>147</v>
      </c>
      <c r="J16" s="67" t="s">
        <v>146</v>
      </c>
      <c r="K16" s="71"/>
      <c r="L16" s="71" t="s">
        <v>13</v>
      </c>
      <c r="M16" s="68">
        <v>350</v>
      </c>
      <c r="N16" s="26">
        <v>2021</v>
      </c>
      <c r="O16" s="70">
        <v>0</v>
      </c>
      <c r="P16" s="69">
        <v>350</v>
      </c>
      <c r="Q16" s="70">
        <v>0</v>
      </c>
      <c r="R16" s="51">
        <v>350</v>
      </c>
      <c r="S16" s="68">
        <f t="shared" si="0"/>
        <v>0</v>
      </c>
      <c r="T16" s="25"/>
    </row>
    <row r="17" spans="1:21" s="32" customFormat="1" ht="20.25" hidden="1" x14ac:dyDescent="0.3">
      <c r="A17" s="323" t="s">
        <v>305</v>
      </c>
      <c r="B17" s="38"/>
      <c r="C17" s="38"/>
      <c r="D17" s="38"/>
      <c r="E17" s="38"/>
      <c r="F17" s="38"/>
      <c r="G17" s="38"/>
      <c r="H17" s="38"/>
      <c r="I17" s="38"/>
      <c r="J17" s="321"/>
      <c r="K17" s="38"/>
      <c r="L17" s="38"/>
      <c r="M17" s="30">
        <f>SUM(M18:M21)</f>
        <v>0</v>
      </c>
      <c r="N17" s="43"/>
      <c r="O17" s="30">
        <f t="shared" ref="O17:S17" si="1">SUM(O18:O21)</f>
        <v>0</v>
      </c>
      <c r="P17" s="30">
        <f t="shared" si="1"/>
        <v>0</v>
      </c>
      <c r="Q17" s="30">
        <f t="shared" si="1"/>
        <v>0</v>
      </c>
      <c r="R17" s="30">
        <f>SUM(R18:R21)</f>
        <v>0</v>
      </c>
      <c r="S17" s="30">
        <f t="shared" si="1"/>
        <v>0</v>
      </c>
      <c r="T17" s="145"/>
    </row>
    <row r="18" spans="1:21" ht="50.25" hidden="1" customHeight="1" x14ac:dyDescent="0.2">
      <c r="A18" s="71"/>
      <c r="B18" s="71"/>
      <c r="C18" s="71"/>
      <c r="D18" s="71"/>
      <c r="E18" s="71"/>
      <c r="F18" s="71"/>
      <c r="G18" s="71"/>
      <c r="H18" s="61"/>
      <c r="I18" s="35"/>
      <c r="J18" s="67"/>
      <c r="K18" s="71"/>
      <c r="L18" s="71"/>
      <c r="M18" s="68"/>
      <c r="N18" s="26"/>
      <c r="O18" s="70"/>
      <c r="P18" s="69"/>
      <c r="Q18" s="70"/>
      <c r="R18" s="69"/>
      <c r="S18" s="68"/>
      <c r="T18" s="25"/>
    </row>
    <row r="19" spans="1:21" ht="50.25" hidden="1" customHeight="1" x14ac:dyDescent="0.2">
      <c r="A19" s="71"/>
      <c r="B19" s="71"/>
      <c r="C19" s="71"/>
      <c r="D19" s="71"/>
      <c r="E19" s="71"/>
      <c r="F19" s="71"/>
      <c r="G19" s="71"/>
      <c r="H19" s="61"/>
      <c r="I19" s="35"/>
      <c r="J19" s="67"/>
      <c r="K19" s="71"/>
      <c r="L19" s="71"/>
      <c r="M19" s="68"/>
      <c r="N19" s="26"/>
      <c r="O19" s="70"/>
      <c r="P19" s="69"/>
      <c r="Q19" s="70"/>
      <c r="R19" s="69"/>
      <c r="S19" s="68"/>
      <c r="T19" s="25"/>
    </row>
    <row r="20" spans="1:21" ht="50.25" hidden="1" customHeight="1" x14ac:dyDescent="0.2">
      <c r="A20" s="71"/>
      <c r="B20" s="71"/>
      <c r="C20" s="71"/>
      <c r="D20" s="71"/>
      <c r="E20" s="71"/>
      <c r="F20" s="71"/>
      <c r="G20" s="71"/>
      <c r="H20" s="61"/>
      <c r="I20" s="35"/>
      <c r="J20" s="67"/>
      <c r="K20" s="71"/>
      <c r="L20" s="71"/>
      <c r="M20" s="68"/>
      <c r="N20" s="26"/>
      <c r="O20" s="70"/>
      <c r="P20" s="69"/>
      <c r="Q20" s="70"/>
      <c r="R20" s="69"/>
      <c r="S20" s="68"/>
      <c r="T20" s="25"/>
    </row>
    <row r="21" spans="1:21" ht="50.25" hidden="1" customHeight="1" x14ac:dyDescent="0.2">
      <c r="A21" s="71"/>
      <c r="B21" s="71"/>
      <c r="C21" s="71"/>
      <c r="D21" s="71"/>
      <c r="E21" s="71"/>
      <c r="F21" s="71"/>
      <c r="G21" s="71"/>
      <c r="H21" s="61"/>
      <c r="I21" s="35"/>
      <c r="J21" s="67"/>
      <c r="K21" s="71"/>
      <c r="L21" s="71"/>
      <c r="M21" s="68"/>
      <c r="N21" s="26"/>
      <c r="O21" s="70"/>
      <c r="P21" s="69"/>
      <c r="Q21" s="70"/>
      <c r="R21" s="69"/>
      <c r="S21" s="68"/>
      <c r="T21" s="25"/>
    </row>
    <row r="22" spans="1:21" s="32" customFormat="1" ht="20.25" x14ac:dyDescent="0.3">
      <c r="A22" s="323" t="s">
        <v>302</v>
      </c>
      <c r="B22" s="38"/>
      <c r="C22" s="38"/>
      <c r="D22" s="38"/>
      <c r="E22" s="38"/>
      <c r="F22" s="38"/>
      <c r="G22" s="38"/>
      <c r="H22" s="38"/>
      <c r="I22" s="38"/>
      <c r="J22" s="321"/>
      <c r="K22" s="38"/>
      <c r="L22" s="38"/>
      <c r="M22" s="30">
        <f>SUM(M23:M25)</f>
        <v>59080</v>
      </c>
      <c r="N22" s="43"/>
      <c r="O22" s="30">
        <f>SUM(O23:O25)</f>
        <v>1060</v>
      </c>
      <c r="P22" s="30">
        <f>SUM(P23:P25)</f>
        <v>13550</v>
      </c>
      <c r="Q22" s="30">
        <f>SUM(Q23:Q25)</f>
        <v>0</v>
      </c>
      <c r="R22" s="30">
        <f>SUM(R23:R25)</f>
        <v>13550</v>
      </c>
      <c r="S22" s="30">
        <f>SUM(S23:S25)</f>
        <v>44470</v>
      </c>
    </row>
    <row r="23" spans="1:21" s="246" customFormat="1" ht="31.5" x14ac:dyDescent="0.2">
      <c r="A23" s="432">
        <v>1</v>
      </c>
      <c r="B23" s="432">
        <v>3</v>
      </c>
      <c r="C23" s="432" t="s">
        <v>38</v>
      </c>
      <c r="D23" s="432">
        <v>4357</v>
      </c>
      <c r="E23" s="432">
        <v>6121</v>
      </c>
      <c r="F23" s="432">
        <v>61</v>
      </c>
      <c r="G23" s="432">
        <v>11</v>
      </c>
      <c r="H23" s="61">
        <v>60002101426</v>
      </c>
      <c r="I23" s="325" t="s">
        <v>136</v>
      </c>
      <c r="J23" s="450" t="s">
        <v>137</v>
      </c>
      <c r="K23" s="432" t="s">
        <v>34</v>
      </c>
      <c r="L23" s="432" t="s">
        <v>36</v>
      </c>
      <c r="M23" s="68">
        <v>6812</v>
      </c>
      <c r="N23" s="451">
        <v>2021</v>
      </c>
      <c r="O23" s="68">
        <v>337</v>
      </c>
      <c r="P23" s="69">
        <f t="shared" ref="P23:P24" si="2">Q23+R23</f>
        <v>6475</v>
      </c>
      <c r="Q23" s="68">
        <v>0</v>
      </c>
      <c r="R23" s="51">
        <v>6475</v>
      </c>
      <c r="S23" s="68">
        <f>M23-O23-P23</f>
        <v>0</v>
      </c>
      <c r="T23" s="246" t="s">
        <v>20</v>
      </c>
      <c r="U23" s="452"/>
    </row>
    <row r="24" spans="1:21" ht="38.25" x14ac:dyDescent="0.2">
      <c r="A24" s="71">
        <v>2</v>
      </c>
      <c r="B24" s="71">
        <v>9</v>
      </c>
      <c r="C24" s="71" t="s">
        <v>38</v>
      </c>
      <c r="D24" s="71">
        <v>4350</v>
      </c>
      <c r="E24" s="71">
        <v>5171</v>
      </c>
      <c r="F24" s="71">
        <v>51</v>
      </c>
      <c r="G24" s="71">
        <v>11</v>
      </c>
      <c r="H24" s="61">
        <v>60002101410</v>
      </c>
      <c r="I24" s="239" t="s">
        <v>138</v>
      </c>
      <c r="J24" s="67" t="s">
        <v>139</v>
      </c>
      <c r="K24" s="71" t="s">
        <v>34</v>
      </c>
      <c r="L24" s="71" t="s">
        <v>36</v>
      </c>
      <c r="M24" s="68">
        <v>2268</v>
      </c>
      <c r="N24" s="451">
        <v>2021</v>
      </c>
      <c r="O24" s="70">
        <v>193</v>
      </c>
      <c r="P24" s="69">
        <f t="shared" si="2"/>
        <v>2075</v>
      </c>
      <c r="Q24" s="70">
        <v>0</v>
      </c>
      <c r="R24" s="51">
        <v>2075</v>
      </c>
      <c r="S24" s="68">
        <f t="shared" ref="S24" si="3">M24-O24-P24</f>
        <v>0</v>
      </c>
      <c r="T24" s="434" t="s">
        <v>20</v>
      </c>
    </row>
    <row r="25" spans="1:21" ht="50.25" customHeight="1" x14ac:dyDescent="0.2">
      <c r="A25" s="71">
        <v>3</v>
      </c>
      <c r="B25" s="71">
        <v>10</v>
      </c>
      <c r="C25" s="71" t="s">
        <v>38</v>
      </c>
      <c r="D25" s="71">
        <v>4350</v>
      </c>
      <c r="E25" s="71">
        <v>6121</v>
      </c>
      <c r="F25" s="71">
        <v>61</v>
      </c>
      <c r="G25" s="71">
        <v>11</v>
      </c>
      <c r="H25" s="61">
        <v>60002101327</v>
      </c>
      <c r="I25" s="239" t="s">
        <v>140</v>
      </c>
      <c r="J25" s="67" t="s">
        <v>141</v>
      </c>
      <c r="K25" s="71" t="s">
        <v>34</v>
      </c>
      <c r="L25" s="71" t="s">
        <v>41</v>
      </c>
      <c r="M25" s="68">
        <v>50000</v>
      </c>
      <c r="N25" s="451" t="s">
        <v>70</v>
      </c>
      <c r="O25" s="70">
        <v>530</v>
      </c>
      <c r="P25" s="69">
        <f>Q25+R25</f>
        <v>5000</v>
      </c>
      <c r="Q25" s="70">
        <v>0</v>
      </c>
      <c r="R25" s="51">
        <v>5000</v>
      </c>
      <c r="S25" s="68">
        <f>M25-O25-P25</f>
        <v>44470</v>
      </c>
      <c r="T25" s="434"/>
    </row>
    <row r="26" spans="1:21" ht="23.25" x14ac:dyDescent="0.2">
      <c r="A26" s="39" t="s">
        <v>306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27">
        <f>M22+M17+M11</f>
        <v>60580</v>
      </c>
      <c r="N26" s="44"/>
      <c r="O26" s="27">
        <f t="shared" ref="O26:S26" si="4">O22+O17+O11</f>
        <v>1060</v>
      </c>
      <c r="P26" s="27">
        <f t="shared" si="4"/>
        <v>15050</v>
      </c>
      <c r="Q26" s="27">
        <f t="shared" si="4"/>
        <v>150</v>
      </c>
      <c r="R26" s="27">
        <f t="shared" si="4"/>
        <v>14900</v>
      </c>
      <c r="S26" s="27">
        <f t="shared" si="4"/>
        <v>44470</v>
      </c>
      <c r="T26" s="24"/>
    </row>
    <row r="27" spans="1:21" s="444" customFormat="1" x14ac:dyDescent="0.2">
      <c r="A27" s="433"/>
      <c r="B27" s="433"/>
      <c r="C27" s="433"/>
      <c r="D27" s="433"/>
      <c r="E27" s="433"/>
      <c r="F27" s="433"/>
      <c r="G27" s="433"/>
      <c r="H27" s="433"/>
      <c r="I27" s="19"/>
      <c r="J27" s="433"/>
      <c r="K27" s="20"/>
      <c r="L27" s="16"/>
      <c r="M27" s="17"/>
      <c r="N27" s="48"/>
      <c r="O27" s="18"/>
      <c r="T27" s="453"/>
      <c r="U27" s="434"/>
    </row>
    <row r="28" spans="1:21" s="444" customFormat="1" x14ac:dyDescent="0.2">
      <c r="A28" s="433"/>
      <c r="B28" s="433"/>
      <c r="C28" s="433"/>
      <c r="D28" s="433"/>
      <c r="E28" s="433"/>
      <c r="F28" s="433"/>
      <c r="G28" s="433"/>
      <c r="H28" s="433"/>
      <c r="I28" s="433"/>
      <c r="J28" s="433"/>
      <c r="K28" s="21"/>
      <c r="L28" s="454"/>
      <c r="M28" s="455"/>
      <c r="N28" s="456"/>
      <c r="T28" s="453"/>
      <c r="U28" s="434"/>
    </row>
    <row r="29" spans="1:21" s="444" customFormat="1" x14ac:dyDescent="0.2">
      <c r="A29" s="433"/>
      <c r="B29" s="433"/>
      <c r="C29" s="433"/>
      <c r="D29" s="433"/>
      <c r="E29" s="433"/>
      <c r="F29" s="433"/>
      <c r="G29" s="433"/>
      <c r="H29" s="433"/>
      <c r="I29" s="433"/>
      <c r="J29" s="433"/>
      <c r="K29" s="434"/>
      <c r="L29" s="454"/>
      <c r="M29" s="455"/>
      <c r="N29" s="456"/>
      <c r="T29" s="453"/>
      <c r="U29" s="434"/>
    </row>
    <row r="30" spans="1:21" s="444" customFormat="1" x14ac:dyDescent="0.2">
      <c r="A30" s="433"/>
      <c r="B30" s="433"/>
      <c r="C30" s="433"/>
      <c r="D30" s="433"/>
      <c r="E30" s="433"/>
      <c r="F30" s="433"/>
      <c r="G30" s="433"/>
      <c r="H30" s="433"/>
      <c r="I30" s="433"/>
      <c r="J30" s="433"/>
      <c r="K30" s="434"/>
      <c r="L30" s="454"/>
      <c r="M30" s="455"/>
      <c r="N30" s="456"/>
      <c r="T30" s="453"/>
      <c r="U30" s="434"/>
    </row>
    <row r="31" spans="1:21" s="444" customFormat="1" x14ac:dyDescent="0.2">
      <c r="A31" s="433"/>
      <c r="B31" s="433"/>
      <c r="C31" s="433"/>
      <c r="D31" s="433"/>
      <c r="E31" s="433"/>
      <c r="F31" s="433"/>
      <c r="G31" s="433"/>
      <c r="H31" s="433"/>
      <c r="I31" s="433"/>
      <c r="J31" s="433"/>
      <c r="K31" s="434"/>
      <c r="L31" s="454"/>
      <c r="M31" s="455"/>
      <c r="N31" s="456"/>
      <c r="T31" s="453"/>
      <c r="U31" s="434"/>
    </row>
    <row r="32" spans="1:21" s="444" customFormat="1" x14ac:dyDescent="0.2">
      <c r="A32" s="433"/>
      <c r="B32" s="433"/>
      <c r="C32" s="433"/>
      <c r="D32" s="433"/>
      <c r="E32" s="433"/>
      <c r="F32" s="433"/>
      <c r="G32" s="433"/>
      <c r="H32" s="433"/>
      <c r="I32" s="433"/>
      <c r="J32" s="433"/>
      <c r="K32" s="434"/>
      <c r="L32" s="454"/>
      <c r="M32" s="455"/>
      <c r="N32" s="456"/>
      <c r="T32" s="453"/>
      <c r="U32" s="434"/>
    </row>
    <row r="33" spans="1:21" s="444" customFormat="1" x14ac:dyDescent="0.2">
      <c r="A33" s="433"/>
      <c r="B33" s="433"/>
      <c r="C33" s="433"/>
      <c r="D33" s="433"/>
      <c r="E33" s="433"/>
      <c r="F33" s="433"/>
      <c r="G33" s="433"/>
      <c r="H33" s="433"/>
      <c r="I33" s="433"/>
      <c r="J33" s="433"/>
      <c r="K33" s="434"/>
      <c r="L33" s="454"/>
      <c r="M33" s="455"/>
      <c r="N33" s="456"/>
      <c r="T33" s="453"/>
      <c r="U33" s="434"/>
    </row>
    <row r="34" spans="1:21" s="444" customFormat="1" x14ac:dyDescent="0.2">
      <c r="A34" s="433"/>
      <c r="B34" s="433"/>
      <c r="C34" s="433"/>
      <c r="D34" s="433"/>
      <c r="E34" s="433"/>
      <c r="F34" s="433"/>
      <c r="G34" s="433"/>
      <c r="H34" s="433"/>
      <c r="I34" s="433"/>
      <c r="J34" s="433"/>
      <c r="K34" s="434"/>
      <c r="L34" s="454"/>
      <c r="M34" s="455"/>
      <c r="N34" s="456"/>
      <c r="T34" s="453"/>
      <c r="U34" s="434"/>
    </row>
    <row r="35" spans="1:21" s="444" customFormat="1" x14ac:dyDescent="0.2">
      <c r="A35" s="433"/>
      <c r="B35" s="433"/>
      <c r="C35" s="433"/>
      <c r="D35" s="433"/>
      <c r="E35" s="433"/>
      <c r="F35" s="433"/>
      <c r="G35" s="433"/>
      <c r="H35" s="433"/>
      <c r="I35" s="433"/>
      <c r="J35" s="433"/>
      <c r="K35" s="434"/>
      <c r="L35" s="454"/>
      <c r="M35" s="455"/>
      <c r="N35" s="456"/>
      <c r="T35" s="453"/>
      <c r="U35" s="434"/>
    </row>
    <row r="36" spans="1:21" s="444" customFormat="1" x14ac:dyDescent="0.2">
      <c r="A36" s="434"/>
      <c r="B36" s="434"/>
      <c r="C36" s="434"/>
      <c r="D36" s="434"/>
      <c r="E36" s="434"/>
      <c r="F36" s="434"/>
      <c r="G36" s="434"/>
      <c r="H36" s="434"/>
      <c r="I36" s="434"/>
      <c r="J36" s="434"/>
      <c r="K36" s="434"/>
      <c r="L36" s="433"/>
      <c r="M36" s="455"/>
      <c r="N36" s="456"/>
      <c r="T36" s="453"/>
      <c r="U36" s="434"/>
    </row>
    <row r="37" spans="1:21" s="444" customFormat="1" x14ac:dyDescent="0.2">
      <c r="A37" s="434"/>
      <c r="B37" s="434"/>
      <c r="C37" s="434"/>
      <c r="D37" s="434"/>
      <c r="E37" s="434"/>
      <c r="F37" s="434"/>
      <c r="G37" s="434"/>
      <c r="H37" s="434"/>
      <c r="I37" s="434"/>
      <c r="J37" s="434"/>
      <c r="K37" s="434"/>
      <c r="L37" s="433"/>
      <c r="M37" s="455"/>
      <c r="N37" s="456"/>
      <c r="T37" s="453"/>
      <c r="U37" s="434"/>
    </row>
  </sheetData>
  <mergeCells count="19">
    <mergeCell ref="A8:S8"/>
    <mergeCell ref="A9:A10"/>
    <mergeCell ref="C9:C10"/>
    <mergeCell ref="D9:D10"/>
    <mergeCell ref="E9:E10"/>
    <mergeCell ref="F9:F10"/>
    <mergeCell ref="G9:G10"/>
    <mergeCell ref="H9:H10"/>
    <mergeCell ref="I9:I10"/>
    <mergeCell ref="J9:J10"/>
    <mergeCell ref="S9:S10"/>
    <mergeCell ref="B9:B10"/>
    <mergeCell ref="T9:T10"/>
    <mergeCell ref="K9:K10"/>
    <mergeCell ref="L9:L10"/>
    <mergeCell ref="M9:M10"/>
    <mergeCell ref="N9:N10"/>
    <mergeCell ref="O9:O10"/>
    <mergeCell ref="P9:R9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47" firstPageNumber="9" orientation="landscape" useFirstPageNumber="1" r:id="rId1"/>
  <headerFooter>
    <oddFooter>&amp;LZastupitelstvo Olomouckého kraje 22.2.2021
8.3. - Rozpočet Olomouckého kraje 2020 – zapojení použitelného zůstatku a návrh na jeho rozdělení 
Příloha č. 3: Opravy, investice, projekty z dotace a nákupy&amp;RStrana &amp;P (celkem 18)</oddFooter>
  </headerFooter>
  <rowBreaks count="1" manualBreakCount="1">
    <brk id="21" max="1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B90"/>
  <sheetViews>
    <sheetView showGridLines="0" view="pageBreakPreview" zoomScale="80" zoomScaleNormal="70" zoomScaleSheetLayoutView="80" workbookViewId="0"/>
  </sheetViews>
  <sheetFormatPr defaultColWidth="9.140625" defaultRowHeight="15" outlineLevelCol="1" x14ac:dyDescent="0.25"/>
  <cols>
    <col min="1" max="2" width="4.7109375" style="113" customWidth="1"/>
    <col min="3" max="3" width="5.7109375" style="113" hidden="1" customWidth="1"/>
    <col min="4" max="4" width="6.28515625" style="113" hidden="1" customWidth="1" outlineLevel="1"/>
    <col min="5" max="5" width="18.28515625" style="113" hidden="1" customWidth="1" outlineLevel="1"/>
    <col min="6" max="6" width="7.7109375" style="113" hidden="1" customWidth="1" outlineLevel="1"/>
    <col min="7" max="7" width="15.5703125" style="113" hidden="1" customWidth="1" outlineLevel="1"/>
    <col min="8" max="8" width="53.140625" style="113" customWidth="1" collapsed="1"/>
    <col min="9" max="9" width="38.85546875" style="113" customWidth="1"/>
    <col min="10" max="10" width="7.140625" style="113" customWidth="1"/>
    <col min="11" max="11" width="12" style="117" customWidth="1"/>
    <col min="12" max="13" width="14.85546875" style="116" customWidth="1"/>
    <col min="14" max="14" width="13.5703125" style="116" customWidth="1"/>
    <col min="15" max="15" width="12.85546875" style="116" customWidth="1"/>
    <col min="16" max="16" width="14.7109375" style="116" customWidth="1"/>
    <col min="17" max="17" width="16.140625" style="116" customWidth="1"/>
    <col min="18" max="18" width="16.7109375" style="116" customWidth="1"/>
    <col min="19" max="19" width="16" style="116" hidden="1" customWidth="1"/>
    <col min="20" max="20" width="17.140625" style="116" customWidth="1"/>
    <col min="21" max="21" width="17.7109375" style="116" customWidth="1"/>
    <col min="22" max="22" width="16.42578125" style="116" customWidth="1"/>
    <col min="23" max="23" width="12.7109375" style="116" customWidth="1"/>
    <col min="24" max="24" width="14" style="116" customWidth="1"/>
    <col min="25" max="25" width="14.42578125" style="116" customWidth="1"/>
    <col min="26" max="26" width="10.7109375" style="115" hidden="1" customWidth="1"/>
    <col min="27" max="27" width="17.7109375" style="114" customWidth="1"/>
    <col min="28" max="16384" width="9.140625" style="113"/>
  </cols>
  <sheetData>
    <row r="1" spans="1:28" s="165" customFormat="1" ht="30" customHeight="1" x14ac:dyDescent="0.25">
      <c r="A1" s="163" t="s">
        <v>324</v>
      </c>
      <c r="B1" s="163"/>
      <c r="C1" s="164"/>
      <c r="D1" s="164"/>
      <c r="E1" s="164"/>
      <c r="F1" s="164"/>
      <c r="G1" s="164"/>
      <c r="H1" s="164"/>
      <c r="I1" s="164"/>
      <c r="J1" s="164"/>
    </row>
    <row r="2" spans="1:28" s="75" customFormat="1" ht="18" x14ac:dyDescent="0.25">
      <c r="A2" s="1" t="s">
        <v>256</v>
      </c>
      <c r="B2" s="1"/>
      <c r="C2" s="2"/>
      <c r="D2" s="2"/>
      <c r="E2" s="2"/>
      <c r="F2" s="2"/>
      <c r="G2" s="112"/>
      <c r="H2" s="3"/>
      <c r="I2" s="4"/>
      <c r="J2" s="2"/>
      <c r="K2" s="79"/>
      <c r="L2" s="76"/>
      <c r="M2" s="77"/>
      <c r="N2" s="77"/>
      <c r="O2" s="7"/>
      <c r="P2" s="7"/>
      <c r="Q2" s="78"/>
      <c r="R2" s="111"/>
      <c r="S2" s="7"/>
      <c r="T2" s="7"/>
      <c r="U2" s="7"/>
      <c r="V2" s="110"/>
      <c r="W2" s="101"/>
      <c r="Z2" s="102"/>
    </row>
    <row r="3" spans="1:28" s="75" customFormat="1" ht="15.75" x14ac:dyDescent="0.25">
      <c r="A3" s="428" t="s">
        <v>43</v>
      </c>
      <c r="B3" s="109"/>
      <c r="C3" s="11"/>
      <c r="D3" s="11"/>
      <c r="E3" s="108" t="s">
        <v>28</v>
      </c>
      <c r="G3" s="106"/>
      <c r="H3" s="108"/>
      <c r="I3" s="29"/>
      <c r="J3" s="28"/>
      <c r="K3" s="79"/>
      <c r="L3" s="76"/>
      <c r="M3" s="77"/>
      <c r="N3" s="77"/>
      <c r="O3" s="13"/>
      <c r="P3" s="13"/>
      <c r="Q3" s="78"/>
      <c r="R3" s="104"/>
      <c r="S3" s="13"/>
      <c r="T3" s="13"/>
      <c r="U3" s="13"/>
      <c r="V3" s="103"/>
      <c r="W3" s="101"/>
      <c r="Z3" s="102"/>
    </row>
    <row r="4" spans="1:28" ht="17.25" customHeight="1" thickBot="1" x14ac:dyDescent="0.3">
      <c r="A4" s="137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8"/>
      <c r="N4" s="137"/>
      <c r="O4" s="138"/>
      <c r="P4" s="137"/>
      <c r="Q4" s="137"/>
      <c r="R4" s="137"/>
      <c r="S4" s="137"/>
      <c r="T4" s="137"/>
      <c r="U4" s="137"/>
      <c r="V4" s="137"/>
      <c r="W4" s="137"/>
      <c r="X4" s="137"/>
      <c r="Z4" s="135"/>
      <c r="AA4" s="136" t="s">
        <v>19</v>
      </c>
      <c r="AB4" s="134"/>
    </row>
    <row r="5" spans="1:28" ht="25.5" customHeight="1" x14ac:dyDescent="0.25">
      <c r="A5" s="511" t="s">
        <v>68</v>
      </c>
      <c r="B5" s="512"/>
      <c r="C5" s="512"/>
      <c r="D5" s="512"/>
      <c r="E5" s="512"/>
      <c r="F5" s="512"/>
      <c r="G5" s="512"/>
      <c r="H5" s="512"/>
      <c r="I5" s="512"/>
      <c r="J5" s="512"/>
      <c r="K5" s="512"/>
      <c r="L5" s="512"/>
      <c r="M5" s="512"/>
      <c r="N5" s="512"/>
      <c r="O5" s="512"/>
      <c r="P5" s="512"/>
      <c r="Q5" s="512"/>
      <c r="R5" s="512"/>
      <c r="S5" s="512"/>
      <c r="T5" s="512"/>
      <c r="U5" s="512"/>
      <c r="V5" s="512"/>
      <c r="W5" s="512"/>
      <c r="X5" s="512"/>
      <c r="Y5" s="512"/>
      <c r="Z5" s="512"/>
      <c r="AA5" s="513"/>
    </row>
    <row r="6" spans="1:28" ht="25.5" customHeight="1" x14ac:dyDescent="0.25">
      <c r="A6" s="514" t="s">
        <v>0</v>
      </c>
      <c r="B6" s="515" t="s">
        <v>301</v>
      </c>
      <c r="C6" s="515" t="s">
        <v>1</v>
      </c>
      <c r="D6" s="516" t="s">
        <v>3</v>
      </c>
      <c r="E6" s="516" t="s">
        <v>4</v>
      </c>
      <c r="F6" s="516" t="s">
        <v>22</v>
      </c>
      <c r="G6" s="516" t="s">
        <v>2</v>
      </c>
      <c r="H6" s="516" t="s">
        <v>6</v>
      </c>
      <c r="I6" s="507" t="s">
        <v>7</v>
      </c>
      <c r="J6" s="506" t="s">
        <v>8</v>
      </c>
      <c r="K6" s="507" t="s">
        <v>9</v>
      </c>
      <c r="L6" s="507" t="s">
        <v>15</v>
      </c>
      <c r="M6" s="507" t="s">
        <v>60</v>
      </c>
      <c r="N6" s="507" t="s">
        <v>59</v>
      </c>
      <c r="O6" s="507" t="s">
        <v>10</v>
      </c>
      <c r="P6" s="505" t="s">
        <v>58</v>
      </c>
      <c r="Q6" s="540" t="s">
        <v>318</v>
      </c>
      <c r="R6" s="540" t="s">
        <v>56</v>
      </c>
      <c r="S6" s="541" t="s">
        <v>55</v>
      </c>
      <c r="T6" s="541"/>
      <c r="U6" s="541"/>
      <c r="V6" s="542" t="s">
        <v>319</v>
      </c>
      <c r="W6" s="541" t="s">
        <v>55</v>
      </c>
      <c r="X6" s="541"/>
      <c r="Y6" s="505" t="s">
        <v>65</v>
      </c>
      <c r="Z6" s="505" t="s">
        <v>50</v>
      </c>
      <c r="AA6" s="539" t="s">
        <v>11</v>
      </c>
    </row>
    <row r="7" spans="1:28" ht="81" customHeight="1" x14ac:dyDescent="0.25">
      <c r="A7" s="514"/>
      <c r="B7" s="515"/>
      <c r="C7" s="515"/>
      <c r="D7" s="516"/>
      <c r="E7" s="516"/>
      <c r="F7" s="516"/>
      <c r="G7" s="516"/>
      <c r="H7" s="516"/>
      <c r="I7" s="507"/>
      <c r="J7" s="506"/>
      <c r="K7" s="507"/>
      <c r="L7" s="507"/>
      <c r="M7" s="507"/>
      <c r="N7" s="507"/>
      <c r="O7" s="507"/>
      <c r="P7" s="505"/>
      <c r="Q7" s="540"/>
      <c r="R7" s="540"/>
      <c r="S7" s="346" t="s">
        <v>54</v>
      </c>
      <c r="T7" s="346" t="s">
        <v>64</v>
      </c>
      <c r="U7" s="346" t="s">
        <v>53</v>
      </c>
      <c r="V7" s="542"/>
      <c r="W7" s="346" t="s">
        <v>52</v>
      </c>
      <c r="X7" s="346" t="s">
        <v>51</v>
      </c>
      <c r="Y7" s="505"/>
      <c r="Z7" s="505"/>
      <c r="AA7" s="539"/>
    </row>
    <row r="8" spans="1:28" s="133" customFormat="1" ht="25.5" customHeight="1" x14ac:dyDescent="0.3">
      <c r="A8" s="370" t="s">
        <v>13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30">
        <f>SUM(L9:L10)</f>
        <v>47285</v>
      </c>
      <c r="M8" s="30">
        <f t="shared" ref="M8:N8" si="0">SUM(M9:M10)</f>
        <v>25731</v>
      </c>
      <c r="N8" s="30">
        <f t="shared" si="0"/>
        <v>19054</v>
      </c>
      <c r="O8" s="30"/>
      <c r="P8" s="30">
        <f t="shared" ref="P8:Y8" si="1">SUM(P9:P10)</f>
        <v>5747</v>
      </c>
      <c r="Q8" s="100">
        <f t="shared" si="1"/>
        <v>2800</v>
      </c>
      <c r="R8" s="100">
        <f t="shared" si="1"/>
        <v>0</v>
      </c>
      <c r="S8" s="100">
        <f t="shared" si="1"/>
        <v>0</v>
      </c>
      <c r="T8" s="100">
        <f t="shared" si="1"/>
        <v>0</v>
      </c>
      <c r="U8" s="100">
        <f t="shared" si="1"/>
        <v>0</v>
      </c>
      <c r="V8" s="100">
        <f t="shared" si="1"/>
        <v>2800</v>
      </c>
      <c r="W8" s="100">
        <f t="shared" si="1"/>
        <v>0</v>
      </c>
      <c r="X8" s="100">
        <f t="shared" si="1"/>
        <v>2800</v>
      </c>
      <c r="Y8" s="30">
        <f t="shared" si="1"/>
        <v>38738</v>
      </c>
      <c r="Z8" s="43"/>
      <c r="AA8" s="381"/>
    </row>
    <row r="9" spans="1:28" s="150" customFormat="1" ht="81" customHeight="1" x14ac:dyDescent="0.25">
      <c r="A9" s="382">
        <v>1</v>
      </c>
      <c r="B9" s="143">
        <v>1</v>
      </c>
      <c r="C9" s="147" t="s">
        <v>32</v>
      </c>
      <c r="D9" s="148">
        <v>4357</v>
      </c>
      <c r="E9" s="148">
        <v>6121</v>
      </c>
      <c r="F9" s="148">
        <v>61</v>
      </c>
      <c r="G9" s="149">
        <v>60002101181</v>
      </c>
      <c r="H9" s="131" t="s">
        <v>185</v>
      </c>
      <c r="I9" s="97" t="s">
        <v>67</v>
      </c>
      <c r="J9" s="96"/>
      <c r="K9" s="142" t="s">
        <v>40</v>
      </c>
      <c r="L9" s="261">
        <v>44785</v>
      </c>
      <c r="M9" s="261">
        <v>25731</v>
      </c>
      <c r="N9" s="261">
        <f t="shared" ref="N9" si="2">L9-M9</f>
        <v>19054</v>
      </c>
      <c r="O9" s="247" t="s">
        <v>30</v>
      </c>
      <c r="P9" s="248">
        <v>5747</v>
      </c>
      <c r="Q9" s="249">
        <f>R9+V9</f>
        <v>300</v>
      </c>
      <c r="R9" s="248">
        <f>SUM(S9:U9)</f>
        <v>0</v>
      </c>
      <c r="S9" s="248"/>
      <c r="T9" s="248">
        <v>0</v>
      </c>
      <c r="U9" s="248">
        <v>0</v>
      </c>
      <c r="V9" s="380">
        <f t="shared" ref="V9" si="3">SUM(W9:X9)</f>
        <v>300</v>
      </c>
      <c r="W9" s="146">
        <v>0</v>
      </c>
      <c r="X9" s="146">
        <v>300</v>
      </c>
      <c r="Y9" s="146">
        <f>L9-P9-Q9</f>
        <v>38738</v>
      </c>
      <c r="Z9" s="120">
        <v>3</v>
      </c>
      <c r="AA9" s="479" t="s">
        <v>66</v>
      </c>
    </row>
    <row r="10" spans="1:28" s="126" customFormat="1" ht="51.75" customHeight="1" x14ac:dyDescent="0.25">
      <c r="A10" s="382">
        <v>2</v>
      </c>
      <c r="B10" s="143">
        <v>2</v>
      </c>
      <c r="C10" s="143"/>
      <c r="D10" s="99">
        <v>4357</v>
      </c>
      <c r="E10" s="99">
        <v>6121</v>
      </c>
      <c r="F10" s="99">
        <v>61</v>
      </c>
      <c r="G10" s="93">
        <v>60005000000</v>
      </c>
      <c r="H10" s="274" t="s">
        <v>192</v>
      </c>
      <c r="I10" s="91" t="s">
        <v>198</v>
      </c>
      <c r="J10" s="96"/>
      <c r="K10" s="96"/>
      <c r="L10" s="141">
        <v>2500</v>
      </c>
      <c r="M10" s="141"/>
      <c r="N10" s="141"/>
      <c r="O10" s="130">
        <v>2021</v>
      </c>
      <c r="P10" s="128"/>
      <c r="Q10" s="249">
        <f>R10+V10</f>
        <v>2500</v>
      </c>
      <c r="R10" s="128">
        <f>SUM(S10:U10)</f>
        <v>0</v>
      </c>
      <c r="S10" s="128"/>
      <c r="T10" s="248">
        <v>0</v>
      </c>
      <c r="U10" s="248">
        <v>0</v>
      </c>
      <c r="V10" s="380">
        <f>SUM(W10:X10)</f>
        <v>2500</v>
      </c>
      <c r="W10" s="146">
        <v>0</v>
      </c>
      <c r="X10" s="146">
        <v>2500</v>
      </c>
      <c r="Y10" s="146">
        <v>0</v>
      </c>
      <c r="Z10" s="120"/>
      <c r="AA10" s="383"/>
    </row>
    <row r="11" spans="1:28" s="126" customFormat="1" ht="15.75" hidden="1" x14ac:dyDescent="0.25">
      <c r="A11" s="382"/>
      <c r="B11" s="143"/>
      <c r="C11" s="143"/>
      <c r="D11" s="143"/>
      <c r="E11" s="143"/>
      <c r="F11" s="143"/>
      <c r="G11" s="144"/>
      <c r="H11" s="131"/>
      <c r="I11" s="91"/>
      <c r="J11" s="142"/>
      <c r="K11" s="142"/>
      <c r="L11" s="141">
        <f>SUM(M11:N11)</f>
        <v>0</v>
      </c>
      <c r="M11" s="141"/>
      <c r="N11" s="141"/>
      <c r="O11" s="130"/>
      <c r="P11" s="128"/>
      <c r="Q11" s="129">
        <f>R11+V11</f>
        <v>0</v>
      </c>
      <c r="R11" s="128">
        <f>SUM(S11:U11)</f>
        <v>0</v>
      </c>
      <c r="S11" s="128"/>
      <c r="T11" s="128"/>
      <c r="U11" s="128"/>
      <c r="V11" s="127">
        <f>SUM(W11:X11)</f>
        <v>0</v>
      </c>
      <c r="W11" s="127"/>
      <c r="X11" s="127"/>
      <c r="Y11" s="127">
        <f>L11-P11-Q11</f>
        <v>0</v>
      </c>
      <c r="Z11" s="120"/>
      <c r="AA11" s="383"/>
    </row>
    <row r="12" spans="1:28" s="126" customFormat="1" ht="15.75" hidden="1" x14ac:dyDescent="0.25">
      <c r="A12" s="382"/>
      <c r="B12" s="143"/>
      <c r="C12" s="143"/>
      <c r="D12" s="99"/>
      <c r="E12" s="99"/>
      <c r="F12" s="99"/>
      <c r="G12" s="132"/>
      <c r="H12" s="131"/>
      <c r="I12" s="91"/>
      <c r="J12" s="96"/>
      <c r="K12" s="96"/>
      <c r="L12" s="141">
        <f>SUM(M12:N12)</f>
        <v>0</v>
      </c>
      <c r="M12" s="141"/>
      <c r="N12" s="141"/>
      <c r="O12" s="130"/>
      <c r="P12" s="128"/>
      <c r="Q12" s="129">
        <f>R12+V12</f>
        <v>0</v>
      </c>
      <c r="R12" s="128">
        <f>SUM(S12:U12)</f>
        <v>0</v>
      </c>
      <c r="S12" s="128"/>
      <c r="T12" s="128"/>
      <c r="U12" s="128"/>
      <c r="V12" s="127">
        <f>SUM(W12:X12)</f>
        <v>0</v>
      </c>
      <c r="W12" s="127"/>
      <c r="X12" s="127"/>
      <c r="Y12" s="127">
        <f>L12-P12-Q12</f>
        <v>0</v>
      </c>
      <c r="Z12" s="120"/>
      <c r="AA12" s="383"/>
    </row>
    <row r="13" spans="1:28" s="126" customFormat="1" ht="19.5" hidden="1" customHeight="1" x14ac:dyDescent="0.25">
      <c r="A13" s="382"/>
      <c r="B13" s="143"/>
      <c r="C13" s="143"/>
      <c r="D13" s="143"/>
      <c r="E13" s="143"/>
      <c r="F13" s="143"/>
      <c r="G13" s="144"/>
      <c r="H13" s="131"/>
      <c r="I13" s="91"/>
      <c r="J13" s="142"/>
      <c r="K13" s="142"/>
      <c r="L13" s="141">
        <f>SUM(M13:N13)</f>
        <v>0</v>
      </c>
      <c r="M13" s="141"/>
      <c r="N13" s="141"/>
      <c r="O13" s="130"/>
      <c r="P13" s="128"/>
      <c r="Q13" s="129">
        <f>R13+V13</f>
        <v>0</v>
      </c>
      <c r="R13" s="128">
        <f>SUM(S13:U13)</f>
        <v>0</v>
      </c>
      <c r="S13" s="128"/>
      <c r="T13" s="128"/>
      <c r="U13" s="128"/>
      <c r="V13" s="127">
        <f>SUM(W13:X13)</f>
        <v>0</v>
      </c>
      <c r="W13" s="127"/>
      <c r="X13" s="127"/>
      <c r="Y13" s="127">
        <f>L13-P13-Q13</f>
        <v>0</v>
      </c>
      <c r="Z13" s="120"/>
      <c r="AA13" s="383"/>
    </row>
    <row r="14" spans="1:28" ht="35.25" customHeight="1" thickBot="1" x14ac:dyDescent="0.3">
      <c r="A14" s="384" t="s">
        <v>63</v>
      </c>
      <c r="B14" s="385"/>
      <c r="C14" s="385"/>
      <c r="D14" s="385"/>
      <c r="E14" s="385"/>
      <c r="F14" s="385"/>
      <c r="G14" s="385"/>
      <c r="H14" s="385"/>
      <c r="I14" s="385"/>
      <c r="J14" s="385"/>
      <c r="K14" s="385"/>
      <c r="L14" s="377">
        <f>L8</f>
        <v>47285</v>
      </c>
      <c r="M14" s="377">
        <f t="shared" ref="M14:N14" si="4">M8</f>
        <v>25731</v>
      </c>
      <c r="N14" s="377">
        <f t="shared" si="4"/>
        <v>19054</v>
      </c>
      <c r="O14" s="377"/>
      <c r="P14" s="377">
        <f t="shared" ref="P14:Y14" si="5">P8</f>
        <v>5747</v>
      </c>
      <c r="Q14" s="377">
        <f t="shared" si="5"/>
        <v>2800</v>
      </c>
      <c r="R14" s="377">
        <f t="shared" si="5"/>
        <v>0</v>
      </c>
      <c r="S14" s="377">
        <f t="shared" si="5"/>
        <v>0</v>
      </c>
      <c r="T14" s="377">
        <f t="shared" si="5"/>
        <v>0</v>
      </c>
      <c r="U14" s="377">
        <f t="shared" si="5"/>
        <v>0</v>
      </c>
      <c r="V14" s="377">
        <f t="shared" si="5"/>
        <v>2800</v>
      </c>
      <c r="W14" s="377">
        <f t="shared" si="5"/>
        <v>0</v>
      </c>
      <c r="X14" s="377">
        <f t="shared" si="5"/>
        <v>2800</v>
      </c>
      <c r="Y14" s="386">
        <f t="shared" si="5"/>
        <v>38738</v>
      </c>
      <c r="Z14" s="387"/>
      <c r="AA14" s="388"/>
    </row>
    <row r="15" spans="1:28" s="116" customFormat="1" x14ac:dyDescent="0.25">
      <c r="A15" s="117"/>
      <c r="B15" s="117"/>
      <c r="C15" s="117"/>
      <c r="D15" s="117"/>
      <c r="E15" s="117"/>
      <c r="F15" s="117"/>
      <c r="G15" s="117"/>
      <c r="H15" s="125"/>
      <c r="I15" s="117"/>
      <c r="J15" s="124"/>
      <c r="K15" s="123"/>
      <c r="L15" s="122"/>
      <c r="M15" s="122"/>
      <c r="N15" s="122"/>
      <c r="O15" s="121"/>
      <c r="P15" s="121"/>
      <c r="Z15" s="115"/>
      <c r="AA15" s="114"/>
      <c r="AB15" s="113"/>
    </row>
    <row r="16" spans="1:28" s="116" customFormat="1" x14ac:dyDescent="0.25">
      <c r="A16" s="117"/>
      <c r="B16" s="117"/>
      <c r="C16" s="117"/>
      <c r="D16" s="117"/>
      <c r="E16" s="117"/>
      <c r="F16" s="117"/>
      <c r="G16" s="117"/>
      <c r="H16" s="117"/>
      <c r="I16" s="117"/>
      <c r="J16" s="113"/>
      <c r="K16" s="119"/>
      <c r="L16" s="118"/>
      <c r="M16" s="118"/>
      <c r="N16" s="118"/>
      <c r="Z16" s="115"/>
      <c r="AA16" s="114"/>
      <c r="AB16" s="113"/>
    </row>
    <row r="17" spans="1:28" s="116" customFormat="1" x14ac:dyDescent="0.25">
      <c r="A17" s="117"/>
      <c r="B17" s="117"/>
      <c r="C17" s="117"/>
      <c r="D17" s="117"/>
      <c r="E17" s="117"/>
      <c r="F17" s="117"/>
      <c r="G17" s="117"/>
      <c r="H17" s="117"/>
      <c r="I17" s="117"/>
      <c r="J17" s="113"/>
      <c r="K17" s="119"/>
      <c r="L17" s="118"/>
      <c r="M17" s="118"/>
      <c r="N17" s="118"/>
      <c r="Z17" s="115"/>
      <c r="AA17" s="114"/>
      <c r="AB17" s="113"/>
    </row>
    <row r="18" spans="1:28" s="116" customFormat="1" x14ac:dyDescent="0.25">
      <c r="A18" s="117"/>
      <c r="B18" s="117"/>
      <c r="C18" s="117"/>
      <c r="D18" s="117"/>
      <c r="E18" s="117"/>
      <c r="F18" s="117"/>
      <c r="G18" s="117"/>
      <c r="H18" s="117"/>
      <c r="I18" s="117"/>
      <c r="J18" s="113"/>
      <c r="K18" s="119"/>
      <c r="L18" s="118"/>
      <c r="M18" s="118"/>
      <c r="N18" s="118"/>
      <c r="Z18" s="115"/>
      <c r="AA18" s="114"/>
      <c r="AB18" s="113"/>
    </row>
    <row r="19" spans="1:28" s="116" customFormat="1" x14ac:dyDescent="0.25">
      <c r="A19" s="117"/>
      <c r="B19" s="117"/>
      <c r="C19" s="117"/>
      <c r="D19" s="117"/>
      <c r="E19" s="117"/>
      <c r="F19" s="117"/>
      <c r="G19" s="117"/>
      <c r="H19" s="117"/>
      <c r="I19" s="117"/>
      <c r="J19" s="113"/>
      <c r="K19" s="119"/>
      <c r="L19" s="118"/>
      <c r="M19" s="118"/>
      <c r="N19" s="118"/>
      <c r="Z19" s="115"/>
      <c r="AA19" s="114"/>
      <c r="AB19" s="113"/>
    </row>
    <row r="20" spans="1:28" s="116" customFormat="1" x14ac:dyDescent="0.25">
      <c r="A20" s="117"/>
      <c r="B20" s="117"/>
      <c r="C20" s="117"/>
      <c r="D20" s="117"/>
      <c r="E20" s="117"/>
      <c r="F20" s="117"/>
      <c r="G20" s="117"/>
      <c r="H20" s="117"/>
      <c r="I20" s="117"/>
      <c r="J20" s="113"/>
      <c r="K20" s="119"/>
      <c r="L20" s="118"/>
      <c r="M20" s="118"/>
      <c r="N20" s="118"/>
      <c r="Z20" s="115"/>
      <c r="AA20" s="114"/>
      <c r="AB20" s="113"/>
    </row>
    <row r="21" spans="1:28" s="116" customFormat="1" x14ac:dyDescent="0.25">
      <c r="A21" s="117"/>
      <c r="B21" s="117"/>
      <c r="C21" s="117"/>
      <c r="D21" s="117"/>
      <c r="E21" s="117"/>
      <c r="F21" s="117"/>
      <c r="G21" s="117"/>
      <c r="H21" s="117"/>
      <c r="I21" s="117"/>
      <c r="J21" s="113"/>
      <c r="K21" s="119"/>
      <c r="L21" s="118"/>
      <c r="M21" s="118"/>
      <c r="N21" s="118"/>
      <c r="Z21" s="115"/>
      <c r="AA21" s="114"/>
      <c r="AB21" s="113"/>
    </row>
    <row r="22" spans="1:28" s="116" customFormat="1" x14ac:dyDescent="0.25">
      <c r="A22" s="117"/>
      <c r="B22" s="117"/>
      <c r="C22" s="117"/>
      <c r="D22" s="117"/>
      <c r="E22" s="117"/>
      <c r="F22" s="117"/>
      <c r="G22" s="117"/>
      <c r="H22" s="117"/>
      <c r="I22" s="117"/>
      <c r="J22" s="113"/>
      <c r="K22" s="119"/>
      <c r="L22" s="118"/>
      <c r="M22" s="118"/>
      <c r="N22" s="118"/>
      <c r="Z22" s="115"/>
      <c r="AA22" s="114"/>
      <c r="AB22" s="113"/>
    </row>
    <row r="23" spans="1:28" s="116" customFormat="1" x14ac:dyDescent="0.25">
      <c r="A23" s="117"/>
      <c r="B23" s="117"/>
      <c r="C23" s="117"/>
      <c r="D23" s="117"/>
      <c r="E23" s="117"/>
      <c r="F23" s="117"/>
      <c r="G23" s="117"/>
      <c r="H23" s="117"/>
      <c r="I23" s="117"/>
      <c r="J23" s="113"/>
      <c r="K23" s="119"/>
      <c r="L23" s="118"/>
      <c r="M23" s="118"/>
      <c r="N23" s="118"/>
      <c r="Z23" s="115"/>
      <c r="AA23" s="114"/>
      <c r="AB23" s="113"/>
    </row>
    <row r="24" spans="1:28" s="116" customFormat="1" x14ac:dyDescent="0.25">
      <c r="A24" s="117"/>
      <c r="B24" s="117"/>
      <c r="C24" s="117"/>
      <c r="D24" s="117"/>
      <c r="E24" s="117"/>
      <c r="F24" s="117"/>
      <c r="G24" s="117"/>
      <c r="H24" s="117"/>
      <c r="I24" s="117"/>
      <c r="J24" s="113"/>
      <c r="K24" s="119"/>
      <c r="L24" s="118"/>
      <c r="M24" s="118"/>
      <c r="N24" s="118"/>
      <c r="Z24" s="115"/>
      <c r="AA24" s="114"/>
      <c r="AB24" s="113"/>
    </row>
    <row r="25" spans="1:28" s="116" customFormat="1" x14ac:dyDescent="0.25">
      <c r="A25" s="117"/>
      <c r="B25" s="117"/>
      <c r="C25" s="117"/>
      <c r="D25" s="117"/>
      <c r="E25" s="117"/>
      <c r="F25" s="117"/>
      <c r="G25" s="117"/>
      <c r="H25" s="117"/>
      <c r="I25" s="117"/>
      <c r="J25" s="113"/>
      <c r="K25" s="119"/>
      <c r="L25" s="118"/>
      <c r="M25" s="118"/>
      <c r="N25" s="118"/>
      <c r="Z25" s="115"/>
      <c r="AA25" s="114"/>
      <c r="AB25" s="113"/>
    </row>
    <row r="26" spans="1:28" s="116" customFormat="1" x14ac:dyDescent="0.25">
      <c r="A26" s="117"/>
      <c r="B26" s="117"/>
      <c r="C26" s="117"/>
      <c r="D26" s="117"/>
      <c r="E26" s="117"/>
      <c r="F26" s="117"/>
      <c r="G26" s="117"/>
      <c r="H26" s="117"/>
      <c r="I26" s="117"/>
      <c r="J26" s="113"/>
      <c r="K26" s="119"/>
      <c r="Z26" s="115"/>
      <c r="AA26" s="114"/>
      <c r="AB26" s="113"/>
    </row>
    <row r="27" spans="1:28" s="116" customFormat="1" x14ac:dyDescent="0.25">
      <c r="A27" s="117"/>
      <c r="B27" s="117"/>
      <c r="C27" s="117"/>
      <c r="D27" s="117"/>
      <c r="E27" s="117"/>
      <c r="F27" s="117"/>
      <c r="G27" s="117"/>
      <c r="H27" s="117"/>
      <c r="I27" s="117"/>
      <c r="J27" s="113"/>
      <c r="K27" s="119"/>
      <c r="L27" s="118"/>
      <c r="M27" s="118"/>
      <c r="N27" s="118"/>
      <c r="Z27" s="115"/>
      <c r="AA27" s="114"/>
      <c r="AB27" s="113"/>
    </row>
    <row r="28" spans="1:28" s="116" customFormat="1" x14ac:dyDescent="0.25">
      <c r="A28" s="117"/>
      <c r="B28" s="117"/>
      <c r="C28" s="117"/>
      <c r="D28" s="117"/>
      <c r="E28" s="117"/>
      <c r="F28" s="117"/>
      <c r="G28" s="117"/>
      <c r="H28" s="117"/>
      <c r="I28" s="117"/>
      <c r="J28" s="113"/>
      <c r="K28" s="117"/>
      <c r="L28" s="118"/>
      <c r="M28" s="118"/>
      <c r="N28" s="118"/>
      <c r="Z28" s="115"/>
      <c r="AA28" s="114"/>
      <c r="AB28" s="113"/>
    </row>
    <row r="29" spans="1:28" s="116" customFormat="1" x14ac:dyDescent="0.25">
      <c r="A29" s="117"/>
      <c r="B29" s="117"/>
      <c r="C29" s="117"/>
      <c r="D29" s="117"/>
      <c r="E29" s="117"/>
      <c r="F29" s="117"/>
      <c r="G29" s="117"/>
      <c r="H29" s="117"/>
      <c r="I29" s="117"/>
      <c r="J29" s="113"/>
      <c r="K29" s="117"/>
      <c r="L29" s="118"/>
      <c r="M29" s="118"/>
      <c r="N29" s="118"/>
      <c r="Z29" s="115"/>
      <c r="AA29" s="114"/>
      <c r="AB29" s="113"/>
    </row>
    <row r="30" spans="1:28" s="116" customFormat="1" x14ac:dyDescent="0.25">
      <c r="A30" s="117"/>
      <c r="B30" s="117"/>
      <c r="C30" s="117"/>
      <c r="D30" s="117"/>
      <c r="E30" s="117"/>
      <c r="F30" s="117"/>
      <c r="G30" s="117"/>
      <c r="H30" s="117"/>
      <c r="I30" s="117"/>
      <c r="J30" s="113"/>
      <c r="K30" s="117"/>
      <c r="L30" s="118"/>
      <c r="M30" s="118"/>
      <c r="N30" s="118"/>
      <c r="Z30" s="115"/>
      <c r="AA30" s="114"/>
      <c r="AB30" s="113"/>
    </row>
    <row r="31" spans="1:28" s="116" customFormat="1" x14ac:dyDescent="0.25">
      <c r="A31" s="117"/>
      <c r="B31" s="117"/>
      <c r="C31" s="117"/>
      <c r="D31" s="117"/>
      <c r="E31" s="117"/>
      <c r="F31" s="117"/>
      <c r="G31" s="117"/>
      <c r="H31" s="117"/>
      <c r="I31" s="117"/>
      <c r="J31" s="113"/>
      <c r="K31" s="117"/>
      <c r="L31" s="118"/>
      <c r="M31" s="118"/>
      <c r="N31" s="118"/>
      <c r="Z31" s="115"/>
      <c r="AA31" s="114"/>
      <c r="AB31" s="113"/>
    </row>
    <row r="32" spans="1:28" s="116" customFormat="1" x14ac:dyDescent="0.25">
      <c r="A32" s="117"/>
      <c r="B32" s="117"/>
      <c r="C32" s="117"/>
      <c r="D32" s="117"/>
      <c r="E32" s="117"/>
      <c r="F32" s="117"/>
      <c r="G32" s="117"/>
      <c r="H32" s="117"/>
      <c r="I32" s="117"/>
      <c r="J32" s="113"/>
      <c r="K32" s="117"/>
      <c r="L32" s="118"/>
      <c r="M32" s="118"/>
      <c r="N32" s="118"/>
      <c r="Z32" s="115"/>
      <c r="AA32" s="114"/>
      <c r="AB32" s="113"/>
    </row>
    <row r="33" spans="1:28" s="116" customFormat="1" x14ac:dyDescent="0.25">
      <c r="A33" s="117"/>
      <c r="B33" s="117"/>
      <c r="C33" s="117"/>
      <c r="D33" s="117"/>
      <c r="E33" s="117"/>
      <c r="F33" s="117"/>
      <c r="G33" s="117"/>
      <c r="H33" s="117"/>
      <c r="I33" s="117"/>
      <c r="J33" s="113"/>
      <c r="K33" s="117"/>
      <c r="L33" s="118"/>
      <c r="M33" s="118"/>
      <c r="N33" s="118"/>
      <c r="Z33" s="115"/>
      <c r="AA33" s="114"/>
      <c r="AB33" s="113"/>
    </row>
    <row r="34" spans="1:28" s="116" customFormat="1" x14ac:dyDescent="0.25">
      <c r="A34" s="117"/>
      <c r="B34" s="117"/>
      <c r="C34" s="117"/>
      <c r="D34" s="117"/>
      <c r="E34" s="117"/>
      <c r="F34" s="117"/>
      <c r="G34" s="117"/>
      <c r="H34" s="117"/>
      <c r="I34" s="117"/>
      <c r="J34" s="113"/>
      <c r="K34" s="117"/>
      <c r="L34" s="118"/>
      <c r="M34" s="118"/>
      <c r="N34" s="118"/>
      <c r="Z34" s="115"/>
      <c r="AA34" s="114"/>
      <c r="AB34" s="113"/>
    </row>
    <row r="35" spans="1:28" s="116" customFormat="1" x14ac:dyDescent="0.25">
      <c r="A35" s="117"/>
      <c r="B35" s="117"/>
      <c r="C35" s="117"/>
      <c r="D35" s="117"/>
      <c r="E35" s="117"/>
      <c r="F35" s="117"/>
      <c r="G35" s="117"/>
      <c r="H35" s="117"/>
      <c r="I35" s="117"/>
      <c r="J35" s="113"/>
      <c r="K35" s="117"/>
      <c r="L35" s="118"/>
      <c r="M35" s="118"/>
      <c r="N35" s="118"/>
      <c r="Z35" s="115"/>
      <c r="AA35" s="114"/>
      <c r="AB35" s="113"/>
    </row>
    <row r="36" spans="1:28" s="116" customFormat="1" x14ac:dyDescent="0.25">
      <c r="A36" s="117"/>
      <c r="B36" s="117"/>
      <c r="C36" s="117"/>
      <c r="D36" s="117"/>
      <c r="E36" s="117"/>
      <c r="F36" s="117"/>
      <c r="G36" s="117"/>
      <c r="H36" s="117"/>
      <c r="I36" s="117"/>
      <c r="J36" s="113"/>
      <c r="K36" s="117"/>
      <c r="L36" s="118"/>
      <c r="M36" s="118"/>
      <c r="N36" s="118"/>
      <c r="Z36" s="115"/>
      <c r="AA36" s="114"/>
      <c r="AB36" s="113"/>
    </row>
    <row r="37" spans="1:28" s="116" customFormat="1" x14ac:dyDescent="0.25">
      <c r="A37" s="117"/>
      <c r="B37" s="117"/>
      <c r="C37" s="117"/>
      <c r="D37" s="117"/>
      <c r="E37" s="117"/>
      <c r="F37" s="117"/>
      <c r="G37" s="117"/>
      <c r="H37" s="117"/>
      <c r="I37" s="117"/>
      <c r="J37" s="113"/>
      <c r="K37" s="117"/>
      <c r="L37" s="118"/>
      <c r="M37" s="118"/>
      <c r="N37" s="118"/>
      <c r="Z37" s="115"/>
      <c r="AA37" s="114"/>
      <c r="AB37" s="113"/>
    </row>
    <row r="38" spans="1:28" s="116" customFormat="1" x14ac:dyDescent="0.25">
      <c r="A38" s="117"/>
      <c r="B38" s="117"/>
      <c r="C38" s="117"/>
      <c r="D38" s="117"/>
      <c r="E38" s="117"/>
      <c r="F38" s="117"/>
      <c r="G38" s="117"/>
      <c r="H38" s="117"/>
      <c r="I38" s="117"/>
      <c r="J38" s="113"/>
      <c r="K38" s="117"/>
      <c r="L38" s="118"/>
      <c r="M38" s="118"/>
      <c r="N38" s="118"/>
      <c r="Z38" s="115"/>
      <c r="AA38" s="114"/>
      <c r="AB38" s="113"/>
    </row>
    <row r="39" spans="1:28" s="116" customFormat="1" x14ac:dyDescent="0.25">
      <c r="A39" s="113"/>
      <c r="B39" s="113"/>
      <c r="C39" s="113"/>
      <c r="D39" s="113"/>
      <c r="E39" s="113"/>
      <c r="F39" s="113"/>
      <c r="G39" s="113"/>
      <c r="H39" s="113"/>
      <c r="I39" s="113"/>
      <c r="J39" s="113"/>
      <c r="K39" s="117"/>
      <c r="L39" s="118"/>
      <c r="M39" s="118"/>
      <c r="N39" s="118"/>
      <c r="Z39" s="115"/>
      <c r="AA39" s="114"/>
      <c r="AB39" s="113"/>
    </row>
    <row r="40" spans="1:28" s="116" customFormat="1" x14ac:dyDescent="0.25">
      <c r="A40" s="113"/>
      <c r="B40" s="113"/>
      <c r="C40" s="113"/>
      <c r="D40" s="113"/>
      <c r="E40" s="113"/>
      <c r="F40" s="113"/>
      <c r="G40" s="113"/>
      <c r="H40" s="113"/>
      <c r="I40" s="113"/>
      <c r="J40" s="113"/>
      <c r="K40" s="117"/>
      <c r="L40" s="118"/>
      <c r="M40" s="118"/>
      <c r="N40" s="118"/>
      <c r="Z40" s="115"/>
      <c r="AA40" s="114"/>
      <c r="AB40" s="113"/>
    </row>
    <row r="41" spans="1:28" s="116" customFormat="1" x14ac:dyDescent="0.25">
      <c r="A41" s="113"/>
      <c r="B41" s="113"/>
      <c r="C41" s="113"/>
      <c r="D41" s="113"/>
      <c r="E41" s="113"/>
      <c r="F41" s="113"/>
      <c r="G41" s="113"/>
      <c r="H41" s="113"/>
      <c r="I41" s="113"/>
      <c r="J41" s="113"/>
      <c r="K41" s="117"/>
      <c r="L41" s="118"/>
      <c r="M41" s="118"/>
      <c r="N41" s="118"/>
      <c r="Z41" s="115"/>
      <c r="AA41" s="114"/>
      <c r="AB41" s="113"/>
    </row>
    <row r="42" spans="1:28" s="116" customFormat="1" x14ac:dyDescent="0.25">
      <c r="A42" s="113"/>
      <c r="B42" s="113"/>
      <c r="C42" s="113"/>
      <c r="D42" s="113"/>
      <c r="E42" s="113"/>
      <c r="F42" s="113"/>
      <c r="G42" s="113"/>
      <c r="H42" s="113"/>
      <c r="I42" s="113"/>
      <c r="J42" s="113"/>
      <c r="K42" s="117"/>
      <c r="L42" s="118"/>
      <c r="M42" s="118"/>
      <c r="N42" s="118"/>
      <c r="Z42" s="115"/>
      <c r="AA42" s="114"/>
      <c r="AB42" s="113"/>
    </row>
    <row r="43" spans="1:28" s="116" customFormat="1" x14ac:dyDescent="0.25">
      <c r="A43" s="113"/>
      <c r="B43" s="113"/>
      <c r="C43" s="113"/>
      <c r="D43" s="113"/>
      <c r="E43" s="113"/>
      <c r="F43" s="113"/>
      <c r="G43" s="113"/>
      <c r="H43" s="113"/>
      <c r="I43" s="113"/>
      <c r="J43" s="113"/>
      <c r="K43" s="117"/>
      <c r="L43" s="118"/>
      <c r="M43" s="118"/>
      <c r="N43" s="118"/>
      <c r="Z43" s="115"/>
      <c r="AA43" s="114"/>
      <c r="AB43" s="113"/>
    </row>
    <row r="44" spans="1:28" s="116" customFormat="1" x14ac:dyDescent="0.25">
      <c r="A44" s="113"/>
      <c r="B44" s="113"/>
      <c r="C44" s="113"/>
      <c r="D44" s="113"/>
      <c r="E44" s="113"/>
      <c r="F44" s="113"/>
      <c r="G44" s="113"/>
      <c r="H44" s="113"/>
      <c r="I44" s="113"/>
      <c r="J44" s="113"/>
      <c r="K44" s="117"/>
      <c r="L44" s="118"/>
      <c r="M44" s="118"/>
      <c r="N44" s="118"/>
      <c r="Z44" s="115"/>
      <c r="AA44" s="114"/>
      <c r="AB44" s="113"/>
    </row>
    <row r="45" spans="1:28" s="116" customFormat="1" x14ac:dyDescent="0.25">
      <c r="A45" s="113"/>
      <c r="B45" s="113"/>
      <c r="C45" s="113"/>
      <c r="D45" s="113"/>
      <c r="E45" s="113"/>
      <c r="F45" s="113"/>
      <c r="G45" s="113"/>
      <c r="H45" s="113"/>
      <c r="I45" s="113"/>
      <c r="J45" s="113"/>
      <c r="K45" s="117"/>
      <c r="L45" s="118"/>
      <c r="M45" s="118"/>
      <c r="N45" s="118"/>
      <c r="Z45" s="115"/>
      <c r="AA45" s="114"/>
      <c r="AB45" s="113"/>
    </row>
    <row r="46" spans="1:28" s="116" customFormat="1" x14ac:dyDescent="0.25">
      <c r="A46" s="113"/>
      <c r="B46" s="113"/>
      <c r="C46" s="113"/>
      <c r="D46" s="113"/>
      <c r="E46" s="113"/>
      <c r="F46" s="113"/>
      <c r="G46" s="113"/>
      <c r="H46" s="113"/>
      <c r="I46" s="113"/>
      <c r="J46" s="113"/>
      <c r="K46" s="117"/>
      <c r="L46" s="118"/>
      <c r="M46" s="118"/>
      <c r="N46" s="118"/>
      <c r="Z46" s="115"/>
      <c r="AA46" s="114"/>
      <c r="AB46" s="113"/>
    </row>
    <row r="47" spans="1:28" s="116" customFormat="1" x14ac:dyDescent="0.25">
      <c r="A47" s="113"/>
      <c r="B47" s="113"/>
      <c r="C47" s="113"/>
      <c r="D47" s="113"/>
      <c r="E47" s="113"/>
      <c r="F47" s="113"/>
      <c r="G47" s="113"/>
      <c r="H47" s="113"/>
      <c r="I47" s="113"/>
      <c r="J47" s="113"/>
      <c r="K47" s="117"/>
      <c r="L47" s="118"/>
      <c r="M47" s="118"/>
      <c r="N47" s="118"/>
      <c r="Z47" s="115"/>
      <c r="AA47" s="114"/>
      <c r="AB47" s="113"/>
    </row>
    <row r="48" spans="1:28" s="116" customFormat="1" x14ac:dyDescent="0.25">
      <c r="A48" s="113"/>
      <c r="B48" s="113"/>
      <c r="C48" s="113"/>
      <c r="D48" s="113"/>
      <c r="E48" s="113"/>
      <c r="F48" s="113"/>
      <c r="G48" s="113"/>
      <c r="H48" s="113"/>
      <c r="I48" s="113"/>
      <c r="J48" s="113"/>
      <c r="K48" s="117"/>
      <c r="L48" s="118"/>
      <c r="M48" s="118"/>
      <c r="N48" s="118"/>
      <c r="Z48" s="115"/>
      <c r="AA48" s="114"/>
      <c r="AB48" s="113"/>
    </row>
    <row r="49" spans="1:28" s="116" customFormat="1" x14ac:dyDescent="0.25">
      <c r="A49" s="113"/>
      <c r="B49" s="113"/>
      <c r="C49" s="113"/>
      <c r="D49" s="113"/>
      <c r="E49" s="113"/>
      <c r="F49" s="113"/>
      <c r="G49" s="113"/>
      <c r="H49" s="113"/>
      <c r="I49" s="113"/>
      <c r="J49" s="113"/>
      <c r="K49" s="117"/>
      <c r="L49" s="118"/>
      <c r="M49" s="118"/>
      <c r="N49" s="118"/>
      <c r="Z49" s="115"/>
      <c r="AA49" s="114"/>
      <c r="AB49" s="113"/>
    </row>
    <row r="50" spans="1:28" s="116" customFormat="1" x14ac:dyDescent="0.25">
      <c r="A50" s="113"/>
      <c r="B50" s="113"/>
      <c r="C50" s="113"/>
      <c r="D50" s="113"/>
      <c r="E50" s="113"/>
      <c r="F50" s="113"/>
      <c r="G50" s="113"/>
      <c r="H50" s="113"/>
      <c r="I50" s="113"/>
      <c r="J50" s="113"/>
      <c r="K50" s="117"/>
      <c r="L50" s="118"/>
      <c r="M50" s="118"/>
      <c r="N50" s="118"/>
      <c r="Z50" s="115"/>
      <c r="AA50" s="114"/>
      <c r="AB50" s="113"/>
    </row>
    <row r="51" spans="1:28" s="116" customFormat="1" x14ac:dyDescent="0.25">
      <c r="A51" s="113"/>
      <c r="B51" s="113"/>
      <c r="C51" s="113"/>
      <c r="D51" s="113"/>
      <c r="E51" s="113"/>
      <c r="F51" s="113"/>
      <c r="G51" s="113"/>
      <c r="H51" s="113"/>
      <c r="I51" s="113"/>
      <c r="J51" s="113"/>
      <c r="K51" s="117"/>
      <c r="L51" s="118"/>
      <c r="M51" s="118"/>
      <c r="N51" s="118"/>
      <c r="Z51" s="115"/>
      <c r="AA51" s="114"/>
      <c r="AB51" s="113"/>
    </row>
    <row r="52" spans="1:28" s="116" customFormat="1" x14ac:dyDescent="0.25">
      <c r="A52" s="113"/>
      <c r="B52" s="113"/>
      <c r="C52" s="113"/>
      <c r="D52" s="113"/>
      <c r="E52" s="113"/>
      <c r="F52" s="113"/>
      <c r="G52" s="113"/>
      <c r="H52" s="113"/>
      <c r="I52" s="113"/>
      <c r="J52" s="113"/>
      <c r="K52" s="117"/>
      <c r="L52" s="118"/>
      <c r="M52" s="118"/>
      <c r="N52" s="118"/>
      <c r="Z52" s="115"/>
      <c r="AA52" s="114"/>
      <c r="AB52" s="113"/>
    </row>
    <row r="53" spans="1:28" s="116" customFormat="1" x14ac:dyDescent="0.25">
      <c r="A53" s="113"/>
      <c r="B53" s="113"/>
      <c r="C53" s="113"/>
      <c r="D53" s="113"/>
      <c r="E53" s="113"/>
      <c r="F53" s="113"/>
      <c r="G53" s="113"/>
      <c r="H53" s="113"/>
      <c r="I53" s="113"/>
      <c r="J53" s="113"/>
      <c r="K53" s="117"/>
      <c r="L53" s="118"/>
      <c r="M53" s="118"/>
      <c r="N53" s="118"/>
      <c r="Z53" s="115"/>
      <c r="AA53" s="114"/>
      <c r="AB53" s="113"/>
    </row>
    <row r="54" spans="1:28" s="116" customFormat="1" x14ac:dyDescent="0.25">
      <c r="A54" s="113"/>
      <c r="B54" s="113"/>
      <c r="C54" s="113"/>
      <c r="D54" s="113"/>
      <c r="E54" s="113"/>
      <c r="F54" s="113"/>
      <c r="G54" s="113"/>
      <c r="H54" s="113"/>
      <c r="I54" s="113"/>
      <c r="J54" s="113"/>
      <c r="K54" s="117"/>
      <c r="L54" s="118"/>
      <c r="M54" s="118"/>
      <c r="N54" s="118"/>
      <c r="Z54" s="115"/>
      <c r="AA54" s="114"/>
      <c r="AB54" s="113"/>
    </row>
    <row r="55" spans="1:28" s="116" customFormat="1" x14ac:dyDescent="0.25">
      <c r="A55" s="113"/>
      <c r="B55" s="113"/>
      <c r="C55" s="113"/>
      <c r="D55" s="113"/>
      <c r="E55" s="113"/>
      <c r="F55" s="113"/>
      <c r="G55" s="113"/>
      <c r="H55" s="113"/>
      <c r="I55" s="113"/>
      <c r="J55" s="113"/>
      <c r="K55" s="117"/>
      <c r="L55" s="118"/>
      <c r="M55" s="118"/>
      <c r="N55" s="118"/>
      <c r="Z55" s="115"/>
      <c r="AA55" s="114"/>
      <c r="AB55" s="113"/>
    </row>
    <row r="56" spans="1:28" s="116" customFormat="1" x14ac:dyDescent="0.25">
      <c r="A56" s="113"/>
      <c r="B56" s="113"/>
      <c r="C56" s="113"/>
      <c r="D56" s="113"/>
      <c r="E56" s="113"/>
      <c r="F56" s="113"/>
      <c r="G56" s="113"/>
      <c r="H56" s="113"/>
      <c r="I56" s="113"/>
      <c r="J56" s="113"/>
      <c r="K56" s="117"/>
      <c r="L56" s="118"/>
      <c r="M56" s="118"/>
      <c r="N56" s="118"/>
      <c r="Z56" s="115"/>
      <c r="AA56" s="114"/>
      <c r="AB56" s="113"/>
    </row>
    <row r="57" spans="1:28" s="116" customFormat="1" x14ac:dyDescent="0.25">
      <c r="A57" s="113"/>
      <c r="B57" s="113"/>
      <c r="C57" s="113"/>
      <c r="D57" s="113"/>
      <c r="E57" s="113"/>
      <c r="F57" s="113"/>
      <c r="G57" s="113"/>
      <c r="H57" s="113"/>
      <c r="I57" s="113"/>
      <c r="J57" s="113"/>
      <c r="K57" s="117"/>
      <c r="L57" s="118"/>
      <c r="M57" s="118"/>
      <c r="N57" s="118"/>
      <c r="Z57" s="115"/>
      <c r="AA57" s="114"/>
      <c r="AB57" s="113"/>
    </row>
    <row r="58" spans="1:28" s="116" customFormat="1" x14ac:dyDescent="0.25">
      <c r="A58" s="113"/>
      <c r="B58" s="113"/>
      <c r="C58" s="113"/>
      <c r="D58" s="113"/>
      <c r="E58" s="113"/>
      <c r="F58" s="113"/>
      <c r="G58" s="113"/>
      <c r="H58" s="113"/>
      <c r="I58" s="113"/>
      <c r="J58" s="113"/>
      <c r="K58" s="117"/>
      <c r="L58" s="118"/>
      <c r="M58" s="118"/>
      <c r="N58" s="118"/>
      <c r="Z58" s="115"/>
      <c r="AA58" s="114"/>
      <c r="AB58" s="113"/>
    </row>
    <row r="59" spans="1:28" s="116" customFormat="1" x14ac:dyDescent="0.25">
      <c r="A59" s="113"/>
      <c r="B59" s="113"/>
      <c r="C59" s="113"/>
      <c r="D59" s="113"/>
      <c r="E59" s="113"/>
      <c r="F59" s="113"/>
      <c r="G59" s="113"/>
      <c r="H59" s="113"/>
      <c r="I59" s="113"/>
      <c r="J59" s="113"/>
      <c r="K59" s="117"/>
      <c r="L59" s="118"/>
      <c r="M59" s="118"/>
      <c r="N59" s="118"/>
      <c r="Z59" s="115"/>
      <c r="AA59" s="114"/>
      <c r="AB59" s="113"/>
    </row>
    <row r="60" spans="1:28" s="116" customFormat="1" x14ac:dyDescent="0.25">
      <c r="A60" s="113"/>
      <c r="B60" s="113"/>
      <c r="C60" s="113"/>
      <c r="D60" s="113"/>
      <c r="E60" s="113"/>
      <c r="F60" s="113"/>
      <c r="G60" s="113"/>
      <c r="H60" s="113"/>
      <c r="I60" s="113"/>
      <c r="J60" s="113"/>
      <c r="K60" s="117"/>
      <c r="L60" s="118"/>
      <c r="M60" s="118"/>
      <c r="N60" s="118"/>
      <c r="Z60" s="115"/>
      <c r="AA60" s="114"/>
      <c r="AB60" s="113"/>
    </row>
    <row r="61" spans="1:28" s="116" customFormat="1" x14ac:dyDescent="0.25">
      <c r="A61" s="113"/>
      <c r="B61" s="113"/>
      <c r="C61" s="113"/>
      <c r="D61" s="113"/>
      <c r="E61" s="113"/>
      <c r="F61" s="113"/>
      <c r="G61" s="113"/>
      <c r="H61" s="113"/>
      <c r="I61" s="113"/>
      <c r="J61" s="113"/>
      <c r="K61" s="117"/>
      <c r="L61" s="118"/>
      <c r="M61" s="118"/>
      <c r="N61" s="118"/>
      <c r="Z61" s="115"/>
      <c r="AA61" s="114"/>
      <c r="AB61" s="113"/>
    </row>
    <row r="62" spans="1:28" s="116" customFormat="1" x14ac:dyDescent="0.25">
      <c r="A62" s="113"/>
      <c r="B62" s="113"/>
      <c r="C62" s="113"/>
      <c r="D62" s="113"/>
      <c r="E62" s="113"/>
      <c r="F62" s="113"/>
      <c r="G62" s="113"/>
      <c r="H62" s="113"/>
      <c r="I62" s="113"/>
      <c r="J62" s="113"/>
      <c r="K62" s="117"/>
      <c r="L62" s="118"/>
      <c r="M62" s="118"/>
      <c r="N62" s="118"/>
      <c r="Z62" s="115"/>
      <c r="AA62" s="114"/>
      <c r="AB62" s="113"/>
    </row>
    <row r="63" spans="1:28" s="116" customFormat="1" x14ac:dyDescent="0.25">
      <c r="A63" s="113"/>
      <c r="B63" s="113"/>
      <c r="C63" s="113"/>
      <c r="D63" s="113"/>
      <c r="E63" s="113"/>
      <c r="F63" s="113"/>
      <c r="G63" s="113"/>
      <c r="H63" s="113"/>
      <c r="I63" s="113"/>
      <c r="J63" s="113"/>
      <c r="K63" s="117"/>
      <c r="L63" s="118"/>
      <c r="M63" s="118"/>
      <c r="N63" s="118"/>
      <c r="Z63" s="115"/>
      <c r="AA63" s="114"/>
      <c r="AB63" s="113"/>
    </row>
    <row r="64" spans="1:28" s="116" customFormat="1" x14ac:dyDescent="0.25">
      <c r="A64" s="113"/>
      <c r="B64" s="113"/>
      <c r="C64" s="113"/>
      <c r="D64" s="113"/>
      <c r="E64" s="113"/>
      <c r="F64" s="113"/>
      <c r="G64" s="113"/>
      <c r="H64" s="113"/>
      <c r="I64" s="113"/>
      <c r="J64" s="113"/>
      <c r="K64" s="117"/>
      <c r="L64" s="118"/>
      <c r="M64" s="118"/>
      <c r="N64" s="118"/>
      <c r="Z64" s="115"/>
      <c r="AA64" s="114"/>
      <c r="AB64" s="113"/>
    </row>
    <row r="65" spans="1:28" s="116" customFormat="1" x14ac:dyDescent="0.25">
      <c r="A65" s="113"/>
      <c r="B65" s="113"/>
      <c r="C65" s="113"/>
      <c r="D65" s="113"/>
      <c r="E65" s="113"/>
      <c r="F65" s="113"/>
      <c r="G65" s="113"/>
      <c r="H65" s="113"/>
      <c r="I65" s="113"/>
      <c r="J65" s="113"/>
      <c r="K65" s="117"/>
      <c r="L65" s="118"/>
      <c r="M65" s="118"/>
      <c r="N65" s="118"/>
      <c r="Z65" s="115"/>
      <c r="AA65" s="114"/>
      <c r="AB65" s="113"/>
    </row>
    <row r="66" spans="1:28" s="116" customFormat="1" x14ac:dyDescent="0.25">
      <c r="A66" s="113"/>
      <c r="B66" s="113"/>
      <c r="C66" s="113"/>
      <c r="D66" s="113"/>
      <c r="E66" s="113"/>
      <c r="F66" s="113"/>
      <c r="G66" s="113"/>
      <c r="H66" s="113"/>
      <c r="I66" s="113"/>
      <c r="J66" s="113"/>
      <c r="K66" s="117"/>
      <c r="L66" s="118"/>
      <c r="M66" s="118"/>
      <c r="N66" s="118"/>
      <c r="Z66" s="115"/>
      <c r="AA66" s="114"/>
      <c r="AB66" s="113"/>
    </row>
    <row r="67" spans="1:28" s="116" customFormat="1" x14ac:dyDescent="0.25">
      <c r="A67" s="113"/>
      <c r="B67" s="113"/>
      <c r="C67" s="113"/>
      <c r="D67" s="113"/>
      <c r="E67" s="113"/>
      <c r="F67" s="113"/>
      <c r="G67" s="113"/>
      <c r="H67" s="113"/>
      <c r="I67" s="113"/>
      <c r="J67" s="113"/>
      <c r="K67" s="117"/>
      <c r="L67" s="118"/>
      <c r="M67" s="118"/>
      <c r="N67" s="118"/>
      <c r="Z67" s="115"/>
      <c r="AA67" s="114"/>
      <c r="AB67" s="113"/>
    </row>
    <row r="68" spans="1:28" s="116" customFormat="1" x14ac:dyDescent="0.25">
      <c r="A68" s="113"/>
      <c r="B68" s="113"/>
      <c r="C68" s="113"/>
      <c r="D68" s="113"/>
      <c r="E68" s="113"/>
      <c r="F68" s="113"/>
      <c r="G68" s="113"/>
      <c r="H68" s="113"/>
      <c r="I68" s="113"/>
      <c r="J68" s="113"/>
      <c r="K68" s="117"/>
      <c r="L68" s="118"/>
      <c r="M68" s="118"/>
      <c r="N68" s="118"/>
      <c r="Z68" s="115"/>
      <c r="AA68" s="114"/>
      <c r="AB68" s="113"/>
    </row>
    <row r="69" spans="1:28" s="116" customFormat="1" x14ac:dyDescent="0.25">
      <c r="A69" s="113"/>
      <c r="B69" s="113"/>
      <c r="C69" s="113"/>
      <c r="D69" s="113"/>
      <c r="E69" s="113"/>
      <c r="F69" s="113"/>
      <c r="G69" s="113"/>
      <c r="H69" s="113"/>
      <c r="I69" s="113"/>
      <c r="J69" s="113"/>
      <c r="K69" s="117"/>
      <c r="L69" s="118"/>
      <c r="M69" s="118"/>
      <c r="N69" s="118"/>
      <c r="Z69" s="115"/>
      <c r="AA69" s="114"/>
      <c r="AB69" s="113"/>
    </row>
    <row r="70" spans="1:28" s="116" customFormat="1" x14ac:dyDescent="0.25">
      <c r="A70" s="113"/>
      <c r="B70" s="113"/>
      <c r="C70" s="113"/>
      <c r="D70" s="113"/>
      <c r="E70" s="113"/>
      <c r="F70" s="113"/>
      <c r="G70" s="113"/>
      <c r="H70" s="113"/>
      <c r="I70" s="113"/>
      <c r="J70" s="113"/>
      <c r="K70" s="117"/>
      <c r="L70" s="118"/>
      <c r="M70" s="118"/>
      <c r="N70" s="118"/>
      <c r="Z70" s="115"/>
      <c r="AA70" s="114"/>
      <c r="AB70" s="113"/>
    </row>
    <row r="71" spans="1:28" s="116" customFormat="1" x14ac:dyDescent="0.25">
      <c r="A71" s="113"/>
      <c r="B71" s="113"/>
      <c r="C71" s="113"/>
      <c r="D71" s="113"/>
      <c r="E71" s="113"/>
      <c r="F71" s="113"/>
      <c r="G71" s="113"/>
      <c r="H71" s="113"/>
      <c r="I71" s="113"/>
      <c r="J71" s="113"/>
      <c r="K71" s="117"/>
      <c r="L71" s="118"/>
      <c r="M71" s="118"/>
      <c r="N71" s="118"/>
      <c r="Z71" s="115"/>
      <c r="AA71" s="114"/>
      <c r="AB71" s="113"/>
    </row>
    <row r="72" spans="1:28" s="116" customFormat="1" x14ac:dyDescent="0.25">
      <c r="A72" s="113"/>
      <c r="B72" s="113"/>
      <c r="C72" s="113"/>
      <c r="D72" s="113"/>
      <c r="E72" s="113"/>
      <c r="F72" s="113"/>
      <c r="G72" s="113"/>
      <c r="H72" s="113"/>
      <c r="I72" s="113"/>
      <c r="J72" s="113"/>
      <c r="K72" s="117"/>
      <c r="L72" s="118"/>
      <c r="M72" s="118"/>
      <c r="N72" s="118"/>
      <c r="Z72" s="115"/>
      <c r="AA72" s="114"/>
      <c r="AB72" s="113"/>
    </row>
    <row r="73" spans="1:28" s="116" customFormat="1" x14ac:dyDescent="0.25">
      <c r="A73" s="113"/>
      <c r="B73" s="113"/>
      <c r="C73" s="113"/>
      <c r="D73" s="113"/>
      <c r="E73" s="113"/>
      <c r="F73" s="113"/>
      <c r="G73" s="113"/>
      <c r="H73" s="113"/>
      <c r="I73" s="113"/>
      <c r="J73" s="113"/>
      <c r="K73" s="117"/>
      <c r="L73" s="118"/>
      <c r="M73" s="118"/>
      <c r="N73" s="118"/>
      <c r="Z73" s="115"/>
      <c r="AA73" s="114"/>
      <c r="AB73" s="113"/>
    </row>
    <row r="74" spans="1:28" s="116" customFormat="1" x14ac:dyDescent="0.25">
      <c r="A74" s="113"/>
      <c r="B74" s="113"/>
      <c r="C74" s="113"/>
      <c r="D74" s="113"/>
      <c r="E74" s="113"/>
      <c r="F74" s="113"/>
      <c r="G74" s="113"/>
      <c r="H74" s="113"/>
      <c r="I74" s="113"/>
      <c r="J74" s="113"/>
      <c r="K74" s="117"/>
      <c r="L74" s="118"/>
      <c r="M74" s="118"/>
      <c r="N74" s="118"/>
      <c r="Z74" s="115"/>
      <c r="AA74" s="114"/>
      <c r="AB74" s="113"/>
    </row>
    <row r="75" spans="1:28" s="116" customFormat="1" x14ac:dyDescent="0.25">
      <c r="A75" s="113"/>
      <c r="B75" s="113"/>
      <c r="C75" s="113"/>
      <c r="D75" s="113"/>
      <c r="E75" s="113"/>
      <c r="F75" s="113"/>
      <c r="G75" s="113"/>
      <c r="H75" s="113"/>
      <c r="I75" s="113"/>
      <c r="J75" s="113"/>
      <c r="K75" s="117"/>
      <c r="L75" s="118"/>
      <c r="M75" s="118"/>
      <c r="N75" s="118"/>
      <c r="Z75" s="115"/>
      <c r="AA75" s="114"/>
      <c r="AB75" s="113"/>
    </row>
    <row r="76" spans="1:28" s="116" customFormat="1" x14ac:dyDescent="0.25">
      <c r="A76" s="113"/>
      <c r="B76" s="113"/>
      <c r="C76" s="113"/>
      <c r="D76" s="113"/>
      <c r="E76" s="113"/>
      <c r="F76" s="113"/>
      <c r="G76" s="113"/>
      <c r="H76" s="113"/>
      <c r="I76" s="113"/>
      <c r="J76" s="113"/>
      <c r="K76" s="117"/>
      <c r="L76" s="118"/>
      <c r="M76" s="118"/>
      <c r="N76" s="118"/>
      <c r="Z76" s="115"/>
      <c r="AA76" s="114"/>
      <c r="AB76" s="113"/>
    </row>
    <row r="77" spans="1:28" s="116" customFormat="1" x14ac:dyDescent="0.25">
      <c r="A77" s="113"/>
      <c r="B77" s="113"/>
      <c r="C77" s="113"/>
      <c r="D77" s="113"/>
      <c r="E77" s="113"/>
      <c r="F77" s="113"/>
      <c r="G77" s="113"/>
      <c r="H77" s="113"/>
      <c r="I77" s="113"/>
      <c r="J77" s="113"/>
      <c r="K77" s="117"/>
      <c r="L77" s="118"/>
      <c r="M77" s="118"/>
      <c r="N77" s="118"/>
      <c r="Z77" s="115"/>
      <c r="AA77" s="114"/>
      <c r="AB77" s="113"/>
    </row>
    <row r="78" spans="1:28" s="116" customFormat="1" x14ac:dyDescent="0.25">
      <c r="A78" s="113"/>
      <c r="B78" s="113"/>
      <c r="C78" s="113"/>
      <c r="D78" s="113"/>
      <c r="E78" s="113"/>
      <c r="F78" s="113"/>
      <c r="G78" s="113"/>
      <c r="H78" s="113"/>
      <c r="I78" s="113"/>
      <c r="J78" s="113"/>
      <c r="K78" s="117"/>
      <c r="L78" s="118"/>
      <c r="M78" s="118"/>
      <c r="N78" s="118"/>
      <c r="Z78" s="115"/>
      <c r="AA78" s="114"/>
      <c r="AB78" s="113"/>
    </row>
    <row r="79" spans="1:28" s="116" customFormat="1" x14ac:dyDescent="0.25">
      <c r="A79" s="113"/>
      <c r="B79" s="113"/>
      <c r="C79" s="113"/>
      <c r="D79" s="113"/>
      <c r="E79" s="113"/>
      <c r="F79" s="113"/>
      <c r="G79" s="113"/>
      <c r="H79" s="113"/>
      <c r="I79" s="113"/>
      <c r="J79" s="113"/>
      <c r="K79" s="117"/>
      <c r="L79" s="118"/>
      <c r="M79" s="118"/>
      <c r="N79" s="118"/>
      <c r="Z79" s="115"/>
      <c r="AA79" s="114"/>
      <c r="AB79" s="113"/>
    </row>
    <row r="80" spans="1:28" s="116" customFormat="1" x14ac:dyDescent="0.25">
      <c r="A80" s="113"/>
      <c r="B80" s="113"/>
      <c r="C80" s="113"/>
      <c r="D80" s="113"/>
      <c r="E80" s="113"/>
      <c r="F80" s="113"/>
      <c r="G80" s="113"/>
      <c r="H80" s="113"/>
      <c r="I80" s="113"/>
      <c r="J80" s="113"/>
      <c r="K80" s="117"/>
      <c r="L80" s="118"/>
      <c r="M80" s="118"/>
      <c r="N80" s="118"/>
      <c r="Z80" s="115"/>
      <c r="AA80" s="114"/>
      <c r="AB80" s="113"/>
    </row>
    <row r="81" spans="1:28" s="116" customFormat="1" x14ac:dyDescent="0.25">
      <c r="A81" s="113"/>
      <c r="B81" s="113"/>
      <c r="C81" s="113"/>
      <c r="D81" s="113"/>
      <c r="E81" s="113"/>
      <c r="F81" s="113"/>
      <c r="G81" s="113"/>
      <c r="H81" s="113"/>
      <c r="I81" s="113"/>
      <c r="J81" s="113"/>
      <c r="K81" s="117"/>
      <c r="L81" s="118"/>
      <c r="M81" s="118"/>
      <c r="N81" s="118"/>
      <c r="Z81" s="115"/>
      <c r="AA81" s="114"/>
      <c r="AB81" s="113"/>
    </row>
    <row r="82" spans="1:28" s="116" customFormat="1" x14ac:dyDescent="0.25">
      <c r="A82" s="113"/>
      <c r="B82" s="113"/>
      <c r="C82" s="113"/>
      <c r="D82" s="113"/>
      <c r="E82" s="113"/>
      <c r="F82" s="113"/>
      <c r="G82" s="113"/>
      <c r="H82" s="113"/>
      <c r="I82" s="113"/>
      <c r="J82" s="113"/>
      <c r="K82" s="117"/>
      <c r="L82" s="118"/>
      <c r="M82" s="118"/>
      <c r="N82" s="118"/>
      <c r="Z82" s="115"/>
      <c r="AA82" s="114"/>
      <c r="AB82" s="113"/>
    </row>
    <row r="83" spans="1:28" s="116" customFormat="1" x14ac:dyDescent="0.25">
      <c r="A83" s="113"/>
      <c r="B83" s="113"/>
      <c r="C83" s="113"/>
      <c r="D83" s="113"/>
      <c r="E83" s="113"/>
      <c r="F83" s="113"/>
      <c r="G83" s="113"/>
      <c r="H83" s="113"/>
      <c r="I83" s="113"/>
      <c r="J83" s="113"/>
      <c r="K83" s="117"/>
      <c r="L83" s="118"/>
      <c r="M83" s="118"/>
      <c r="N83" s="118"/>
      <c r="Z83" s="115"/>
      <c r="AA83" s="114"/>
      <c r="AB83" s="113"/>
    </row>
    <row r="84" spans="1:28" s="116" customFormat="1" x14ac:dyDescent="0.25">
      <c r="A84" s="113"/>
      <c r="B84" s="113"/>
      <c r="C84" s="113"/>
      <c r="D84" s="113"/>
      <c r="E84" s="113"/>
      <c r="F84" s="113"/>
      <c r="G84" s="113"/>
      <c r="H84" s="113"/>
      <c r="I84" s="113"/>
      <c r="J84" s="113"/>
      <c r="K84" s="117"/>
      <c r="L84" s="118"/>
      <c r="M84" s="118"/>
      <c r="N84" s="118"/>
      <c r="Z84" s="115"/>
      <c r="AA84" s="114"/>
      <c r="AB84" s="113"/>
    </row>
    <row r="85" spans="1:28" s="116" customFormat="1" x14ac:dyDescent="0.25">
      <c r="A85" s="113"/>
      <c r="B85" s="113"/>
      <c r="C85" s="113"/>
      <c r="D85" s="113"/>
      <c r="E85" s="113"/>
      <c r="F85" s="113"/>
      <c r="G85" s="113"/>
      <c r="H85" s="113"/>
      <c r="I85" s="113"/>
      <c r="J85" s="113"/>
      <c r="K85" s="117"/>
      <c r="L85" s="118"/>
      <c r="M85" s="118"/>
      <c r="N85" s="118"/>
      <c r="Z85" s="115"/>
      <c r="AA85" s="114"/>
      <c r="AB85" s="113"/>
    </row>
    <row r="86" spans="1:28" s="116" customFormat="1" x14ac:dyDescent="0.25">
      <c r="A86" s="113"/>
      <c r="B86" s="113"/>
      <c r="C86" s="113"/>
      <c r="D86" s="113"/>
      <c r="E86" s="113"/>
      <c r="F86" s="113"/>
      <c r="G86" s="113"/>
      <c r="H86" s="113"/>
      <c r="I86" s="113"/>
      <c r="J86" s="113"/>
      <c r="K86" s="117"/>
      <c r="L86" s="118"/>
      <c r="M86" s="118"/>
      <c r="N86" s="118"/>
      <c r="Z86" s="115"/>
      <c r="AA86" s="114"/>
      <c r="AB86" s="113"/>
    </row>
    <row r="87" spans="1:28" s="116" customFormat="1" x14ac:dyDescent="0.25">
      <c r="A87" s="113"/>
      <c r="B87" s="113"/>
      <c r="C87" s="113"/>
      <c r="D87" s="113"/>
      <c r="E87" s="113"/>
      <c r="F87" s="113"/>
      <c r="G87" s="113"/>
      <c r="H87" s="113"/>
      <c r="I87" s="113"/>
      <c r="J87" s="113"/>
      <c r="K87" s="117"/>
      <c r="L87" s="118"/>
      <c r="M87" s="118"/>
      <c r="N87" s="118"/>
      <c r="Z87" s="115"/>
      <c r="AA87" s="114"/>
      <c r="AB87" s="113"/>
    </row>
    <row r="88" spans="1:28" s="116" customFormat="1" x14ac:dyDescent="0.25">
      <c r="A88" s="113"/>
      <c r="B88" s="113"/>
      <c r="C88" s="113"/>
      <c r="D88" s="113"/>
      <c r="E88" s="113"/>
      <c r="F88" s="113"/>
      <c r="G88" s="113"/>
      <c r="H88" s="113"/>
      <c r="I88" s="113"/>
      <c r="J88" s="113"/>
      <c r="K88" s="117"/>
      <c r="L88" s="118"/>
      <c r="M88" s="118"/>
      <c r="N88" s="118"/>
      <c r="Z88" s="115"/>
      <c r="AA88" s="114"/>
      <c r="AB88" s="113"/>
    </row>
    <row r="89" spans="1:28" s="116" customFormat="1" x14ac:dyDescent="0.25">
      <c r="A89" s="113"/>
      <c r="B89" s="113"/>
      <c r="C89" s="113"/>
      <c r="D89" s="113"/>
      <c r="E89" s="113"/>
      <c r="F89" s="113"/>
      <c r="G89" s="113"/>
      <c r="H89" s="113"/>
      <c r="I89" s="113"/>
      <c r="J89" s="113"/>
      <c r="K89" s="117"/>
      <c r="L89" s="118"/>
      <c r="M89" s="118"/>
      <c r="N89" s="118"/>
      <c r="Z89" s="115"/>
      <c r="AA89" s="114"/>
      <c r="AB89" s="113"/>
    </row>
    <row r="90" spans="1:28" s="116" customFormat="1" x14ac:dyDescent="0.25">
      <c r="A90" s="113"/>
      <c r="B90" s="113"/>
      <c r="C90" s="113"/>
      <c r="D90" s="113"/>
      <c r="E90" s="113"/>
      <c r="F90" s="113"/>
      <c r="G90" s="113"/>
      <c r="H90" s="113"/>
      <c r="I90" s="113"/>
      <c r="J90" s="113"/>
      <c r="K90" s="117"/>
      <c r="L90" s="118"/>
      <c r="M90" s="118"/>
      <c r="N90" s="118"/>
      <c r="Z90" s="115"/>
      <c r="AA90" s="114"/>
      <c r="AB90" s="113"/>
    </row>
  </sheetData>
  <mergeCells count="25">
    <mergeCell ref="A5:AA5"/>
    <mergeCell ref="B6:B7"/>
    <mergeCell ref="Z6:Z7"/>
    <mergeCell ref="AA6:AA7"/>
    <mergeCell ref="Q6:Q7"/>
    <mergeCell ref="R6:R7"/>
    <mergeCell ref="S6:U6"/>
    <mergeCell ref="V6:V7"/>
    <mergeCell ref="W6:X6"/>
    <mergeCell ref="Y6:Y7"/>
    <mergeCell ref="A6:A7"/>
    <mergeCell ref="C6:C7"/>
    <mergeCell ref="D6:D7"/>
    <mergeCell ref="E6:E7"/>
    <mergeCell ref="F6:F7"/>
    <mergeCell ref="G6:G7"/>
    <mergeCell ref="M6:M7"/>
    <mergeCell ref="N6:N7"/>
    <mergeCell ref="O6:O7"/>
    <mergeCell ref="P6:P7"/>
    <mergeCell ref="H6:H7"/>
    <mergeCell ref="I6:I7"/>
    <mergeCell ref="J6:J7"/>
    <mergeCell ref="K6:K7"/>
    <mergeCell ref="L6:L7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39" firstPageNumber="10" orientation="landscape" useFirstPageNumber="1" r:id="rId1"/>
  <headerFooter>
    <oddFooter>&amp;LZastupitelstvo Olomouckého kraje 22.2.2021
8.3. - Rozpočet Olomouckého kraje 2020 – zapojení použitelného zůstatku a návrh na jeho rozdělení 
Příloha č. 3: Opravy, investice, projekty z dotace a nákupy&amp;RStrana &amp;P (celkem 18)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S35"/>
  <sheetViews>
    <sheetView showGridLines="0" view="pageBreakPreview" zoomScale="80" zoomScaleNormal="66" zoomScaleSheetLayoutView="80" workbookViewId="0">
      <pane ySplit="8" topLeftCell="A9" activePane="bottomLeft" state="frozenSplit"/>
      <selection activeCell="C55" sqref="C55"/>
      <selection pane="bottomLeft"/>
    </sheetView>
  </sheetViews>
  <sheetFormatPr defaultColWidth="9.140625" defaultRowHeight="12.75" outlineLevelCol="1" x14ac:dyDescent="0.2"/>
  <cols>
    <col min="1" max="1" width="5.42578125" style="10" customWidth="1"/>
    <col min="2" max="2" width="6" style="10" customWidth="1"/>
    <col min="3" max="4" width="5.5703125" style="10" hidden="1" customWidth="1" outlineLevel="1"/>
    <col min="5" max="5" width="10.85546875" style="10" hidden="1" customWidth="1" outlineLevel="1"/>
    <col min="6" max="6" width="3.7109375" style="10" hidden="1" customWidth="1" outlineLevel="1"/>
    <col min="7" max="7" width="13" style="10" hidden="1" customWidth="1" outlineLevel="1"/>
    <col min="8" max="8" width="70.7109375" style="10" customWidth="1" collapsed="1"/>
    <col min="9" max="9" width="70.7109375" style="10" customWidth="1"/>
    <col min="10" max="10" width="7.140625" style="10" customWidth="1"/>
    <col min="11" max="11" width="14.7109375" style="5" customWidth="1"/>
    <col min="12" max="12" width="14.28515625" style="6" customWidth="1"/>
    <col min="13" max="13" width="13.7109375" style="49" customWidth="1"/>
    <col min="14" max="14" width="13.140625" style="6" customWidth="1"/>
    <col min="15" max="15" width="14.85546875" style="6" customWidth="1"/>
    <col min="16" max="16" width="15.42578125" style="6" customWidth="1"/>
    <col min="17" max="17" width="14.85546875" style="6" customWidth="1"/>
    <col min="18" max="18" width="43.5703125" style="308" hidden="1" customWidth="1"/>
    <col min="19" max="19" width="0" style="10" hidden="1" customWidth="1"/>
    <col min="20" max="16384" width="9.140625" style="10"/>
  </cols>
  <sheetData>
    <row r="1" spans="1:19" s="165" customFormat="1" ht="30" customHeight="1" x14ac:dyDescent="0.25">
      <c r="A1" s="163" t="s">
        <v>324</v>
      </c>
      <c r="B1" s="163"/>
      <c r="C1" s="164"/>
      <c r="D1" s="164"/>
      <c r="E1" s="164"/>
      <c r="F1" s="164"/>
      <c r="G1" s="164"/>
      <c r="H1" s="164"/>
      <c r="I1" s="164"/>
      <c r="J1" s="164"/>
    </row>
    <row r="2" spans="1:19" ht="18" x14ac:dyDescent="0.25">
      <c r="A2" s="1" t="s">
        <v>311</v>
      </c>
      <c r="B2" s="2"/>
      <c r="C2" s="2"/>
      <c r="D2" s="2"/>
      <c r="E2" s="2"/>
      <c r="F2" s="2"/>
      <c r="G2" s="2"/>
      <c r="H2" s="3"/>
      <c r="I2" s="4"/>
      <c r="J2" s="2"/>
      <c r="M2" s="46"/>
      <c r="N2" s="7"/>
      <c r="P2" s="7"/>
      <c r="Q2" s="7"/>
      <c r="R2" s="8"/>
      <c r="S2" s="9"/>
    </row>
    <row r="3" spans="1:19" ht="15.75" x14ac:dyDescent="0.25">
      <c r="A3" s="11" t="s">
        <v>284</v>
      </c>
      <c r="B3" s="11"/>
      <c r="C3" s="11"/>
      <c r="E3" s="11"/>
      <c r="F3" s="11"/>
      <c r="G3" s="11"/>
      <c r="H3" s="11"/>
      <c r="I3" s="29"/>
      <c r="J3" s="28"/>
      <c r="M3" s="47"/>
      <c r="N3" s="13"/>
      <c r="P3" s="13"/>
      <c r="Q3" s="13"/>
      <c r="R3" s="14"/>
      <c r="S3" s="9"/>
    </row>
    <row r="4" spans="1:19" ht="17.25" customHeight="1" x14ac:dyDescent="0.2">
      <c r="A4" s="11"/>
      <c r="B4" s="11"/>
      <c r="C4" s="11"/>
      <c r="E4" s="11"/>
      <c r="F4" s="11"/>
      <c r="G4" s="11"/>
      <c r="H4" s="11"/>
      <c r="I4" s="12"/>
      <c r="J4" s="11"/>
      <c r="M4" s="47"/>
      <c r="N4" s="13"/>
      <c r="P4" s="13"/>
      <c r="Q4" s="13"/>
      <c r="R4" s="14"/>
      <c r="S4" s="9"/>
    </row>
    <row r="5" spans="1:19" ht="17.25" customHeight="1" thickBot="1" x14ac:dyDescent="0.25">
      <c r="A5" s="11"/>
      <c r="B5" s="11"/>
      <c r="C5" s="11"/>
      <c r="D5" s="11"/>
      <c r="E5" s="11"/>
      <c r="F5" s="11"/>
      <c r="G5" s="11"/>
      <c r="H5" s="11"/>
      <c r="I5" s="12"/>
      <c r="J5" s="11"/>
      <c r="M5" s="47"/>
      <c r="N5" s="13"/>
      <c r="P5" s="13"/>
      <c r="Q5" s="41" t="s">
        <v>19</v>
      </c>
      <c r="R5" s="14"/>
      <c r="S5" s="9"/>
    </row>
    <row r="6" spans="1:19" ht="25.5" customHeight="1" x14ac:dyDescent="0.2">
      <c r="A6" s="511" t="s">
        <v>285</v>
      </c>
      <c r="B6" s="512"/>
      <c r="C6" s="512"/>
      <c r="D6" s="512"/>
      <c r="E6" s="512"/>
      <c r="F6" s="512"/>
      <c r="G6" s="512"/>
      <c r="H6" s="512"/>
      <c r="I6" s="512"/>
      <c r="J6" s="512"/>
      <c r="K6" s="512"/>
      <c r="L6" s="512"/>
      <c r="M6" s="512"/>
      <c r="N6" s="512"/>
      <c r="O6" s="512"/>
      <c r="P6" s="512"/>
      <c r="Q6" s="513"/>
      <c r="R6" s="389"/>
    </row>
    <row r="7" spans="1:19" ht="25.5" customHeight="1" x14ac:dyDescent="0.2">
      <c r="A7" s="514" t="s">
        <v>0</v>
      </c>
      <c r="B7" s="515" t="s">
        <v>1</v>
      </c>
      <c r="C7" s="516" t="s">
        <v>3</v>
      </c>
      <c r="D7" s="516" t="s">
        <v>4</v>
      </c>
      <c r="E7" s="516" t="s">
        <v>22</v>
      </c>
      <c r="F7" s="516" t="s">
        <v>5</v>
      </c>
      <c r="G7" s="516" t="s">
        <v>2</v>
      </c>
      <c r="H7" s="516" t="s">
        <v>6</v>
      </c>
      <c r="I7" s="507" t="s">
        <v>7</v>
      </c>
      <c r="J7" s="506" t="s">
        <v>8</v>
      </c>
      <c r="K7" s="507" t="s">
        <v>9</v>
      </c>
      <c r="L7" s="507" t="s">
        <v>15</v>
      </c>
      <c r="M7" s="507" t="s">
        <v>10</v>
      </c>
      <c r="N7" s="505" t="s">
        <v>26</v>
      </c>
      <c r="O7" s="508" t="s">
        <v>315</v>
      </c>
      <c r="P7" s="508"/>
      <c r="Q7" s="544"/>
      <c r="R7" s="543" t="s">
        <v>11</v>
      </c>
    </row>
    <row r="8" spans="1:19" ht="58.7" customHeight="1" x14ac:dyDescent="0.2">
      <c r="A8" s="514"/>
      <c r="B8" s="515"/>
      <c r="C8" s="516"/>
      <c r="D8" s="516"/>
      <c r="E8" s="516"/>
      <c r="F8" s="516"/>
      <c r="G8" s="516"/>
      <c r="H8" s="516"/>
      <c r="I8" s="507"/>
      <c r="J8" s="506"/>
      <c r="K8" s="507"/>
      <c r="L8" s="507"/>
      <c r="M8" s="507"/>
      <c r="N8" s="505"/>
      <c r="O8" s="346" t="s">
        <v>16</v>
      </c>
      <c r="P8" s="346" t="s">
        <v>24</v>
      </c>
      <c r="Q8" s="392" t="s">
        <v>12</v>
      </c>
      <c r="R8" s="543"/>
    </row>
    <row r="9" spans="1:19" s="32" customFormat="1" ht="25.5" customHeight="1" x14ac:dyDescent="0.3">
      <c r="A9" s="370" t="s">
        <v>286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309">
        <f>SUM(L10:L12)</f>
        <v>34650</v>
      </c>
      <c r="M9" s="309">
        <f t="shared" ref="M9:Q9" si="0">SUM(M10:M12)</f>
        <v>6063</v>
      </c>
      <c r="N9" s="309">
        <f t="shared" si="0"/>
        <v>0</v>
      </c>
      <c r="O9" s="309">
        <f t="shared" si="0"/>
        <v>34650</v>
      </c>
      <c r="P9" s="309">
        <f t="shared" si="0"/>
        <v>0</v>
      </c>
      <c r="Q9" s="393">
        <f t="shared" si="0"/>
        <v>34650</v>
      </c>
      <c r="R9" s="364"/>
    </row>
    <row r="10" spans="1:19" s="32" customFormat="1" ht="25.5" customHeight="1" x14ac:dyDescent="0.3">
      <c r="A10" s="374">
        <v>1</v>
      </c>
      <c r="B10" s="310" t="s">
        <v>287</v>
      </c>
      <c r="C10" s="71">
        <v>2212</v>
      </c>
      <c r="D10" s="71">
        <v>6351</v>
      </c>
      <c r="E10" s="310">
        <v>63</v>
      </c>
      <c r="F10" s="71">
        <v>12</v>
      </c>
      <c r="G10" s="61">
        <v>66012001600</v>
      </c>
      <c r="H10" s="311" t="s">
        <v>288</v>
      </c>
      <c r="I10" s="312" t="s">
        <v>289</v>
      </c>
      <c r="J10" s="71"/>
      <c r="K10" s="313" t="s">
        <v>13</v>
      </c>
      <c r="L10" s="314">
        <v>13400</v>
      </c>
      <c r="M10" s="315">
        <v>2021</v>
      </c>
      <c r="N10" s="316">
        <v>0</v>
      </c>
      <c r="O10" s="314">
        <v>13400</v>
      </c>
      <c r="P10" s="317">
        <v>0</v>
      </c>
      <c r="Q10" s="394">
        <v>13400</v>
      </c>
      <c r="R10" s="390">
        <v>0</v>
      </c>
      <c r="S10" s="145"/>
    </row>
    <row r="11" spans="1:19" s="32" customFormat="1" ht="25.5" customHeight="1" x14ac:dyDescent="0.3">
      <c r="A11" s="374">
        <v>2</v>
      </c>
      <c r="B11" s="310" t="s">
        <v>32</v>
      </c>
      <c r="C11" s="71">
        <v>2212</v>
      </c>
      <c r="D11" s="71">
        <v>6351</v>
      </c>
      <c r="E11" s="310">
        <v>63</v>
      </c>
      <c r="F11" s="71">
        <v>12</v>
      </c>
      <c r="G11" s="61">
        <v>66012001600</v>
      </c>
      <c r="H11" s="318" t="s">
        <v>290</v>
      </c>
      <c r="I11" s="312" t="s">
        <v>289</v>
      </c>
      <c r="J11" s="71"/>
      <c r="K11" s="319" t="s">
        <v>13</v>
      </c>
      <c r="L11" s="314">
        <v>12700</v>
      </c>
      <c r="M11" s="315">
        <v>2021</v>
      </c>
      <c r="N11" s="316">
        <v>0</v>
      </c>
      <c r="O11" s="314">
        <v>12700</v>
      </c>
      <c r="P11" s="317">
        <v>0</v>
      </c>
      <c r="Q11" s="394">
        <v>12700</v>
      </c>
      <c r="R11" s="390">
        <v>0</v>
      </c>
      <c r="S11" s="145"/>
    </row>
    <row r="12" spans="1:19" s="32" customFormat="1" ht="25.5" customHeight="1" x14ac:dyDescent="0.3">
      <c r="A12" s="374">
        <v>3</v>
      </c>
      <c r="B12" s="310" t="s">
        <v>38</v>
      </c>
      <c r="C12" s="71">
        <v>2212</v>
      </c>
      <c r="D12" s="71">
        <v>6351</v>
      </c>
      <c r="E12" s="310">
        <v>63</v>
      </c>
      <c r="F12" s="71">
        <v>12</v>
      </c>
      <c r="G12" s="61">
        <v>66012001600</v>
      </c>
      <c r="H12" s="311" t="s">
        <v>291</v>
      </c>
      <c r="I12" s="312" t="s">
        <v>289</v>
      </c>
      <c r="J12" s="71"/>
      <c r="K12" s="313" t="s">
        <v>13</v>
      </c>
      <c r="L12" s="314">
        <v>8550</v>
      </c>
      <c r="M12" s="315">
        <v>2021</v>
      </c>
      <c r="N12" s="316">
        <v>0</v>
      </c>
      <c r="O12" s="314">
        <v>8550</v>
      </c>
      <c r="P12" s="317">
        <v>0</v>
      </c>
      <c r="Q12" s="394">
        <v>8550</v>
      </c>
      <c r="R12" s="390">
        <v>0</v>
      </c>
      <c r="S12" s="145"/>
    </row>
    <row r="13" spans="1:19" ht="35.25" customHeight="1" thickBot="1" x14ac:dyDescent="0.25">
      <c r="A13" s="360" t="s">
        <v>292</v>
      </c>
      <c r="B13" s="361"/>
      <c r="C13" s="361"/>
      <c r="D13" s="361"/>
      <c r="E13" s="361"/>
      <c r="F13" s="361"/>
      <c r="G13" s="361"/>
      <c r="H13" s="361"/>
      <c r="I13" s="361"/>
      <c r="J13" s="361"/>
      <c r="K13" s="361"/>
      <c r="L13" s="377">
        <f>SUM(L10:L12)</f>
        <v>34650</v>
      </c>
      <c r="M13" s="378"/>
      <c r="N13" s="377">
        <f>SUM(N10:N12)</f>
        <v>0</v>
      </c>
      <c r="O13" s="377">
        <f>SUM(O10:O12)</f>
        <v>34650</v>
      </c>
      <c r="P13" s="377">
        <f>SUM(P10:P12)</f>
        <v>0</v>
      </c>
      <c r="Q13" s="379">
        <f>SUM(Q10:Q12)</f>
        <v>34650</v>
      </c>
      <c r="R13" s="391"/>
    </row>
    <row r="14" spans="1:19" s="6" customFormat="1" x14ac:dyDescent="0.2">
      <c r="A14" s="5"/>
      <c r="B14" s="5"/>
      <c r="C14" s="5"/>
      <c r="D14" s="5"/>
      <c r="E14" s="5"/>
      <c r="F14" s="5"/>
      <c r="G14" s="5"/>
      <c r="I14" s="5"/>
      <c r="J14" s="20"/>
      <c r="K14" s="16"/>
      <c r="L14" s="17"/>
      <c r="M14" s="48"/>
      <c r="N14" s="18"/>
      <c r="R14" s="308"/>
      <c r="S14" s="10"/>
    </row>
    <row r="15" spans="1:19" s="6" customFormat="1" x14ac:dyDescent="0.2">
      <c r="A15" s="5"/>
      <c r="B15" s="5"/>
      <c r="C15" s="5"/>
      <c r="D15" s="5"/>
      <c r="E15" s="5"/>
      <c r="F15" s="5"/>
      <c r="G15" s="5"/>
      <c r="H15" s="5"/>
      <c r="I15" s="5"/>
      <c r="J15" s="21"/>
      <c r="K15" s="22"/>
      <c r="L15" s="23"/>
      <c r="M15" s="49"/>
      <c r="R15" s="308"/>
      <c r="S15" s="10"/>
    </row>
    <row r="16" spans="1:19" s="6" customFormat="1" x14ac:dyDescent="0.2">
      <c r="A16" s="5"/>
      <c r="B16" s="5"/>
      <c r="C16" s="5"/>
      <c r="D16" s="5"/>
      <c r="E16" s="5"/>
      <c r="F16" s="5"/>
      <c r="G16" s="5"/>
      <c r="H16" s="5"/>
      <c r="I16" s="5"/>
      <c r="J16" s="21"/>
      <c r="K16" s="22"/>
      <c r="L16" s="23"/>
      <c r="M16" s="49"/>
      <c r="R16" s="308"/>
      <c r="S16" s="10"/>
    </row>
    <row r="17" spans="1:19" s="6" customFormat="1" x14ac:dyDescent="0.2">
      <c r="A17" s="5"/>
      <c r="B17" s="5"/>
      <c r="C17" s="5"/>
      <c r="D17" s="5"/>
      <c r="E17" s="5"/>
      <c r="F17" s="5"/>
      <c r="G17" s="5"/>
      <c r="I17" s="5"/>
      <c r="J17" s="10"/>
      <c r="K17" s="22"/>
      <c r="L17" s="23"/>
      <c r="M17" s="49"/>
      <c r="R17" s="308"/>
      <c r="S17" s="10"/>
    </row>
    <row r="18" spans="1:19" s="6" customFormat="1" x14ac:dyDescent="0.2">
      <c r="A18" s="5"/>
      <c r="B18" s="5"/>
      <c r="C18" s="5"/>
      <c r="D18" s="5"/>
      <c r="E18" s="5"/>
      <c r="F18" s="5"/>
      <c r="G18" s="5"/>
      <c r="H18" s="5"/>
      <c r="I18" s="5"/>
      <c r="J18" s="10"/>
      <c r="K18" s="22"/>
      <c r="L18" s="23"/>
      <c r="M18" s="49"/>
      <c r="R18" s="308"/>
      <c r="S18" s="10"/>
    </row>
    <row r="19" spans="1:19" s="6" customFormat="1" x14ac:dyDescent="0.2">
      <c r="A19" s="5"/>
      <c r="B19" s="5"/>
      <c r="C19" s="5"/>
      <c r="D19" s="5"/>
      <c r="E19" s="5"/>
      <c r="F19" s="5"/>
      <c r="G19" s="5"/>
      <c r="H19" s="5"/>
      <c r="I19" s="5"/>
      <c r="J19" s="10"/>
      <c r="K19" s="22"/>
      <c r="L19" s="23"/>
      <c r="M19" s="49"/>
      <c r="R19" s="308"/>
      <c r="S19" s="10"/>
    </row>
    <row r="20" spans="1:19" s="6" customFormat="1" x14ac:dyDescent="0.2">
      <c r="A20" s="5"/>
      <c r="B20" s="5"/>
      <c r="C20" s="5"/>
      <c r="D20" s="5"/>
      <c r="E20" s="5"/>
      <c r="F20" s="5"/>
      <c r="G20" s="5"/>
      <c r="H20" s="19"/>
      <c r="I20" s="5"/>
      <c r="J20" s="10"/>
      <c r="K20" s="22"/>
      <c r="L20" s="23"/>
      <c r="M20" s="49"/>
      <c r="R20" s="308"/>
      <c r="S20" s="10"/>
    </row>
    <row r="21" spans="1:19" s="6" customFormat="1" x14ac:dyDescent="0.2">
      <c r="A21" s="5"/>
      <c r="B21" s="5"/>
      <c r="C21" s="5"/>
      <c r="D21" s="5"/>
      <c r="E21" s="5"/>
      <c r="F21" s="5"/>
      <c r="G21" s="5"/>
      <c r="H21" s="5"/>
      <c r="I21" s="5"/>
      <c r="J21" s="10"/>
      <c r="K21" s="22"/>
      <c r="L21" s="23"/>
      <c r="M21" s="49"/>
      <c r="R21" s="308"/>
      <c r="S21" s="10"/>
    </row>
    <row r="22" spans="1:19" s="6" customFormat="1" x14ac:dyDescent="0.2">
      <c r="A22" s="5"/>
      <c r="B22" s="5"/>
      <c r="C22" s="5"/>
      <c r="D22" s="5"/>
      <c r="E22" s="5"/>
      <c r="F22" s="5"/>
      <c r="G22" s="5"/>
      <c r="H22" s="5"/>
      <c r="I22" s="5"/>
      <c r="J22" s="10"/>
      <c r="K22" s="22"/>
      <c r="L22" s="23"/>
      <c r="M22" s="49"/>
      <c r="R22" s="308"/>
      <c r="S22" s="10"/>
    </row>
    <row r="23" spans="1:19" s="6" customFormat="1" x14ac:dyDescent="0.2">
      <c r="A23" s="5"/>
      <c r="B23" s="5"/>
      <c r="C23" s="5"/>
      <c r="D23" s="5"/>
      <c r="E23" s="5"/>
      <c r="F23" s="5"/>
      <c r="G23" s="5"/>
      <c r="H23" s="5"/>
      <c r="I23" s="5"/>
      <c r="J23" s="10"/>
      <c r="K23" s="22"/>
      <c r="L23" s="23"/>
      <c r="M23" s="49"/>
      <c r="R23" s="308"/>
      <c r="S23" s="10"/>
    </row>
    <row r="24" spans="1:19" s="6" customFormat="1" x14ac:dyDescent="0.2">
      <c r="A24" s="5"/>
      <c r="B24" s="5"/>
      <c r="C24" s="5"/>
      <c r="D24" s="5"/>
      <c r="E24" s="5"/>
      <c r="F24" s="5"/>
      <c r="G24" s="5"/>
      <c r="H24" s="5"/>
      <c r="I24" s="5"/>
      <c r="J24" s="10"/>
      <c r="K24" s="22"/>
      <c r="L24" s="23"/>
      <c r="M24" s="49"/>
      <c r="R24" s="308"/>
      <c r="S24" s="10"/>
    </row>
    <row r="25" spans="1:19" s="6" customFormat="1" x14ac:dyDescent="0.2">
      <c r="A25" s="5"/>
      <c r="B25" s="5"/>
      <c r="C25" s="5"/>
      <c r="D25" s="5"/>
      <c r="E25" s="5"/>
      <c r="F25" s="5"/>
      <c r="G25" s="5"/>
      <c r="H25" s="5"/>
      <c r="I25" s="5"/>
      <c r="J25" s="10"/>
      <c r="K25" s="22"/>
      <c r="L25" s="23"/>
      <c r="M25" s="49"/>
      <c r="R25" s="308"/>
      <c r="S25" s="10"/>
    </row>
    <row r="26" spans="1:19" s="6" customFormat="1" x14ac:dyDescent="0.2">
      <c r="A26" s="5"/>
      <c r="B26" s="5"/>
      <c r="C26" s="5"/>
      <c r="D26" s="5"/>
      <c r="E26" s="5"/>
      <c r="F26" s="5"/>
      <c r="G26" s="5"/>
      <c r="H26" s="5"/>
      <c r="I26" s="5"/>
      <c r="J26" s="10"/>
      <c r="K26" s="22"/>
      <c r="L26" s="23"/>
      <c r="M26" s="49"/>
      <c r="R26" s="308"/>
      <c r="S26" s="10"/>
    </row>
    <row r="27" spans="1:19" s="6" customFormat="1" x14ac:dyDescent="0.2">
      <c r="A27" s="5"/>
      <c r="B27" s="5"/>
      <c r="C27" s="5"/>
      <c r="D27" s="5"/>
      <c r="E27" s="5"/>
      <c r="F27" s="5"/>
      <c r="G27" s="5"/>
      <c r="H27" s="5"/>
      <c r="I27" s="5"/>
      <c r="J27" s="10"/>
      <c r="K27" s="22"/>
      <c r="L27" s="23"/>
      <c r="M27" s="49"/>
      <c r="R27" s="308"/>
      <c r="S27" s="10"/>
    </row>
    <row r="28" spans="1:19" s="6" customFormat="1" x14ac:dyDescent="0.2">
      <c r="A28" s="5"/>
      <c r="B28" s="5"/>
      <c r="C28" s="5"/>
      <c r="D28" s="5"/>
      <c r="E28" s="5"/>
      <c r="F28" s="5"/>
      <c r="G28" s="5"/>
      <c r="H28" s="5"/>
      <c r="I28" s="5"/>
      <c r="J28" s="10"/>
      <c r="K28" s="22"/>
      <c r="L28" s="23"/>
      <c r="M28" s="49"/>
      <c r="R28" s="308"/>
      <c r="S28" s="10"/>
    </row>
    <row r="29" spans="1:19" s="6" customFormat="1" x14ac:dyDescent="0.2">
      <c r="A29" s="5"/>
      <c r="B29" s="5"/>
      <c r="C29" s="5"/>
      <c r="D29" s="5"/>
      <c r="E29" s="5"/>
      <c r="F29" s="5"/>
      <c r="G29" s="5"/>
      <c r="H29" s="5"/>
      <c r="I29" s="5"/>
      <c r="J29" s="10"/>
      <c r="K29" s="22"/>
      <c r="L29" s="23"/>
      <c r="M29" s="49"/>
      <c r="R29" s="308"/>
      <c r="S29" s="10"/>
    </row>
    <row r="30" spans="1:19" s="6" customFormat="1" x14ac:dyDescent="0.2">
      <c r="A30" s="5"/>
      <c r="B30" s="5"/>
      <c r="C30" s="5"/>
      <c r="D30" s="5"/>
      <c r="E30" s="5"/>
      <c r="F30" s="5"/>
      <c r="G30" s="5"/>
      <c r="H30" s="5"/>
      <c r="I30" s="5"/>
      <c r="J30" s="10"/>
      <c r="K30" s="22"/>
      <c r="L30" s="23"/>
      <c r="M30" s="49"/>
      <c r="R30" s="308"/>
      <c r="S30" s="10"/>
    </row>
    <row r="31" spans="1:19" s="6" customFormat="1" x14ac:dyDescent="0.2">
      <c r="A31" s="5"/>
      <c r="B31" s="5"/>
      <c r="C31" s="5"/>
      <c r="D31" s="5"/>
      <c r="E31" s="5"/>
      <c r="F31" s="5"/>
      <c r="G31" s="5"/>
      <c r="H31" s="5"/>
      <c r="I31" s="5"/>
      <c r="J31" s="10"/>
      <c r="K31" s="22"/>
      <c r="L31" s="23"/>
      <c r="M31" s="49"/>
      <c r="R31" s="308"/>
      <c r="S31" s="10"/>
    </row>
    <row r="32" spans="1:19" s="6" customFormat="1" x14ac:dyDescent="0.2">
      <c r="A32" s="5"/>
      <c r="B32" s="5"/>
      <c r="C32" s="5"/>
      <c r="D32" s="5"/>
      <c r="E32" s="5"/>
      <c r="F32" s="5"/>
      <c r="G32" s="5"/>
      <c r="H32" s="5"/>
      <c r="I32" s="5"/>
      <c r="J32" s="10"/>
      <c r="K32" s="22"/>
      <c r="L32" s="23"/>
      <c r="M32" s="49"/>
      <c r="R32" s="308"/>
      <c r="S32" s="10"/>
    </row>
    <row r="33" spans="1:19" s="6" customFormat="1" x14ac:dyDescent="0.2">
      <c r="A33" s="5"/>
      <c r="B33" s="5"/>
      <c r="C33" s="5"/>
      <c r="D33" s="5"/>
      <c r="E33" s="5"/>
      <c r="F33" s="5"/>
      <c r="G33" s="5"/>
      <c r="H33" s="5"/>
      <c r="I33" s="5"/>
      <c r="J33" s="10"/>
      <c r="K33" s="22"/>
      <c r="L33" s="23"/>
      <c r="M33" s="49"/>
      <c r="R33" s="308"/>
      <c r="S33" s="10"/>
    </row>
    <row r="34" spans="1:19" s="6" customFormat="1" x14ac:dyDescent="0.2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5"/>
      <c r="L34" s="23"/>
      <c r="M34" s="49"/>
      <c r="R34" s="308"/>
      <c r="S34" s="10"/>
    </row>
    <row r="35" spans="1:19" s="6" customFormat="1" x14ac:dyDescent="0.2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5"/>
      <c r="L35" s="23"/>
      <c r="M35" s="49"/>
      <c r="R35" s="308"/>
      <c r="S35" s="10"/>
    </row>
  </sheetData>
  <mergeCells count="17">
    <mergeCell ref="A6:Q6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R7:R8"/>
    <mergeCell ref="J7:J8"/>
    <mergeCell ref="K7:K8"/>
    <mergeCell ref="L7:L8"/>
    <mergeCell ref="M7:M8"/>
    <mergeCell ref="N7:N8"/>
    <mergeCell ref="O7:Q7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51" firstPageNumber="11" orientation="landscape" useFirstPageNumber="1" r:id="rId1"/>
  <headerFooter>
    <oddFooter>&amp;LZastupitelstvo Olomouckého kraje 22.2.2021
8.3. - Rozpočet Olomouckého kraje 2020 – zapojení použitelného zůstatku a návrh na jeho rozdělení 
Příloha č. 3: Opravy, investice, projekty z dotace a nákupy&amp;RStrana &amp;P (celkem 18)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W31"/>
  <sheetViews>
    <sheetView showGridLines="0" view="pageBreakPreview" zoomScale="80" zoomScaleNormal="66" zoomScaleSheetLayoutView="80" workbookViewId="0">
      <pane ySplit="10" topLeftCell="A17" activePane="bottomLeft" state="frozenSplit"/>
      <selection activeCell="C55" sqref="C55"/>
      <selection pane="bottomLeft"/>
    </sheetView>
  </sheetViews>
  <sheetFormatPr defaultColWidth="9.140625" defaultRowHeight="12.75" outlineLevelCol="1" x14ac:dyDescent="0.2"/>
  <cols>
    <col min="1" max="2" width="5.42578125" style="434" customWidth="1"/>
    <col min="3" max="3" width="6" style="434" hidden="1" customWidth="1"/>
    <col min="4" max="5" width="5.5703125" style="434" hidden="1" customWidth="1" outlineLevel="1"/>
    <col min="6" max="6" width="10.85546875" style="434" hidden="1" customWidth="1" outlineLevel="1"/>
    <col min="7" max="7" width="3.7109375" style="434" hidden="1" customWidth="1" outlineLevel="1"/>
    <col min="8" max="8" width="13" style="434" hidden="1" customWidth="1" outlineLevel="1"/>
    <col min="9" max="9" width="70.7109375" style="434" customWidth="1" collapsed="1"/>
    <col min="10" max="10" width="70.7109375" style="434" customWidth="1"/>
    <col min="11" max="11" width="7.140625" style="434" customWidth="1"/>
    <col min="12" max="12" width="14.7109375" style="433" customWidth="1"/>
    <col min="13" max="13" width="14.28515625" style="444" customWidth="1"/>
    <col min="14" max="14" width="13.7109375" style="456" customWidth="1"/>
    <col min="15" max="15" width="15.140625" style="444" customWidth="1"/>
    <col min="16" max="16" width="14.85546875" style="444" customWidth="1"/>
    <col min="17" max="17" width="13.140625" style="444" customWidth="1"/>
    <col min="18" max="18" width="14.85546875" style="444" customWidth="1"/>
    <col min="19" max="19" width="14.42578125" style="444" customWidth="1"/>
    <col min="20" max="20" width="43.5703125" style="453" hidden="1" customWidth="1"/>
    <col min="21" max="21" width="9.140625" style="434" customWidth="1"/>
    <col min="22" max="16384" width="9.140625" style="434"/>
  </cols>
  <sheetData>
    <row r="1" spans="1:23" s="440" customFormat="1" ht="30" customHeight="1" x14ac:dyDescent="0.25">
      <c r="A1" s="163" t="s">
        <v>324</v>
      </c>
      <c r="B1" s="431"/>
      <c r="C1" s="431"/>
      <c r="D1" s="439"/>
      <c r="E1" s="439"/>
      <c r="F1" s="439"/>
      <c r="G1" s="439"/>
      <c r="H1" s="439"/>
      <c r="I1" s="439"/>
      <c r="J1" s="439"/>
      <c r="K1" s="439"/>
    </row>
    <row r="2" spans="1:23" ht="18" x14ac:dyDescent="0.25">
      <c r="A2" s="1" t="s">
        <v>211</v>
      </c>
      <c r="B2" s="1"/>
      <c r="C2" s="1"/>
      <c r="D2" s="441"/>
      <c r="E2" s="441"/>
      <c r="F2" s="441"/>
      <c r="G2" s="441"/>
      <c r="H2" s="441"/>
      <c r="I2" s="441"/>
      <c r="J2" s="442"/>
      <c r="K2" s="443"/>
      <c r="L2" s="441"/>
      <c r="M2" s="433"/>
      <c r="N2" s="444"/>
      <c r="O2" s="445"/>
      <c r="P2" s="446"/>
      <c r="R2" s="446"/>
      <c r="S2" s="446"/>
      <c r="T2" s="446"/>
      <c r="U2" s="445"/>
      <c r="V2" s="447"/>
      <c r="W2" s="9"/>
    </row>
    <row r="3" spans="1:23" ht="15.75" x14ac:dyDescent="0.25">
      <c r="A3" s="11" t="s">
        <v>43</v>
      </c>
      <c r="B3" s="11"/>
      <c r="C3" s="11"/>
      <c r="D3" s="11"/>
      <c r="E3" s="11"/>
      <c r="G3" s="11"/>
      <c r="H3" s="11"/>
      <c r="I3" s="11"/>
      <c r="J3" s="11"/>
      <c r="K3" s="29"/>
      <c r="L3" s="28"/>
      <c r="M3" s="433"/>
      <c r="N3" s="444"/>
      <c r="O3" s="47"/>
      <c r="P3" s="13"/>
      <c r="R3" s="13"/>
      <c r="S3" s="13"/>
      <c r="T3" s="13"/>
      <c r="U3" s="47"/>
      <c r="V3" s="14"/>
      <c r="W3" s="9"/>
    </row>
    <row r="4" spans="1:23" ht="15.75" x14ac:dyDescent="0.25">
      <c r="A4" s="11"/>
      <c r="B4" s="11"/>
      <c r="C4" s="11"/>
      <c r="D4" s="11"/>
      <c r="E4" s="11"/>
      <c r="G4" s="11"/>
      <c r="H4" s="11"/>
      <c r="I4" s="11"/>
      <c r="J4" s="11"/>
      <c r="K4" s="29"/>
      <c r="L4" s="28"/>
      <c r="M4" s="433"/>
      <c r="N4" s="444"/>
      <c r="O4" s="47"/>
      <c r="P4" s="13"/>
      <c r="R4" s="13"/>
      <c r="S4" s="13"/>
      <c r="T4" s="13"/>
      <c r="U4" s="47"/>
      <c r="V4" s="14"/>
      <c r="W4" s="9"/>
    </row>
    <row r="5" spans="1:23" ht="18" x14ac:dyDescent="0.25">
      <c r="A5" s="1" t="s">
        <v>212</v>
      </c>
      <c r="B5" s="1"/>
      <c r="C5" s="1"/>
      <c r="D5" s="441"/>
      <c r="E5" s="441"/>
      <c r="F5" s="441"/>
      <c r="G5" s="441"/>
      <c r="H5" s="441"/>
      <c r="I5" s="441"/>
      <c r="J5" s="442"/>
      <c r="K5" s="443"/>
      <c r="L5" s="441"/>
      <c r="M5" s="433"/>
      <c r="N5" s="444"/>
      <c r="O5" s="445"/>
      <c r="P5" s="446"/>
      <c r="R5" s="446"/>
      <c r="S5" s="446"/>
      <c r="T5" s="446"/>
      <c r="U5" s="445"/>
      <c r="V5" s="447"/>
      <c r="W5" s="9"/>
    </row>
    <row r="6" spans="1:23" ht="15.75" x14ac:dyDescent="0.25">
      <c r="A6" s="11" t="s">
        <v>199</v>
      </c>
      <c r="B6" s="11"/>
      <c r="C6" s="11"/>
      <c r="D6" s="11"/>
      <c r="E6" s="11"/>
      <c r="G6" s="11"/>
      <c r="H6" s="11"/>
      <c r="I6" s="11"/>
      <c r="J6" s="11"/>
      <c r="K6" s="29"/>
      <c r="L6" s="28"/>
      <c r="M6" s="433"/>
      <c r="N6" s="444"/>
      <c r="O6" s="47"/>
      <c r="P6" s="13"/>
      <c r="R6" s="13"/>
      <c r="S6" s="13"/>
      <c r="T6" s="13"/>
      <c r="U6" s="47"/>
      <c r="V6" s="14"/>
      <c r="W6" s="9"/>
    </row>
    <row r="7" spans="1:23" ht="17.25" customHeight="1" thickBot="1" x14ac:dyDescent="0.25">
      <c r="A7" s="11"/>
      <c r="B7" s="11"/>
      <c r="C7" s="11"/>
      <c r="D7" s="11"/>
      <c r="E7" s="11"/>
      <c r="F7" s="11"/>
      <c r="G7" s="11"/>
      <c r="H7" s="11"/>
      <c r="I7" s="11"/>
      <c r="J7" s="12"/>
      <c r="K7" s="11"/>
      <c r="N7" s="47"/>
      <c r="O7" s="13"/>
      <c r="Q7" s="13"/>
      <c r="R7" s="13"/>
      <c r="S7" s="448" t="s">
        <v>19</v>
      </c>
      <c r="T7" s="14"/>
      <c r="U7" s="9"/>
    </row>
    <row r="8" spans="1:23" ht="25.5" customHeight="1" x14ac:dyDescent="0.2">
      <c r="A8" s="511" t="s">
        <v>293</v>
      </c>
      <c r="B8" s="512"/>
      <c r="C8" s="512"/>
      <c r="D8" s="512"/>
      <c r="E8" s="512"/>
      <c r="F8" s="512"/>
      <c r="G8" s="512"/>
      <c r="H8" s="512"/>
      <c r="I8" s="512"/>
      <c r="J8" s="512"/>
      <c r="K8" s="512"/>
      <c r="L8" s="512"/>
      <c r="M8" s="512"/>
      <c r="N8" s="512"/>
      <c r="O8" s="512"/>
      <c r="P8" s="512"/>
      <c r="Q8" s="512"/>
      <c r="R8" s="512"/>
      <c r="S8" s="513"/>
      <c r="T8" s="457"/>
    </row>
    <row r="9" spans="1:23" ht="25.5" customHeight="1" x14ac:dyDescent="0.2">
      <c r="A9" s="514" t="s">
        <v>0</v>
      </c>
      <c r="B9" s="515" t="s">
        <v>294</v>
      </c>
      <c r="C9" s="515" t="s">
        <v>1</v>
      </c>
      <c r="D9" s="516" t="s">
        <v>3</v>
      </c>
      <c r="E9" s="516" t="s">
        <v>4</v>
      </c>
      <c r="F9" s="516" t="s">
        <v>22</v>
      </c>
      <c r="G9" s="516" t="s">
        <v>5</v>
      </c>
      <c r="H9" s="516" t="s">
        <v>2</v>
      </c>
      <c r="I9" s="516" t="s">
        <v>6</v>
      </c>
      <c r="J9" s="507" t="s">
        <v>7</v>
      </c>
      <c r="K9" s="506" t="s">
        <v>8</v>
      </c>
      <c r="L9" s="507" t="s">
        <v>9</v>
      </c>
      <c r="M9" s="507" t="s">
        <v>15</v>
      </c>
      <c r="N9" s="507" t="s">
        <v>10</v>
      </c>
      <c r="O9" s="505" t="s">
        <v>26</v>
      </c>
      <c r="P9" s="508" t="s">
        <v>315</v>
      </c>
      <c r="Q9" s="508"/>
      <c r="R9" s="508"/>
      <c r="S9" s="517" t="s">
        <v>27</v>
      </c>
      <c r="T9" s="543" t="s">
        <v>11</v>
      </c>
    </row>
    <row r="10" spans="1:23" ht="58.7" customHeight="1" x14ac:dyDescent="0.2">
      <c r="A10" s="514"/>
      <c r="B10" s="515"/>
      <c r="C10" s="515"/>
      <c r="D10" s="516"/>
      <c r="E10" s="516"/>
      <c r="F10" s="516"/>
      <c r="G10" s="516"/>
      <c r="H10" s="516"/>
      <c r="I10" s="516"/>
      <c r="J10" s="507"/>
      <c r="K10" s="506"/>
      <c r="L10" s="507"/>
      <c r="M10" s="507"/>
      <c r="N10" s="507"/>
      <c r="O10" s="505"/>
      <c r="P10" s="348" t="s">
        <v>16</v>
      </c>
      <c r="Q10" s="348" t="s">
        <v>24</v>
      </c>
      <c r="R10" s="348" t="s">
        <v>316</v>
      </c>
      <c r="S10" s="517"/>
      <c r="T10" s="543"/>
    </row>
    <row r="11" spans="1:23" s="32" customFormat="1" ht="20.25" x14ac:dyDescent="0.3">
      <c r="A11" s="370" t="s">
        <v>296</v>
      </c>
      <c r="B11" s="52"/>
      <c r="C11" s="52"/>
      <c r="D11" s="52"/>
      <c r="E11" s="52"/>
      <c r="F11" s="52"/>
      <c r="G11" s="52"/>
      <c r="H11" s="52"/>
      <c r="I11" s="52"/>
      <c r="J11" s="53"/>
      <c r="K11" s="52"/>
      <c r="L11" s="52"/>
      <c r="M11" s="30">
        <f>SUM(M12:M14)</f>
        <v>14200</v>
      </c>
      <c r="N11" s="43"/>
      <c r="O11" s="30">
        <f t="shared" ref="O11:S11" si="0">SUM(O12:O14)</f>
        <v>0</v>
      </c>
      <c r="P11" s="30">
        <f t="shared" si="0"/>
        <v>1520</v>
      </c>
      <c r="Q11" s="30">
        <f t="shared" si="0"/>
        <v>0</v>
      </c>
      <c r="R11" s="30">
        <f t="shared" si="0"/>
        <v>1520</v>
      </c>
      <c r="S11" s="371">
        <f t="shared" si="0"/>
        <v>12680</v>
      </c>
      <c r="T11" s="364"/>
    </row>
    <row r="12" spans="1:23" ht="92.25" customHeight="1" x14ac:dyDescent="0.2">
      <c r="A12" s="396">
        <v>1</v>
      </c>
      <c r="B12" s="252"/>
      <c r="C12" s="252" t="s">
        <v>29</v>
      </c>
      <c r="D12" s="71">
        <v>3315</v>
      </c>
      <c r="E12" s="252">
        <v>5171</v>
      </c>
      <c r="F12" s="252">
        <v>51</v>
      </c>
      <c r="G12" s="252">
        <v>13</v>
      </c>
      <c r="H12" s="253"/>
      <c r="I12" s="458" t="s">
        <v>163</v>
      </c>
      <c r="J12" s="459" t="s">
        <v>164</v>
      </c>
      <c r="K12" s="460"/>
      <c r="L12" s="252" t="s">
        <v>40</v>
      </c>
      <c r="M12" s="254">
        <f>O12+P12+S12</f>
        <v>2200</v>
      </c>
      <c r="N12" s="256" t="s">
        <v>142</v>
      </c>
      <c r="O12" s="254">
        <v>0</v>
      </c>
      <c r="P12" s="255">
        <f>Q12+R12</f>
        <v>200</v>
      </c>
      <c r="Q12" s="254">
        <v>0</v>
      </c>
      <c r="R12" s="257">
        <v>200</v>
      </c>
      <c r="S12" s="397">
        <v>2000</v>
      </c>
      <c r="T12" s="365" t="s">
        <v>165</v>
      </c>
      <c r="V12" s="545"/>
      <c r="W12" s="545"/>
    </row>
    <row r="13" spans="1:23" ht="92.25" customHeight="1" x14ac:dyDescent="0.2">
      <c r="A13" s="396">
        <v>2</v>
      </c>
      <c r="B13" s="252"/>
      <c r="C13" s="252"/>
      <c r="D13" s="71">
        <v>3315</v>
      </c>
      <c r="E13" s="252">
        <v>5171</v>
      </c>
      <c r="F13" s="252">
        <v>51</v>
      </c>
      <c r="G13" s="252">
        <v>13</v>
      </c>
      <c r="H13" s="253"/>
      <c r="I13" s="458" t="s">
        <v>297</v>
      </c>
      <c r="J13" s="459" t="s">
        <v>298</v>
      </c>
      <c r="K13" s="460"/>
      <c r="L13" s="252" t="s">
        <v>40</v>
      </c>
      <c r="M13" s="254">
        <v>2000</v>
      </c>
      <c r="N13" s="256">
        <v>2021</v>
      </c>
      <c r="O13" s="254">
        <v>0</v>
      </c>
      <c r="P13" s="255">
        <f>SUM(Q13:R13)</f>
        <v>820</v>
      </c>
      <c r="Q13" s="254">
        <v>0</v>
      </c>
      <c r="R13" s="257">
        <v>820</v>
      </c>
      <c r="S13" s="397">
        <f>M13-P13</f>
        <v>1180</v>
      </c>
      <c r="T13" s="324"/>
      <c r="V13" s="453"/>
      <c r="W13" s="453"/>
    </row>
    <row r="14" spans="1:23" ht="92.25" customHeight="1" x14ac:dyDescent="0.2">
      <c r="A14" s="396">
        <v>3</v>
      </c>
      <c r="B14" s="252"/>
      <c r="C14" s="252"/>
      <c r="D14" s="71">
        <v>3315</v>
      </c>
      <c r="E14" s="252">
        <v>6121</v>
      </c>
      <c r="F14" s="252">
        <v>61</v>
      </c>
      <c r="G14" s="252">
        <v>13</v>
      </c>
      <c r="H14" s="253"/>
      <c r="I14" s="458" t="s">
        <v>299</v>
      </c>
      <c r="J14" s="459" t="s">
        <v>300</v>
      </c>
      <c r="K14" s="460"/>
      <c r="L14" s="252" t="s">
        <v>40</v>
      </c>
      <c r="M14" s="254">
        <v>10000</v>
      </c>
      <c r="N14" s="256" t="s">
        <v>70</v>
      </c>
      <c r="O14" s="254">
        <v>0</v>
      </c>
      <c r="P14" s="255">
        <v>500</v>
      </c>
      <c r="Q14" s="254">
        <v>0</v>
      </c>
      <c r="R14" s="257">
        <v>500</v>
      </c>
      <c r="S14" s="397">
        <v>9500</v>
      </c>
      <c r="T14" s="324"/>
      <c r="V14" s="453"/>
      <c r="W14" s="453"/>
    </row>
    <row r="15" spans="1:23" s="32" customFormat="1" ht="20.25" x14ac:dyDescent="0.3">
      <c r="A15" s="370" t="s">
        <v>295</v>
      </c>
      <c r="B15" s="52"/>
      <c r="C15" s="52"/>
      <c r="D15" s="52"/>
      <c r="E15" s="52"/>
      <c r="F15" s="52"/>
      <c r="G15" s="52"/>
      <c r="H15" s="52"/>
      <c r="I15" s="52"/>
      <c r="J15" s="53"/>
      <c r="K15" s="52"/>
      <c r="L15" s="52"/>
      <c r="M15" s="30">
        <f>SUM(M16:M18)</f>
        <v>2680</v>
      </c>
      <c r="N15" s="43"/>
      <c r="O15" s="30">
        <f>SUM(O16:O18)</f>
        <v>0</v>
      </c>
      <c r="P15" s="30">
        <f>SUM(P16:P18)</f>
        <v>2680</v>
      </c>
      <c r="Q15" s="30">
        <f>SUM(Q16:Q18)</f>
        <v>0</v>
      </c>
      <c r="R15" s="30">
        <f>SUM(R16:R18)</f>
        <v>2680</v>
      </c>
      <c r="S15" s="371">
        <f>SUM(S16:S18)</f>
        <v>0</v>
      </c>
    </row>
    <row r="16" spans="1:23" ht="45" customHeight="1" x14ac:dyDescent="0.2">
      <c r="A16" s="374">
        <v>1</v>
      </c>
      <c r="B16" s="71"/>
      <c r="C16" s="71"/>
      <c r="D16" s="71">
        <v>3315</v>
      </c>
      <c r="E16" s="71">
        <v>6351</v>
      </c>
      <c r="F16" s="71">
        <v>63</v>
      </c>
      <c r="G16" s="71">
        <v>13</v>
      </c>
      <c r="H16" s="61">
        <v>66013001603</v>
      </c>
      <c r="I16" s="239" t="s">
        <v>157</v>
      </c>
      <c r="J16" s="67" t="s">
        <v>158</v>
      </c>
      <c r="K16" s="71"/>
      <c r="L16" s="71" t="s">
        <v>36</v>
      </c>
      <c r="M16" s="68">
        <v>380</v>
      </c>
      <c r="N16" s="26">
        <v>2021</v>
      </c>
      <c r="O16" s="70">
        <v>0</v>
      </c>
      <c r="P16" s="69">
        <v>380</v>
      </c>
      <c r="Q16" s="70">
        <v>0</v>
      </c>
      <c r="R16" s="51">
        <v>380</v>
      </c>
      <c r="S16" s="375">
        <v>0</v>
      </c>
      <c r="T16" s="434"/>
    </row>
    <row r="17" spans="1:21" ht="44.25" customHeight="1" x14ac:dyDescent="0.2">
      <c r="A17" s="374">
        <v>2</v>
      </c>
      <c r="B17" s="71"/>
      <c r="C17" s="71"/>
      <c r="D17" s="71">
        <v>3315</v>
      </c>
      <c r="E17" s="71">
        <v>6351</v>
      </c>
      <c r="F17" s="71">
        <v>63</v>
      </c>
      <c r="G17" s="71">
        <v>13</v>
      </c>
      <c r="H17" s="61">
        <v>66013001603</v>
      </c>
      <c r="I17" s="239" t="s">
        <v>159</v>
      </c>
      <c r="J17" s="461" t="s">
        <v>160</v>
      </c>
      <c r="K17" s="71"/>
      <c r="L17" s="71"/>
      <c r="M17" s="68">
        <v>1100</v>
      </c>
      <c r="N17" s="26">
        <v>2021</v>
      </c>
      <c r="O17" s="70">
        <v>0</v>
      </c>
      <c r="P17" s="69">
        <v>1100</v>
      </c>
      <c r="Q17" s="70">
        <v>0</v>
      </c>
      <c r="R17" s="51">
        <v>1100</v>
      </c>
      <c r="S17" s="375">
        <v>0</v>
      </c>
      <c r="T17" s="434"/>
    </row>
    <row r="18" spans="1:21" ht="92.25" customHeight="1" x14ac:dyDescent="0.2">
      <c r="A18" s="374">
        <v>3</v>
      </c>
      <c r="B18" s="71"/>
      <c r="C18" s="71"/>
      <c r="D18" s="71">
        <v>3315</v>
      </c>
      <c r="E18" s="71">
        <v>5331</v>
      </c>
      <c r="F18" s="71">
        <v>53</v>
      </c>
      <c r="G18" s="71">
        <v>13</v>
      </c>
      <c r="H18" s="61">
        <v>33013001606</v>
      </c>
      <c r="I18" s="239" t="s">
        <v>161</v>
      </c>
      <c r="J18" s="67" t="s">
        <v>162</v>
      </c>
      <c r="K18" s="71"/>
      <c r="L18" s="71"/>
      <c r="M18" s="68">
        <v>1200</v>
      </c>
      <c r="N18" s="26">
        <v>2021</v>
      </c>
      <c r="O18" s="70">
        <v>0</v>
      </c>
      <c r="P18" s="69">
        <v>1200</v>
      </c>
      <c r="Q18" s="70">
        <v>0</v>
      </c>
      <c r="R18" s="51">
        <v>1200</v>
      </c>
      <c r="S18" s="375">
        <v>0</v>
      </c>
      <c r="T18" s="434"/>
    </row>
    <row r="19" spans="1:21" ht="35.25" customHeight="1" thickBot="1" x14ac:dyDescent="0.25">
      <c r="A19" s="360" t="s">
        <v>39</v>
      </c>
      <c r="B19" s="361"/>
      <c r="C19" s="361"/>
      <c r="D19" s="361"/>
      <c r="E19" s="361"/>
      <c r="F19" s="361"/>
      <c r="G19" s="361"/>
      <c r="H19" s="361"/>
      <c r="I19" s="361"/>
      <c r="J19" s="361"/>
      <c r="K19" s="361"/>
      <c r="L19" s="361"/>
      <c r="M19" s="377">
        <f>M15+M11</f>
        <v>16880</v>
      </c>
      <c r="N19" s="378"/>
      <c r="O19" s="377">
        <f t="shared" ref="O19:S19" si="1">O15+O11</f>
        <v>0</v>
      </c>
      <c r="P19" s="377">
        <f t="shared" si="1"/>
        <v>4200</v>
      </c>
      <c r="Q19" s="377">
        <f t="shared" si="1"/>
        <v>0</v>
      </c>
      <c r="R19" s="377">
        <f t="shared" si="1"/>
        <v>4200</v>
      </c>
      <c r="S19" s="379">
        <f t="shared" si="1"/>
        <v>12680</v>
      </c>
      <c r="T19" s="395"/>
    </row>
    <row r="20" spans="1:21" s="444" customFormat="1" x14ac:dyDescent="0.2">
      <c r="A20" s="433"/>
      <c r="B20" s="433"/>
      <c r="C20" s="433"/>
      <c r="D20" s="433"/>
      <c r="E20" s="433"/>
      <c r="F20" s="433"/>
      <c r="G20" s="433"/>
      <c r="H20" s="433"/>
      <c r="I20" s="19"/>
      <c r="J20" s="433"/>
      <c r="K20" s="20"/>
      <c r="L20" s="16"/>
      <c r="M20" s="17"/>
      <c r="N20" s="48"/>
      <c r="O20" s="18"/>
      <c r="T20" s="453"/>
      <c r="U20" s="434"/>
    </row>
    <row r="21" spans="1:21" s="444" customFormat="1" x14ac:dyDescent="0.2">
      <c r="A21" s="433"/>
      <c r="B21" s="433"/>
      <c r="C21" s="433"/>
      <c r="D21" s="433"/>
      <c r="E21" s="433"/>
      <c r="F21" s="433"/>
      <c r="G21" s="433"/>
      <c r="H21" s="433"/>
      <c r="I21" s="433"/>
      <c r="J21" s="433"/>
      <c r="K21" s="21"/>
      <c r="L21" s="454"/>
      <c r="M21" s="455"/>
      <c r="N21" s="456"/>
      <c r="T21" s="453"/>
      <c r="U21" s="434"/>
    </row>
    <row r="22" spans="1:21" s="444" customFormat="1" x14ac:dyDescent="0.2">
      <c r="A22" s="433"/>
      <c r="B22" s="433"/>
      <c r="C22" s="433"/>
      <c r="D22" s="433"/>
      <c r="E22" s="433"/>
      <c r="F22" s="433"/>
      <c r="G22" s="433"/>
      <c r="H22" s="433"/>
      <c r="I22" s="433"/>
      <c r="J22" s="433"/>
      <c r="K22" s="434"/>
      <c r="L22" s="454"/>
      <c r="M22" s="455"/>
      <c r="N22" s="456"/>
      <c r="T22" s="453"/>
      <c r="U22" s="434"/>
    </row>
    <row r="23" spans="1:21" s="444" customFormat="1" x14ac:dyDescent="0.2">
      <c r="A23" s="433"/>
      <c r="B23" s="433"/>
      <c r="C23" s="433"/>
      <c r="D23" s="433"/>
      <c r="E23" s="433"/>
      <c r="F23" s="433"/>
      <c r="G23" s="433"/>
      <c r="H23" s="433"/>
      <c r="I23" s="433"/>
      <c r="J23" s="433"/>
      <c r="K23" s="434"/>
      <c r="L23" s="454"/>
      <c r="M23" s="455"/>
      <c r="N23" s="456"/>
      <c r="T23" s="453"/>
      <c r="U23" s="434"/>
    </row>
    <row r="24" spans="1:21" s="444" customFormat="1" x14ac:dyDescent="0.2">
      <c r="A24" s="433"/>
      <c r="B24" s="433"/>
      <c r="C24" s="433"/>
      <c r="D24" s="433"/>
      <c r="E24" s="433"/>
      <c r="F24" s="433"/>
      <c r="G24" s="433"/>
      <c r="H24" s="433"/>
      <c r="I24" s="433"/>
      <c r="J24" s="433"/>
      <c r="K24" s="434"/>
      <c r="L24" s="454"/>
      <c r="M24" s="455"/>
      <c r="N24" s="456"/>
      <c r="T24" s="453"/>
      <c r="U24" s="434"/>
    </row>
    <row r="25" spans="1:21" s="444" customFormat="1" x14ac:dyDescent="0.2">
      <c r="A25" s="433"/>
      <c r="B25" s="433"/>
      <c r="C25" s="433"/>
      <c r="D25" s="433"/>
      <c r="E25" s="433"/>
      <c r="F25" s="433"/>
      <c r="G25" s="433" t="e">
        <f>#REF!+G22+G23+G24</f>
        <v>#REF!</v>
      </c>
      <c r="H25" s="433" t="e">
        <f>#REF!+H22+H23+H24</f>
        <v>#REF!</v>
      </c>
      <c r="I25" s="433"/>
      <c r="J25" s="433"/>
      <c r="K25" s="434"/>
      <c r="L25" s="454"/>
      <c r="M25" s="455"/>
      <c r="N25" s="456"/>
      <c r="T25" s="453"/>
      <c r="U25" s="434"/>
    </row>
    <row r="26" spans="1:21" s="444" customFormat="1" x14ac:dyDescent="0.2">
      <c r="A26" s="433"/>
      <c r="B26" s="433"/>
      <c r="C26" s="433"/>
      <c r="D26" s="433"/>
      <c r="E26" s="433"/>
      <c r="F26" s="433"/>
      <c r="G26" s="433"/>
      <c r="H26" s="433"/>
      <c r="I26" s="433"/>
      <c r="J26" s="433"/>
      <c r="K26" s="434"/>
      <c r="L26" s="454"/>
      <c r="M26" s="455"/>
      <c r="N26" s="456"/>
      <c r="T26" s="453"/>
      <c r="U26" s="434"/>
    </row>
    <row r="27" spans="1:21" s="444" customFormat="1" x14ac:dyDescent="0.2">
      <c r="A27" s="433"/>
      <c r="B27" s="433"/>
      <c r="C27" s="433"/>
      <c r="D27" s="433"/>
      <c r="E27" s="433"/>
      <c r="F27" s="433"/>
      <c r="G27" s="433"/>
      <c r="H27" s="433"/>
      <c r="I27" s="433"/>
      <c r="J27" s="433"/>
      <c r="K27" s="434"/>
      <c r="L27" s="454"/>
      <c r="M27" s="455"/>
      <c r="N27" s="456"/>
      <c r="T27" s="453"/>
      <c r="U27" s="434"/>
    </row>
    <row r="28" spans="1:21" s="444" customFormat="1" x14ac:dyDescent="0.2">
      <c r="A28" s="433"/>
      <c r="B28" s="433"/>
      <c r="C28" s="433"/>
      <c r="D28" s="433"/>
      <c r="E28" s="433"/>
      <c r="F28" s="433"/>
      <c r="G28" s="433"/>
      <c r="H28" s="433"/>
      <c r="I28" s="433"/>
      <c r="J28" s="433"/>
      <c r="K28" s="434"/>
      <c r="L28" s="454"/>
      <c r="M28" s="455"/>
      <c r="N28" s="456"/>
      <c r="T28" s="453"/>
      <c r="U28" s="434"/>
    </row>
    <row r="29" spans="1:21" s="444" customFormat="1" x14ac:dyDescent="0.2">
      <c r="A29" s="433"/>
      <c r="B29" s="433"/>
      <c r="C29" s="433"/>
      <c r="D29" s="433"/>
      <c r="E29" s="433"/>
      <c r="F29" s="433"/>
      <c r="G29" s="433"/>
      <c r="H29" s="433"/>
      <c r="I29" s="433"/>
      <c r="J29" s="433"/>
      <c r="K29" s="434"/>
      <c r="L29" s="454"/>
      <c r="M29" s="455"/>
      <c r="N29" s="456"/>
      <c r="T29" s="453"/>
      <c r="U29" s="434"/>
    </row>
    <row r="30" spans="1:21" s="444" customFormat="1" x14ac:dyDescent="0.2">
      <c r="A30" s="434"/>
      <c r="B30" s="434"/>
      <c r="C30" s="434"/>
      <c r="D30" s="434"/>
      <c r="E30" s="434"/>
      <c r="F30" s="434"/>
      <c r="G30" s="434"/>
      <c r="H30" s="434"/>
      <c r="I30" s="434"/>
      <c r="J30" s="434"/>
      <c r="K30" s="434"/>
      <c r="L30" s="433"/>
      <c r="M30" s="455"/>
      <c r="N30" s="456"/>
      <c r="T30" s="453"/>
      <c r="U30" s="434"/>
    </row>
    <row r="31" spans="1:21" s="444" customFormat="1" x14ac:dyDescent="0.2">
      <c r="A31" s="434"/>
      <c r="B31" s="434"/>
      <c r="C31" s="434"/>
      <c r="D31" s="434"/>
      <c r="E31" s="434"/>
      <c r="F31" s="434"/>
      <c r="G31" s="434"/>
      <c r="H31" s="434"/>
      <c r="I31" s="434"/>
      <c r="J31" s="434"/>
      <c r="K31" s="434"/>
      <c r="L31" s="433"/>
      <c r="M31" s="455"/>
      <c r="N31" s="456"/>
      <c r="T31" s="453"/>
      <c r="U31" s="434"/>
    </row>
  </sheetData>
  <mergeCells count="20">
    <mergeCell ref="V12:W12"/>
    <mergeCell ref="T9:T10"/>
    <mergeCell ref="K9:K10"/>
    <mergeCell ref="L9:L10"/>
    <mergeCell ref="M9:M10"/>
    <mergeCell ref="N9:N10"/>
    <mergeCell ref="O9:O10"/>
    <mergeCell ref="P9:R9"/>
    <mergeCell ref="A8:S8"/>
    <mergeCell ref="A9:A10"/>
    <mergeCell ref="C9:C10"/>
    <mergeCell ref="D9:D10"/>
    <mergeCell ref="E9:E10"/>
    <mergeCell ref="F9:F10"/>
    <mergeCell ref="G9:G10"/>
    <mergeCell ref="H9:H10"/>
    <mergeCell ref="I9:I10"/>
    <mergeCell ref="J9:J10"/>
    <mergeCell ref="S9:S10"/>
    <mergeCell ref="B9:B10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48" firstPageNumber="12" orientation="landscape" useFirstPageNumber="1" r:id="rId1"/>
  <headerFooter>
    <oddFooter>&amp;LZastupitelstvo Olomouckého kraje 22.2.2021
8.3. - Rozpočet Olomouckého kraje 2020 – zapojení použitelného zůstatku a návrh na jeho rozdělení 
Příloha č. 3: Opravy, investice, projekty z dotace a nákupy&amp;RStrana &amp;P (celkem 18)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  <pageSetUpPr fitToPage="1"/>
  </sheetPr>
  <dimension ref="A1:AA83"/>
  <sheetViews>
    <sheetView showGridLines="0" view="pageBreakPreview" zoomScale="80" zoomScaleNormal="70" zoomScaleSheetLayoutView="80" workbookViewId="0"/>
  </sheetViews>
  <sheetFormatPr defaultColWidth="9.140625" defaultRowHeight="15" outlineLevelCol="1" x14ac:dyDescent="0.25"/>
  <cols>
    <col min="1" max="2" width="5.42578125" style="466" customWidth="1"/>
    <col min="3" max="3" width="5.7109375" style="466" hidden="1" customWidth="1"/>
    <col min="4" max="4" width="18.5703125" style="466" hidden="1" customWidth="1" outlineLevel="1"/>
    <col min="5" max="5" width="6.140625" style="466" hidden="1" customWidth="1" outlineLevel="1"/>
    <col min="6" max="6" width="8.28515625" style="466" hidden="1" customWidth="1" outlineLevel="1"/>
    <col min="7" max="7" width="15.5703125" style="466" hidden="1" customWidth="1" outlineLevel="1"/>
    <col min="8" max="8" width="41" style="466" customWidth="1" collapsed="1"/>
    <col min="9" max="9" width="38.85546875" style="466" customWidth="1"/>
    <col min="10" max="10" width="8.42578125" style="466" customWidth="1"/>
    <col min="11" max="11" width="14.7109375" style="463" customWidth="1"/>
    <col min="12" max="13" width="14.85546875" style="465" customWidth="1"/>
    <col min="14" max="14" width="13.5703125" style="465" customWidth="1"/>
    <col min="15" max="15" width="13.7109375" style="465" customWidth="1"/>
    <col min="16" max="16" width="14.7109375" style="465" customWidth="1"/>
    <col min="17" max="17" width="16.28515625" style="465" customWidth="1"/>
    <col min="18" max="18" width="19.7109375" style="465" customWidth="1"/>
    <col min="19" max="19" width="17" style="465" customWidth="1"/>
    <col min="20" max="20" width="17.140625" style="465" customWidth="1"/>
    <col min="21" max="21" width="16.85546875" style="465" customWidth="1"/>
    <col min="22" max="23" width="14.85546875" style="465" customWidth="1"/>
    <col min="24" max="24" width="14.42578125" style="465" customWidth="1"/>
    <col min="25" max="25" width="10.28515625" style="464" hidden="1" customWidth="1"/>
    <col min="26" max="26" width="17.7109375" style="475" customWidth="1"/>
    <col min="27" max="16384" width="9.140625" style="466"/>
  </cols>
  <sheetData>
    <row r="1" spans="1:27" s="440" customFormat="1" ht="30" customHeight="1" x14ac:dyDescent="0.25">
      <c r="A1" s="163" t="s">
        <v>324</v>
      </c>
      <c r="B1" s="431"/>
      <c r="C1" s="439"/>
      <c r="D1" s="439"/>
      <c r="E1" s="439"/>
      <c r="F1" s="439"/>
      <c r="G1" s="439"/>
      <c r="H1" s="439"/>
      <c r="I1" s="439"/>
      <c r="J1" s="439"/>
    </row>
    <row r="2" spans="1:27" ht="18" x14ac:dyDescent="0.25">
      <c r="A2" s="1" t="s">
        <v>256</v>
      </c>
      <c r="B2" s="1"/>
      <c r="C2" s="441"/>
      <c r="D2" s="441"/>
      <c r="E2" s="441"/>
      <c r="F2" s="441"/>
      <c r="G2" s="462"/>
      <c r="H2" s="442"/>
      <c r="I2" s="443"/>
      <c r="J2" s="441"/>
      <c r="L2" s="464"/>
      <c r="O2" s="446"/>
      <c r="P2" s="446"/>
      <c r="R2" s="446"/>
      <c r="S2" s="446"/>
      <c r="T2" s="446"/>
      <c r="U2" s="447"/>
      <c r="V2" s="101"/>
      <c r="W2" s="466"/>
      <c r="X2" s="466"/>
      <c r="Y2" s="467"/>
      <c r="Z2" s="466"/>
    </row>
    <row r="3" spans="1:27" ht="15.75" x14ac:dyDescent="0.25">
      <c r="A3" s="428" t="s">
        <v>43</v>
      </c>
      <c r="B3" s="107"/>
      <c r="C3" s="11"/>
      <c r="D3" s="108"/>
      <c r="F3" s="108" t="s">
        <v>28</v>
      </c>
      <c r="G3" s="106"/>
      <c r="H3" s="108"/>
      <c r="I3" s="29"/>
      <c r="J3" s="28"/>
      <c r="L3" s="464"/>
      <c r="O3" s="13"/>
      <c r="P3" s="13"/>
      <c r="R3" s="13"/>
      <c r="S3" s="13"/>
      <c r="T3" s="13"/>
      <c r="U3" s="14"/>
      <c r="V3" s="101"/>
      <c r="W3" s="466"/>
      <c r="X3" s="466"/>
      <c r="Y3" s="467"/>
      <c r="Z3" s="466"/>
    </row>
    <row r="4" spans="1:27" ht="15.75" x14ac:dyDescent="0.25">
      <c r="A4" s="107"/>
      <c r="B4" s="107"/>
      <c r="C4" s="11"/>
      <c r="D4" s="12"/>
      <c r="F4" s="12" t="s">
        <v>17</v>
      </c>
      <c r="G4" s="106"/>
      <c r="H4" s="12"/>
      <c r="I4" s="105"/>
      <c r="J4" s="28"/>
      <c r="L4" s="464"/>
      <c r="O4" s="13"/>
      <c r="P4" s="13"/>
      <c r="R4" s="13"/>
      <c r="S4" s="13"/>
      <c r="T4" s="13"/>
      <c r="U4" s="14"/>
      <c r="V4" s="101"/>
      <c r="W4" s="466"/>
      <c r="X4" s="466"/>
      <c r="Y4" s="467"/>
      <c r="Z4" s="466"/>
    </row>
    <row r="5" spans="1:27" ht="17.25" customHeight="1" thickBot="1" x14ac:dyDescent="0.3">
      <c r="A5" s="468"/>
      <c r="B5" s="468"/>
      <c r="C5" s="468"/>
      <c r="D5" s="468"/>
      <c r="E5" s="468"/>
      <c r="F5" s="468"/>
      <c r="G5" s="468"/>
      <c r="H5" s="468"/>
      <c r="I5" s="468"/>
      <c r="J5" s="468"/>
      <c r="K5" s="468"/>
      <c r="L5" s="468"/>
      <c r="M5" s="469"/>
      <c r="N5" s="468"/>
      <c r="O5" s="469"/>
      <c r="P5" s="468"/>
      <c r="Q5" s="468"/>
      <c r="R5" s="468"/>
      <c r="S5" s="468"/>
      <c r="T5" s="468"/>
      <c r="U5" s="468"/>
      <c r="V5" s="468"/>
      <c r="W5" s="468"/>
      <c r="Z5" s="470" t="s">
        <v>19</v>
      </c>
      <c r="AA5" s="101"/>
    </row>
    <row r="6" spans="1:27" ht="25.5" customHeight="1" x14ac:dyDescent="0.25">
      <c r="A6" s="511" t="s">
        <v>82</v>
      </c>
      <c r="B6" s="512"/>
      <c r="C6" s="512"/>
      <c r="D6" s="512"/>
      <c r="E6" s="512"/>
      <c r="F6" s="512"/>
      <c r="G6" s="512"/>
      <c r="H6" s="512"/>
      <c r="I6" s="512"/>
      <c r="J6" s="512"/>
      <c r="K6" s="512"/>
      <c r="L6" s="512"/>
      <c r="M6" s="512"/>
      <c r="N6" s="512"/>
      <c r="O6" s="512"/>
      <c r="P6" s="512"/>
      <c r="Q6" s="512"/>
      <c r="R6" s="512"/>
      <c r="S6" s="512"/>
      <c r="T6" s="512"/>
      <c r="U6" s="512"/>
      <c r="V6" s="512"/>
      <c r="W6" s="512"/>
      <c r="X6" s="512"/>
      <c r="Y6" s="398"/>
      <c r="Z6" s="471"/>
    </row>
    <row r="7" spans="1:27" ht="25.5" customHeight="1" x14ac:dyDescent="0.25">
      <c r="A7" s="514" t="s">
        <v>0</v>
      </c>
      <c r="B7" s="546" t="s">
        <v>258</v>
      </c>
      <c r="C7" s="515" t="s">
        <v>1</v>
      </c>
      <c r="D7" s="516" t="s">
        <v>3</v>
      </c>
      <c r="E7" s="516" t="s">
        <v>4</v>
      </c>
      <c r="F7" s="516" t="s">
        <v>22</v>
      </c>
      <c r="G7" s="516" t="s">
        <v>2</v>
      </c>
      <c r="H7" s="516" t="s">
        <v>6</v>
      </c>
      <c r="I7" s="507" t="s">
        <v>7</v>
      </c>
      <c r="J7" s="506" t="s">
        <v>8</v>
      </c>
      <c r="K7" s="507" t="s">
        <v>9</v>
      </c>
      <c r="L7" s="507" t="s">
        <v>15</v>
      </c>
      <c r="M7" s="507" t="s">
        <v>60</v>
      </c>
      <c r="N7" s="507" t="s">
        <v>59</v>
      </c>
      <c r="O7" s="507" t="s">
        <v>62</v>
      </c>
      <c r="P7" s="505" t="s">
        <v>58</v>
      </c>
      <c r="Q7" s="540" t="s">
        <v>57</v>
      </c>
      <c r="R7" s="542" t="s">
        <v>56</v>
      </c>
      <c r="S7" s="541" t="s">
        <v>55</v>
      </c>
      <c r="T7" s="541"/>
      <c r="U7" s="542" t="s">
        <v>319</v>
      </c>
      <c r="V7" s="541" t="s">
        <v>55</v>
      </c>
      <c r="W7" s="541"/>
      <c r="X7" s="505" t="s">
        <v>27</v>
      </c>
      <c r="Y7" s="505" t="s">
        <v>50</v>
      </c>
      <c r="Z7" s="539" t="s">
        <v>11</v>
      </c>
    </row>
    <row r="8" spans="1:27" ht="81" customHeight="1" x14ac:dyDescent="0.25">
      <c r="A8" s="514"/>
      <c r="B8" s="523"/>
      <c r="C8" s="515"/>
      <c r="D8" s="516"/>
      <c r="E8" s="516"/>
      <c r="F8" s="516"/>
      <c r="G8" s="516"/>
      <c r="H8" s="516"/>
      <c r="I8" s="507"/>
      <c r="J8" s="506"/>
      <c r="K8" s="507"/>
      <c r="L8" s="507"/>
      <c r="M8" s="507"/>
      <c r="N8" s="507"/>
      <c r="O8" s="507"/>
      <c r="P8" s="505"/>
      <c r="Q8" s="540"/>
      <c r="R8" s="542"/>
      <c r="S8" s="348" t="s">
        <v>69</v>
      </c>
      <c r="T8" s="348" t="s">
        <v>71</v>
      </c>
      <c r="U8" s="542"/>
      <c r="V8" s="348" t="s">
        <v>52</v>
      </c>
      <c r="W8" s="348" t="s">
        <v>51</v>
      </c>
      <c r="X8" s="505"/>
      <c r="Y8" s="505"/>
      <c r="Z8" s="539"/>
    </row>
    <row r="9" spans="1:27" s="95" customFormat="1" ht="25.5" customHeight="1" x14ac:dyDescent="0.3">
      <c r="A9" s="370" t="s">
        <v>13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30">
        <f t="shared" ref="L9:X9" si="0">SUM(L10:L15)</f>
        <v>61881</v>
      </c>
      <c r="M9" s="30">
        <f t="shared" si="0"/>
        <v>21118</v>
      </c>
      <c r="N9" s="30">
        <f t="shared" si="0"/>
        <v>38963</v>
      </c>
      <c r="O9" s="30">
        <f t="shared" si="0"/>
        <v>12127</v>
      </c>
      <c r="P9" s="30">
        <f t="shared" si="0"/>
        <v>870</v>
      </c>
      <c r="Q9" s="100">
        <f t="shared" si="0"/>
        <v>19111</v>
      </c>
      <c r="R9" s="100">
        <f t="shared" si="0"/>
        <v>11118</v>
      </c>
      <c r="S9" s="100">
        <f t="shared" si="0"/>
        <v>2680</v>
      </c>
      <c r="T9" s="100">
        <f t="shared" si="0"/>
        <v>8438</v>
      </c>
      <c r="U9" s="100">
        <f t="shared" si="0"/>
        <v>7993</v>
      </c>
      <c r="V9" s="100">
        <f t="shared" si="0"/>
        <v>3690</v>
      </c>
      <c r="W9" s="100">
        <f t="shared" si="0"/>
        <v>4303</v>
      </c>
      <c r="X9" s="30">
        <f t="shared" si="0"/>
        <v>41900</v>
      </c>
      <c r="Y9" s="43"/>
      <c r="Z9" s="381"/>
    </row>
    <row r="10" spans="1:27" ht="130.15" customHeight="1" x14ac:dyDescent="0.25">
      <c r="A10" s="399">
        <v>1</v>
      </c>
      <c r="B10" s="94">
        <v>1</v>
      </c>
      <c r="C10" s="94"/>
      <c r="D10" s="99">
        <v>3522</v>
      </c>
      <c r="E10" s="99">
        <v>6121</v>
      </c>
      <c r="F10" s="99">
        <v>61</v>
      </c>
      <c r="G10" s="93">
        <v>60005000000</v>
      </c>
      <c r="H10" s="274" t="s">
        <v>192</v>
      </c>
      <c r="I10" s="91" t="s">
        <v>197</v>
      </c>
      <c r="J10" s="472"/>
      <c r="K10" s="472"/>
      <c r="L10" s="261">
        <v>1800</v>
      </c>
      <c r="M10" s="261"/>
      <c r="N10" s="261"/>
      <c r="O10" s="473">
        <v>2021</v>
      </c>
      <c r="P10" s="83">
        <v>0</v>
      </c>
      <c r="Q10" s="84">
        <f>R10+U10</f>
        <v>1800</v>
      </c>
      <c r="R10" s="140">
        <f>SUM(S10:T10)</f>
        <v>0</v>
      </c>
      <c r="S10" s="83">
        <v>0</v>
      </c>
      <c r="T10" s="83">
        <v>0</v>
      </c>
      <c r="U10" s="139">
        <f>SUM(V10:W10)</f>
        <v>1800</v>
      </c>
      <c r="V10" s="82"/>
      <c r="W10" s="82">
        <v>1800</v>
      </c>
      <c r="X10" s="82">
        <v>0</v>
      </c>
      <c r="Y10" s="81">
        <v>1</v>
      </c>
      <c r="Z10" s="474"/>
    </row>
    <row r="11" spans="1:27" ht="130.15" customHeight="1" x14ac:dyDescent="0.25">
      <c r="A11" s="399">
        <v>2</v>
      </c>
      <c r="B11" s="94">
        <v>10</v>
      </c>
      <c r="C11" s="99" t="s">
        <v>38</v>
      </c>
      <c r="D11" s="90" t="s">
        <v>37</v>
      </c>
      <c r="E11" s="90">
        <v>6122</v>
      </c>
      <c r="F11" s="94">
        <v>61</v>
      </c>
      <c r="G11" s="93">
        <v>60005101487</v>
      </c>
      <c r="H11" s="301" t="s">
        <v>81</v>
      </c>
      <c r="I11" s="91" t="s">
        <v>79</v>
      </c>
      <c r="J11" s="472" t="s">
        <v>75</v>
      </c>
      <c r="K11" s="90" t="s">
        <v>35</v>
      </c>
      <c r="L11" s="261">
        <v>3200</v>
      </c>
      <c r="M11" s="261">
        <v>1850</v>
      </c>
      <c r="N11" s="261">
        <f>L11-M11</f>
        <v>1350</v>
      </c>
      <c r="O11" s="473">
        <v>2021</v>
      </c>
      <c r="P11" s="83">
        <v>0</v>
      </c>
      <c r="Q11" s="84">
        <f>R11+U11</f>
        <v>3200</v>
      </c>
      <c r="R11" s="140">
        <f>SUM(S11:T11)</f>
        <v>1850</v>
      </c>
      <c r="S11" s="83">
        <v>1850</v>
      </c>
      <c r="T11" s="83">
        <v>0</v>
      </c>
      <c r="U11" s="139">
        <f>SUM(V11:W11)</f>
        <v>1350</v>
      </c>
      <c r="V11" s="82">
        <v>1200</v>
      </c>
      <c r="W11" s="82">
        <v>150</v>
      </c>
      <c r="X11" s="82">
        <f>L11-P11-Q11</f>
        <v>0</v>
      </c>
      <c r="Y11" s="81">
        <v>1</v>
      </c>
      <c r="Z11" s="474" t="s">
        <v>78</v>
      </c>
    </row>
    <row r="12" spans="1:27" ht="130.15" customHeight="1" x14ac:dyDescent="0.25">
      <c r="A12" s="399">
        <v>3</v>
      </c>
      <c r="B12" s="94">
        <v>11</v>
      </c>
      <c r="C12" s="99" t="s">
        <v>38</v>
      </c>
      <c r="D12" s="90" t="s">
        <v>37</v>
      </c>
      <c r="E12" s="90">
        <v>6122</v>
      </c>
      <c r="F12" s="94">
        <v>61</v>
      </c>
      <c r="G12" s="93">
        <v>60005101490</v>
      </c>
      <c r="H12" s="301" t="s">
        <v>80</v>
      </c>
      <c r="I12" s="91" t="s">
        <v>79</v>
      </c>
      <c r="J12" s="472" t="s">
        <v>75</v>
      </c>
      <c r="K12" s="90" t="s">
        <v>35</v>
      </c>
      <c r="L12" s="261">
        <v>2000</v>
      </c>
      <c r="M12" s="261">
        <v>830</v>
      </c>
      <c r="N12" s="261">
        <f>L12-M12</f>
        <v>1170</v>
      </c>
      <c r="O12" s="473">
        <v>2021</v>
      </c>
      <c r="P12" s="83">
        <v>0</v>
      </c>
      <c r="Q12" s="84">
        <f>R12+U12</f>
        <v>2000</v>
      </c>
      <c r="R12" s="140">
        <f>SUM(S12:T12)</f>
        <v>830</v>
      </c>
      <c r="S12" s="83">
        <v>830</v>
      </c>
      <c r="T12" s="83">
        <v>0</v>
      </c>
      <c r="U12" s="139">
        <f>SUM(V12:W12)</f>
        <v>1170</v>
      </c>
      <c r="V12" s="82">
        <v>1000</v>
      </c>
      <c r="W12" s="82">
        <v>170</v>
      </c>
      <c r="X12" s="82">
        <f>L12-P12-Q12</f>
        <v>0</v>
      </c>
      <c r="Y12" s="81">
        <v>1</v>
      </c>
      <c r="Z12" s="474" t="s">
        <v>78</v>
      </c>
    </row>
    <row r="13" spans="1:27" ht="70.150000000000006" customHeight="1" x14ac:dyDescent="0.25">
      <c r="A13" s="399">
        <v>4</v>
      </c>
      <c r="B13" s="94">
        <v>12</v>
      </c>
      <c r="C13" s="99" t="s">
        <v>32</v>
      </c>
      <c r="D13" s="94" t="s">
        <v>120</v>
      </c>
      <c r="E13" s="94">
        <v>6121</v>
      </c>
      <c r="F13" s="94">
        <v>61</v>
      </c>
      <c r="G13" s="93">
        <v>60005101236</v>
      </c>
      <c r="H13" s="301" t="s">
        <v>121</v>
      </c>
      <c r="I13" s="238" t="s">
        <v>122</v>
      </c>
      <c r="J13" s="90" t="s">
        <v>34</v>
      </c>
      <c r="K13" s="90" t="s">
        <v>35</v>
      </c>
      <c r="L13" s="261">
        <v>10134</v>
      </c>
      <c r="M13" s="261">
        <v>7092</v>
      </c>
      <c r="N13" s="261">
        <f>L13-M13</f>
        <v>3042</v>
      </c>
      <c r="O13" s="473">
        <v>2021</v>
      </c>
      <c r="P13" s="83">
        <v>484</v>
      </c>
      <c r="Q13" s="84">
        <f t="shared" ref="Q13:Q15" si="1">R13+U13</f>
        <v>9650</v>
      </c>
      <c r="R13" s="140">
        <f t="shared" ref="R13:R15" si="2">SUM(S13:T13)</f>
        <v>7092</v>
      </c>
      <c r="S13" s="83">
        <v>0</v>
      </c>
      <c r="T13" s="83">
        <v>7092</v>
      </c>
      <c r="U13" s="139">
        <f t="shared" ref="U13:U15" si="3">SUM(V13:W13)</f>
        <v>2558</v>
      </c>
      <c r="V13" s="82">
        <v>1252</v>
      </c>
      <c r="W13" s="82">
        <v>1306</v>
      </c>
      <c r="X13" s="82">
        <f>L13-P13-Q13</f>
        <v>0</v>
      </c>
      <c r="Y13" s="81">
        <v>1</v>
      </c>
      <c r="Z13" s="474" t="s">
        <v>123</v>
      </c>
    </row>
    <row r="14" spans="1:27" ht="64.5" customHeight="1" x14ac:dyDescent="0.25">
      <c r="A14" s="399">
        <v>5</v>
      </c>
      <c r="B14" s="94">
        <v>13</v>
      </c>
      <c r="C14" s="94" t="s">
        <v>32</v>
      </c>
      <c r="D14" s="99" t="s">
        <v>120</v>
      </c>
      <c r="E14" s="99">
        <v>6121</v>
      </c>
      <c r="F14" s="99">
        <v>61</v>
      </c>
      <c r="G14" s="98">
        <v>60005101441</v>
      </c>
      <c r="H14" s="92" t="s">
        <v>124</v>
      </c>
      <c r="I14" s="238" t="s">
        <v>125</v>
      </c>
      <c r="J14" s="472" t="s">
        <v>34</v>
      </c>
      <c r="K14" s="90" t="s">
        <v>35</v>
      </c>
      <c r="L14" s="261">
        <v>2747</v>
      </c>
      <c r="M14" s="261">
        <v>1346</v>
      </c>
      <c r="N14" s="261">
        <f>L14-M14</f>
        <v>1401</v>
      </c>
      <c r="O14" s="473">
        <v>2021</v>
      </c>
      <c r="P14" s="83">
        <v>386</v>
      </c>
      <c r="Q14" s="84">
        <f t="shared" si="1"/>
        <v>2361</v>
      </c>
      <c r="R14" s="140">
        <f t="shared" si="2"/>
        <v>1346</v>
      </c>
      <c r="S14" s="83">
        <v>0</v>
      </c>
      <c r="T14" s="83">
        <v>1346</v>
      </c>
      <c r="U14" s="139">
        <f t="shared" si="3"/>
        <v>1015</v>
      </c>
      <c r="V14" s="82">
        <v>238</v>
      </c>
      <c r="W14" s="82">
        <v>777</v>
      </c>
      <c r="X14" s="82">
        <f>L14-P14-Q14</f>
        <v>0</v>
      </c>
      <c r="Y14" s="81">
        <v>1</v>
      </c>
      <c r="Z14" s="474" t="s">
        <v>143</v>
      </c>
    </row>
    <row r="15" spans="1:27" ht="130.15" customHeight="1" x14ac:dyDescent="0.25">
      <c r="A15" s="399">
        <v>6</v>
      </c>
      <c r="B15" s="94">
        <v>23</v>
      </c>
      <c r="C15" s="94" t="s">
        <v>29</v>
      </c>
      <c r="D15" s="99">
        <v>3522</v>
      </c>
      <c r="E15" s="99">
        <v>6121</v>
      </c>
      <c r="F15" s="99">
        <v>61</v>
      </c>
      <c r="G15" s="93">
        <v>60005101488</v>
      </c>
      <c r="H15" s="92" t="s">
        <v>77</v>
      </c>
      <c r="I15" s="91" t="s">
        <v>76</v>
      </c>
      <c r="J15" s="472" t="s">
        <v>75</v>
      </c>
      <c r="K15" s="472" t="s">
        <v>74</v>
      </c>
      <c r="L15" s="261">
        <v>42000</v>
      </c>
      <c r="M15" s="261">
        <v>10000</v>
      </c>
      <c r="N15" s="261">
        <f>L15-M15</f>
        <v>32000</v>
      </c>
      <c r="O15" s="473">
        <v>2022</v>
      </c>
      <c r="P15" s="83">
        <v>0</v>
      </c>
      <c r="Q15" s="84">
        <f t="shared" si="1"/>
        <v>100</v>
      </c>
      <c r="R15" s="140">
        <f t="shared" si="2"/>
        <v>0</v>
      </c>
      <c r="S15" s="83">
        <v>0</v>
      </c>
      <c r="T15" s="83">
        <v>0</v>
      </c>
      <c r="U15" s="139">
        <f t="shared" si="3"/>
        <v>100</v>
      </c>
      <c r="V15" s="82"/>
      <c r="W15" s="82">
        <v>100</v>
      </c>
      <c r="X15" s="82">
        <f>L15-P15-Q15</f>
        <v>41900</v>
      </c>
      <c r="Y15" s="81">
        <v>1</v>
      </c>
      <c r="Z15" s="474" t="s">
        <v>73</v>
      </c>
    </row>
    <row r="16" spans="1:27" ht="35.25" customHeight="1" thickBot="1" x14ac:dyDescent="0.3">
      <c r="A16" s="418" t="s">
        <v>72</v>
      </c>
      <c r="B16" s="419"/>
      <c r="C16" s="419"/>
      <c r="D16" s="419"/>
      <c r="E16" s="419"/>
      <c r="F16" s="419"/>
      <c r="G16" s="419"/>
      <c r="H16" s="419"/>
      <c r="I16" s="419"/>
      <c r="J16" s="419"/>
      <c r="K16" s="419"/>
      <c r="L16" s="377">
        <f>L9</f>
        <v>61881</v>
      </c>
      <c r="M16" s="377">
        <f>M9</f>
        <v>21118</v>
      </c>
      <c r="N16" s="377">
        <f>N9</f>
        <v>38963</v>
      </c>
      <c r="O16" s="377"/>
      <c r="P16" s="377">
        <f t="shared" ref="P16:X16" si="4">P9</f>
        <v>870</v>
      </c>
      <c r="Q16" s="377">
        <f t="shared" si="4"/>
        <v>19111</v>
      </c>
      <c r="R16" s="377">
        <f t="shared" si="4"/>
        <v>11118</v>
      </c>
      <c r="S16" s="377">
        <f t="shared" si="4"/>
        <v>2680</v>
      </c>
      <c r="T16" s="377">
        <f t="shared" si="4"/>
        <v>8438</v>
      </c>
      <c r="U16" s="377">
        <f>U9</f>
        <v>7993</v>
      </c>
      <c r="V16" s="377">
        <f t="shared" si="4"/>
        <v>3690</v>
      </c>
      <c r="W16" s="377">
        <f t="shared" si="4"/>
        <v>4303</v>
      </c>
      <c r="X16" s="377">
        <f t="shared" si="4"/>
        <v>41900</v>
      </c>
      <c r="Y16" s="378"/>
      <c r="Z16" s="388"/>
    </row>
    <row r="17" spans="1:27" s="465" customFormat="1" x14ac:dyDescent="0.25">
      <c r="A17" s="463"/>
      <c r="B17" s="463"/>
      <c r="C17" s="463"/>
      <c r="D17" s="463"/>
      <c r="E17" s="463"/>
      <c r="F17" s="463"/>
      <c r="G17" s="463"/>
      <c r="H17" s="89"/>
      <c r="I17" s="463"/>
      <c r="J17" s="88"/>
      <c r="K17" s="87"/>
      <c r="L17" s="86"/>
      <c r="M17" s="86"/>
      <c r="N17" s="86"/>
      <c r="O17" s="85"/>
      <c r="P17" s="85"/>
      <c r="Y17" s="464"/>
      <c r="Z17" s="475"/>
      <c r="AA17" s="466"/>
    </row>
    <row r="18" spans="1:27" s="465" customFormat="1" x14ac:dyDescent="0.25">
      <c r="A18" s="463"/>
      <c r="B18" s="463"/>
      <c r="C18" s="463"/>
      <c r="D18" s="463"/>
      <c r="E18" s="463"/>
      <c r="F18" s="463"/>
      <c r="G18" s="463"/>
      <c r="H18" s="463"/>
      <c r="I18" s="463"/>
      <c r="J18" s="80"/>
      <c r="K18" s="476"/>
      <c r="Y18" s="464"/>
      <c r="Z18" s="475"/>
      <c r="AA18" s="466"/>
    </row>
    <row r="19" spans="1:27" s="465" customFormat="1" x14ac:dyDescent="0.25">
      <c r="A19" s="463"/>
      <c r="B19" s="463"/>
      <c r="C19" s="463"/>
      <c r="D19" s="463"/>
      <c r="E19" s="463"/>
      <c r="F19" s="463"/>
      <c r="G19" s="463"/>
      <c r="H19" s="463"/>
      <c r="I19" s="463"/>
      <c r="J19" s="466"/>
      <c r="K19" s="476"/>
      <c r="Y19" s="464"/>
      <c r="Z19" s="475"/>
      <c r="AA19" s="466"/>
    </row>
    <row r="20" spans="1:27" s="465" customFormat="1" x14ac:dyDescent="0.25">
      <c r="A20" s="463"/>
      <c r="B20" s="463"/>
      <c r="C20" s="463"/>
      <c r="D20" s="463"/>
      <c r="E20" s="463"/>
      <c r="F20" s="463"/>
      <c r="G20" s="463"/>
      <c r="H20" s="463"/>
      <c r="I20" s="463"/>
      <c r="J20" s="466"/>
      <c r="K20" s="476"/>
      <c r="L20" s="477"/>
      <c r="M20" s="477"/>
      <c r="N20" s="477"/>
      <c r="Y20" s="464"/>
      <c r="Z20" s="475"/>
      <c r="AA20" s="466"/>
    </row>
    <row r="21" spans="1:27" s="465" customFormat="1" x14ac:dyDescent="0.25">
      <c r="A21" s="463"/>
      <c r="B21" s="463"/>
      <c r="C21" s="463"/>
      <c r="D21" s="463"/>
      <c r="E21" s="463"/>
      <c r="F21" s="463"/>
      <c r="G21" s="463"/>
      <c r="H21" s="463"/>
      <c r="I21" s="463"/>
      <c r="J21" s="466"/>
      <c r="K21" s="463"/>
      <c r="L21" s="477"/>
      <c r="M21" s="477"/>
      <c r="N21" s="477"/>
      <c r="Y21" s="464"/>
      <c r="Z21" s="475"/>
      <c r="AA21" s="466"/>
    </row>
    <row r="22" spans="1:27" s="465" customFormat="1" x14ac:dyDescent="0.25">
      <c r="A22" s="463"/>
      <c r="B22" s="463"/>
      <c r="C22" s="463"/>
      <c r="D22" s="463"/>
      <c r="E22" s="463"/>
      <c r="F22" s="463"/>
      <c r="G22" s="463"/>
      <c r="H22" s="463"/>
      <c r="I22" s="463"/>
      <c r="J22" s="466"/>
      <c r="K22" s="463"/>
      <c r="L22" s="477"/>
      <c r="M22" s="477"/>
      <c r="N22" s="477"/>
      <c r="Y22" s="464"/>
      <c r="Z22" s="475"/>
      <c r="AA22" s="466"/>
    </row>
    <row r="23" spans="1:27" s="465" customFormat="1" x14ac:dyDescent="0.25">
      <c r="A23" s="463"/>
      <c r="B23" s="463"/>
      <c r="C23" s="463"/>
      <c r="D23" s="463"/>
      <c r="E23" s="463"/>
      <c r="F23" s="463"/>
      <c r="G23" s="463"/>
      <c r="H23" s="463"/>
      <c r="I23" s="463"/>
      <c r="J23" s="466"/>
      <c r="K23" s="463"/>
      <c r="L23" s="477"/>
      <c r="M23" s="477"/>
      <c r="N23" s="477"/>
      <c r="Y23" s="464"/>
      <c r="Z23" s="475"/>
      <c r="AA23" s="466"/>
    </row>
    <row r="24" spans="1:27" s="465" customFormat="1" x14ac:dyDescent="0.25">
      <c r="A24" s="463"/>
      <c r="B24" s="463"/>
      <c r="C24" s="463"/>
      <c r="D24" s="463"/>
      <c r="E24" s="463"/>
      <c r="F24" s="463"/>
      <c r="G24" s="463"/>
      <c r="H24" s="463"/>
      <c r="I24" s="463"/>
      <c r="J24" s="466"/>
      <c r="K24" s="463"/>
      <c r="L24" s="477"/>
      <c r="M24" s="477"/>
      <c r="N24" s="477"/>
      <c r="Y24" s="464"/>
      <c r="Z24" s="475"/>
      <c r="AA24" s="466"/>
    </row>
    <row r="25" spans="1:27" s="465" customFormat="1" x14ac:dyDescent="0.25">
      <c r="A25" s="463"/>
      <c r="B25" s="463"/>
      <c r="C25" s="463"/>
      <c r="D25" s="463"/>
      <c r="E25" s="463"/>
      <c r="F25" s="463"/>
      <c r="G25" s="463"/>
      <c r="H25" s="463"/>
      <c r="I25" s="463"/>
      <c r="J25" s="466"/>
      <c r="K25" s="463"/>
      <c r="L25" s="477"/>
      <c r="M25" s="477"/>
      <c r="N25" s="477"/>
      <c r="Y25" s="464"/>
      <c r="Z25" s="475"/>
      <c r="AA25" s="466"/>
    </row>
    <row r="26" spans="1:27" s="465" customFormat="1" x14ac:dyDescent="0.25">
      <c r="A26" s="463"/>
      <c r="B26" s="463"/>
      <c r="C26" s="463"/>
      <c r="D26" s="463"/>
      <c r="E26" s="463"/>
      <c r="F26" s="463"/>
      <c r="G26" s="463"/>
      <c r="H26" s="463"/>
      <c r="I26" s="463"/>
      <c r="J26" s="466"/>
      <c r="K26" s="463"/>
      <c r="L26" s="477"/>
      <c r="M26" s="477"/>
      <c r="N26" s="477"/>
      <c r="Y26" s="464"/>
      <c r="Z26" s="475"/>
      <c r="AA26" s="466"/>
    </row>
    <row r="27" spans="1:27" s="465" customFormat="1" x14ac:dyDescent="0.25">
      <c r="A27" s="463"/>
      <c r="B27" s="463"/>
      <c r="C27" s="463"/>
      <c r="D27" s="463"/>
      <c r="E27" s="463"/>
      <c r="F27" s="463"/>
      <c r="G27" s="463"/>
      <c r="H27" s="463"/>
      <c r="I27" s="463"/>
      <c r="J27" s="466"/>
      <c r="K27" s="463"/>
      <c r="L27" s="477"/>
      <c r="M27" s="477"/>
      <c r="N27" s="477"/>
      <c r="Y27" s="464"/>
      <c r="Z27" s="475"/>
      <c r="AA27" s="466"/>
    </row>
    <row r="28" spans="1:27" s="465" customFormat="1" x14ac:dyDescent="0.25">
      <c r="A28" s="463"/>
      <c r="B28" s="463"/>
      <c r="C28" s="463"/>
      <c r="D28" s="463"/>
      <c r="E28" s="463"/>
      <c r="F28" s="463"/>
      <c r="G28" s="463"/>
      <c r="H28" s="463"/>
      <c r="I28" s="463"/>
      <c r="J28" s="466"/>
      <c r="K28" s="463"/>
      <c r="L28" s="477"/>
      <c r="M28" s="477"/>
      <c r="N28" s="477"/>
      <c r="Y28" s="464"/>
      <c r="Z28" s="475"/>
      <c r="AA28" s="466"/>
    </row>
    <row r="29" spans="1:27" s="465" customFormat="1" x14ac:dyDescent="0.25">
      <c r="A29" s="463"/>
      <c r="B29" s="463"/>
      <c r="C29" s="463"/>
      <c r="D29" s="463"/>
      <c r="E29" s="463"/>
      <c r="F29" s="463"/>
      <c r="G29" s="463"/>
      <c r="H29" s="463"/>
      <c r="I29" s="463"/>
      <c r="J29" s="466"/>
      <c r="K29" s="463"/>
      <c r="L29" s="477"/>
      <c r="M29" s="477"/>
      <c r="N29" s="477"/>
      <c r="Y29" s="464"/>
      <c r="Z29" s="475"/>
      <c r="AA29" s="466"/>
    </row>
    <row r="30" spans="1:27" s="465" customFormat="1" x14ac:dyDescent="0.25">
      <c r="A30" s="463"/>
      <c r="B30" s="463"/>
      <c r="C30" s="463"/>
      <c r="D30" s="463"/>
      <c r="E30" s="463"/>
      <c r="F30" s="463"/>
      <c r="G30" s="463"/>
      <c r="H30" s="463"/>
      <c r="I30" s="463"/>
      <c r="J30" s="466"/>
      <c r="K30" s="463"/>
      <c r="L30" s="477"/>
      <c r="M30" s="477"/>
      <c r="N30" s="477"/>
      <c r="Y30" s="464"/>
      <c r="Z30" s="475"/>
      <c r="AA30" s="466"/>
    </row>
    <row r="31" spans="1:27" s="465" customFormat="1" x14ac:dyDescent="0.25">
      <c r="A31" s="463"/>
      <c r="B31" s="463"/>
      <c r="C31" s="463"/>
      <c r="D31" s="463"/>
      <c r="E31" s="463"/>
      <c r="F31" s="463"/>
      <c r="G31" s="463"/>
      <c r="H31" s="463"/>
      <c r="I31" s="463"/>
      <c r="J31" s="466"/>
      <c r="K31" s="463"/>
      <c r="L31" s="477"/>
      <c r="M31" s="477"/>
      <c r="N31" s="477"/>
      <c r="Y31" s="464"/>
      <c r="Z31" s="475"/>
      <c r="AA31" s="466"/>
    </row>
    <row r="32" spans="1:27" s="465" customFormat="1" x14ac:dyDescent="0.25">
      <c r="A32" s="466"/>
      <c r="B32" s="466"/>
      <c r="C32" s="466"/>
      <c r="D32" s="466"/>
      <c r="E32" s="466"/>
      <c r="F32" s="466"/>
      <c r="G32" s="466"/>
      <c r="H32" s="466"/>
      <c r="I32" s="466"/>
      <c r="J32" s="466"/>
      <c r="K32" s="463"/>
      <c r="L32" s="477"/>
      <c r="M32" s="477"/>
      <c r="N32" s="477"/>
      <c r="Y32" s="464"/>
      <c r="Z32" s="475"/>
      <c r="AA32" s="466"/>
    </row>
    <row r="33" spans="1:27" s="465" customFormat="1" x14ac:dyDescent="0.25">
      <c r="A33" s="466"/>
      <c r="B33" s="466"/>
      <c r="C33" s="466"/>
      <c r="D33" s="466"/>
      <c r="E33" s="466"/>
      <c r="F33" s="466"/>
      <c r="G33" s="466"/>
      <c r="H33" s="466"/>
      <c r="I33" s="466"/>
      <c r="J33" s="466"/>
      <c r="K33" s="463"/>
      <c r="L33" s="477"/>
      <c r="M33" s="477"/>
      <c r="N33" s="477"/>
      <c r="Y33" s="464"/>
      <c r="Z33" s="475"/>
      <c r="AA33" s="466"/>
    </row>
    <row r="34" spans="1:27" s="465" customFormat="1" x14ac:dyDescent="0.25">
      <c r="A34" s="466"/>
      <c r="B34" s="466"/>
      <c r="C34" s="466"/>
      <c r="D34" s="466"/>
      <c r="E34" s="466"/>
      <c r="F34" s="466"/>
      <c r="G34" s="466"/>
      <c r="H34" s="466"/>
      <c r="I34" s="466"/>
      <c r="J34" s="466"/>
      <c r="K34" s="463"/>
      <c r="L34" s="477"/>
      <c r="M34" s="477"/>
      <c r="N34" s="477"/>
      <c r="Y34" s="464"/>
      <c r="Z34" s="475"/>
      <c r="AA34" s="466"/>
    </row>
    <row r="35" spans="1:27" s="465" customFormat="1" x14ac:dyDescent="0.25">
      <c r="A35" s="466"/>
      <c r="B35" s="466"/>
      <c r="C35" s="466"/>
      <c r="D35" s="466"/>
      <c r="E35" s="466"/>
      <c r="F35" s="466"/>
      <c r="G35" s="466"/>
      <c r="H35" s="466"/>
      <c r="I35" s="466"/>
      <c r="J35" s="466"/>
      <c r="K35" s="463"/>
      <c r="L35" s="477"/>
      <c r="M35" s="477"/>
      <c r="N35" s="477"/>
      <c r="Y35" s="464"/>
      <c r="Z35" s="475"/>
      <c r="AA35" s="466"/>
    </row>
    <row r="36" spans="1:27" s="465" customFormat="1" x14ac:dyDescent="0.25">
      <c r="A36" s="466"/>
      <c r="B36" s="466"/>
      <c r="C36" s="466"/>
      <c r="D36" s="466"/>
      <c r="E36" s="466"/>
      <c r="F36" s="466"/>
      <c r="G36" s="466"/>
      <c r="H36" s="466"/>
      <c r="I36" s="466"/>
      <c r="J36" s="466"/>
      <c r="K36" s="463"/>
      <c r="L36" s="477"/>
      <c r="M36" s="477"/>
      <c r="N36" s="477"/>
      <c r="Y36" s="464"/>
      <c r="Z36" s="475"/>
      <c r="AA36" s="466"/>
    </row>
    <row r="37" spans="1:27" s="465" customFormat="1" x14ac:dyDescent="0.25">
      <c r="A37" s="466"/>
      <c r="B37" s="466"/>
      <c r="C37" s="466"/>
      <c r="D37" s="466"/>
      <c r="E37" s="466"/>
      <c r="F37" s="466"/>
      <c r="G37" s="466"/>
      <c r="H37" s="466"/>
      <c r="I37" s="466"/>
      <c r="J37" s="466"/>
      <c r="K37" s="463"/>
      <c r="L37" s="477"/>
      <c r="M37" s="477"/>
      <c r="N37" s="477"/>
      <c r="Y37" s="464"/>
      <c r="Z37" s="475"/>
      <c r="AA37" s="466"/>
    </row>
    <row r="38" spans="1:27" s="465" customFormat="1" x14ac:dyDescent="0.25">
      <c r="A38" s="466"/>
      <c r="B38" s="466"/>
      <c r="C38" s="466"/>
      <c r="D38" s="466"/>
      <c r="E38" s="466"/>
      <c r="F38" s="466"/>
      <c r="G38" s="466"/>
      <c r="H38" s="466"/>
      <c r="I38" s="466"/>
      <c r="J38" s="466"/>
      <c r="K38" s="463"/>
      <c r="L38" s="477"/>
      <c r="M38" s="477"/>
      <c r="N38" s="477"/>
      <c r="Y38" s="464"/>
      <c r="Z38" s="475"/>
      <c r="AA38" s="466"/>
    </row>
    <row r="39" spans="1:27" s="465" customFormat="1" x14ac:dyDescent="0.25">
      <c r="A39" s="466"/>
      <c r="B39" s="466"/>
      <c r="C39" s="466"/>
      <c r="D39" s="466"/>
      <c r="E39" s="466"/>
      <c r="F39" s="466"/>
      <c r="G39" s="466"/>
      <c r="H39" s="466"/>
      <c r="I39" s="466"/>
      <c r="J39" s="466"/>
      <c r="K39" s="463"/>
      <c r="L39" s="477"/>
      <c r="M39" s="477"/>
      <c r="N39" s="477"/>
      <c r="Y39" s="464"/>
      <c r="Z39" s="475"/>
      <c r="AA39" s="466"/>
    </row>
    <row r="40" spans="1:27" s="465" customFormat="1" x14ac:dyDescent="0.25">
      <c r="A40" s="466"/>
      <c r="B40" s="466"/>
      <c r="C40" s="466"/>
      <c r="D40" s="466"/>
      <c r="E40" s="466"/>
      <c r="F40" s="466"/>
      <c r="G40" s="466"/>
      <c r="H40" s="466"/>
      <c r="I40" s="466"/>
      <c r="J40" s="466"/>
      <c r="K40" s="463"/>
      <c r="L40" s="477"/>
      <c r="M40" s="477"/>
      <c r="N40" s="477"/>
      <c r="Y40" s="464"/>
      <c r="Z40" s="475"/>
      <c r="AA40" s="466"/>
    </row>
    <row r="41" spans="1:27" s="465" customFormat="1" x14ac:dyDescent="0.25">
      <c r="A41" s="466"/>
      <c r="B41" s="466"/>
      <c r="C41" s="466"/>
      <c r="D41" s="466"/>
      <c r="E41" s="466"/>
      <c r="F41" s="466"/>
      <c r="G41" s="466"/>
      <c r="H41" s="466"/>
      <c r="I41" s="466"/>
      <c r="J41" s="466"/>
      <c r="K41" s="463"/>
      <c r="L41" s="477"/>
      <c r="M41" s="477"/>
      <c r="N41" s="477"/>
      <c r="Y41" s="464"/>
      <c r="Z41" s="475"/>
      <c r="AA41" s="466"/>
    </row>
    <row r="42" spans="1:27" s="465" customFormat="1" x14ac:dyDescent="0.25">
      <c r="A42" s="466"/>
      <c r="B42" s="466"/>
      <c r="C42" s="466"/>
      <c r="D42" s="466"/>
      <c r="E42" s="466"/>
      <c r="F42" s="466"/>
      <c r="G42" s="466"/>
      <c r="H42" s="466"/>
      <c r="I42" s="466"/>
      <c r="J42" s="466"/>
      <c r="K42" s="463"/>
      <c r="L42" s="477"/>
      <c r="M42" s="477"/>
      <c r="N42" s="477"/>
      <c r="Y42" s="464"/>
      <c r="Z42" s="475"/>
      <c r="AA42" s="466"/>
    </row>
    <row r="43" spans="1:27" s="465" customFormat="1" x14ac:dyDescent="0.25">
      <c r="A43" s="466"/>
      <c r="B43" s="466"/>
      <c r="C43" s="466"/>
      <c r="D43" s="466"/>
      <c r="E43" s="466"/>
      <c r="F43" s="466"/>
      <c r="G43" s="466"/>
      <c r="H43" s="466"/>
      <c r="I43" s="466"/>
      <c r="J43" s="466"/>
      <c r="K43" s="463"/>
      <c r="L43" s="477"/>
      <c r="M43" s="477"/>
      <c r="N43" s="477"/>
      <c r="Y43" s="464"/>
      <c r="Z43" s="475"/>
      <c r="AA43" s="466"/>
    </row>
    <row r="44" spans="1:27" s="465" customFormat="1" x14ac:dyDescent="0.25">
      <c r="A44" s="466"/>
      <c r="B44" s="466"/>
      <c r="C44" s="466"/>
      <c r="D44" s="466"/>
      <c r="E44" s="466"/>
      <c r="F44" s="466"/>
      <c r="G44" s="466"/>
      <c r="H44" s="466"/>
      <c r="I44" s="466"/>
      <c r="J44" s="466"/>
      <c r="K44" s="463"/>
      <c r="L44" s="477"/>
      <c r="M44" s="477"/>
      <c r="N44" s="477"/>
      <c r="Y44" s="464"/>
      <c r="Z44" s="475"/>
      <c r="AA44" s="466"/>
    </row>
    <row r="45" spans="1:27" s="465" customFormat="1" x14ac:dyDescent="0.25">
      <c r="A45" s="466"/>
      <c r="B45" s="466"/>
      <c r="C45" s="466"/>
      <c r="D45" s="466"/>
      <c r="E45" s="466"/>
      <c r="F45" s="466"/>
      <c r="G45" s="466"/>
      <c r="H45" s="466"/>
      <c r="I45" s="466"/>
      <c r="J45" s="466"/>
      <c r="K45" s="463"/>
      <c r="L45" s="477"/>
      <c r="M45" s="477"/>
      <c r="N45" s="477"/>
      <c r="Y45" s="464"/>
      <c r="Z45" s="475"/>
      <c r="AA45" s="466"/>
    </row>
    <row r="46" spans="1:27" s="465" customFormat="1" x14ac:dyDescent="0.25">
      <c r="A46" s="466"/>
      <c r="B46" s="466"/>
      <c r="C46" s="466"/>
      <c r="D46" s="466"/>
      <c r="E46" s="466"/>
      <c r="F46" s="466"/>
      <c r="G46" s="466"/>
      <c r="H46" s="466"/>
      <c r="I46" s="466"/>
      <c r="J46" s="466"/>
      <c r="K46" s="463"/>
      <c r="L46" s="477"/>
      <c r="M46" s="477"/>
      <c r="N46" s="477"/>
      <c r="Y46" s="464"/>
      <c r="Z46" s="475"/>
      <c r="AA46" s="466"/>
    </row>
    <row r="47" spans="1:27" s="465" customFormat="1" x14ac:dyDescent="0.25">
      <c r="A47" s="466"/>
      <c r="B47" s="466"/>
      <c r="C47" s="466"/>
      <c r="D47" s="466"/>
      <c r="E47" s="466"/>
      <c r="F47" s="466"/>
      <c r="G47" s="466"/>
      <c r="H47" s="466"/>
      <c r="I47" s="466"/>
      <c r="J47" s="466"/>
      <c r="K47" s="463"/>
      <c r="L47" s="477"/>
      <c r="M47" s="477"/>
      <c r="N47" s="477"/>
      <c r="Y47" s="464"/>
      <c r="Z47" s="475"/>
      <c r="AA47" s="466"/>
    </row>
    <row r="48" spans="1:27" s="465" customFormat="1" x14ac:dyDescent="0.25">
      <c r="A48" s="466"/>
      <c r="B48" s="466"/>
      <c r="C48" s="466"/>
      <c r="D48" s="466"/>
      <c r="E48" s="466"/>
      <c r="F48" s="466"/>
      <c r="G48" s="466"/>
      <c r="H48" s="466"/>
      <c r="I48" s="466"/>
      <c r="J48" s="466"/>
      <c r="K48" s="463"/>
      <c r="L48" s="477"/>
      <c r="M48" s="477"/>
      <c r="N48" s="477"/>
      <c r="Y48" s="464"/>
      <c r="Z48" s="475"/>
      <c r="AA48" s="466"/>
    </row>
    <row r="49" spans="1:27" s="465" customFormat="1" x14ac:dyDescent="0.25">
      <c r="A49" s="466"/>
      <c r="B49" s="466"/>
      <c r="C49" s="466"/>
      <c r="D49" s="466"/>
      <c r="E49" s="466"/>
      <c r="F49" s="466"/>
      <c r="G49" s="466"/>
      <c r="H49" s="466"/>
      <c r="I49" s="466"/>
      <c r="J49" s="466"/>
      <c r="K49" s="463"/>
      <c r="L49" s="477"/>
      <c r="M49" s="477"/>
      <c r="N49" s="477"/>
      <c r="Y49" s="464"/>
      <c r="Z49" s="475"/>
      <c r="AA49" s="466"/>
    </row>
    <row r="50" spans="1:27" s="465" customFormat="1" x14ac:dyDescent="0.25">
      <c r="A50" s="466"/>
      <c r="B50" s="466"/>
      <c r="C50" s="466"/>
      <c r="D50" s="466"/>
      <c r="E50" s="466"/>
      <c r="F50" s="466"/>
      <c r="G50" s="466"/>
      <c r="H50" s="466"/>
      <c r="I50" s="466"/>
      <c r="J50" s="466"/>
      <c r="K50" s="463"/>
      <c r="L50" s="477"/>
      <c r="M50" s="477"/>
      <c r="N50" s="477"/>
      <c r="Y50" s="464"/>
      <c r="Z50" s="475"/>
      <c r="AA50" s="466"/>
    </row>
    <row r="51" spans="1:27" s="465" customFormat="1" x14ac:dyDescent="0.25">
      <c r="A51" s="466"/>
      <c r="B51" s="466"/>
      <c r="C51" s="466"/>
      <c r="D51" s="466"/>
      <c r="E51" s="466"/>
      <c r="F51" s="466"/>
      <c r="G51" s="466"/>
      <c r="H51" s="466"/>
      <c r="I51" s="466"/>
      <c r="J51" s="466"/>
      <c r="K51" s="463"/>
      <c r="L51" s="477"/>
      <c r="M51" s="477"/>
      <c r="N51" s="477"/>
      <c r="Y51" s="464"/>
      <c r="Z51" s="475"/>
      <c r="AA51" s="466"/>
    </row>
    <row r="52" spans="1:27" s="465" customFormat="1" x14ac:dyDescent="0.25">
      <c r="A52" s="466"/>
      <c r="B52" s="466"/>
      <c r="C52" s="466"/>
      <c r="D52" s="466"/>
      <c r="E52" s="466"/>
      <c r="F52" s="466"/>
      <c r="G52" s="466"/>
      <c r="H52" s="466"/>
      <c r="I52" s="466"/>
      <c r="J52" s="466"/>
      <c r="K52" s="463"/>
      <c r="L52" s="477"/>
      <c r="M52" s="477"/>
      <c r="N52" s="477"/>
      <c r="Y52" s="464"/>
      <c r="Z52" s="475"/>
      <c r="AA52" s="466"/>
    </row>
    <row r="53" spans="1:27" s="465" customFormat="1" x14ac:dyDescent="0.25">
      <c r="A53" s="466"/>
      <c r="B53" s="466"/>
      <c r="C53" s="466"/>
      <c r="D53" s="466"/>
      <c r="E53" s="466"/>
      <c r="F53" s="466"/>
      <c r="G53" s="466"/>
      <c r="H53" s="466"/>
      <c r="I53" s="466"/>
      <c r="J53" s="466"/>
      <c r="K53" s="463"/>
      <c r="L53" s="477"/>
      <c r="M53" s="477"/>
      <c r="N53" s="477"/>
      <c r="Y53" s="464"/>
      <c r="Z53" s="475"/>
      <c r="AA53" s="466"/>
    </row>
    <row r="54" spans="1:27" s="465" customFormat="1" x14ac:dyDescent="0.25">
      <c r="A54" s="466"/>
      <c r="B54" s="466"/>
      <c r="C54" s="466"/>
      <c r="D54" s="466"/>
      <c r="E54" s="466"/>
      <c r="F54" s="466"/>
      <c r="G54" s="466"/>
      <c r="H54" s="466"/>
      <c r="I54" s="466"/>
      <c r="J54" s="466"/>
      <c r="K54" s="463"/>
      <c r="L54" s="477"/>
      <c r="M54" s="477"/>
      <c r="N54" s="477"/>
      <c r="Y54" s="464"/>
      <c r="Z54" s="475"/>
      <c r="AA54" s="466"/>
    </row>
    <row r="55" spans="1:27" s="465" customFormat="1" x14ac:dyDescent="0.25">
      <c r="A55" s="466"/>
      <c r="B55" s="466"/>
      <c r="C55" s="466"/>
      <c r="D55" s="466"/>
      <c r="E55" s="466"/>
      <c r="F55" s="466"/>
      <c r="G55" s="466"/>
      <c r="H55" s="466"/>
      <c r="I55" s="466"/>
      <c r="J55" s="466"/>
      <c r="K55" s="463"/>
      <c r="L55" s="477"/>
      <c r="M55" s="477"/>
      <c r="N55" s="477"/>
      <c r="Y55" s="464"/>
      <c r="Z55" s="475"/>
      <c r="AA55" s="466"/>
    </row>
    <row r="56" spans="1:27" s="465" customFormat="1" x14ac:dyDescent="0.25">
      <c r="A56" s="466"/>
      <c r="B56" s="466"/>
      <c r="C56" s="466"/>
      <c r="D56" s="466"/>
      <c r="E56" s="466"/>
      <c r="F56" s="466"/>
      <c r="G56" s="466"/>
      <c r="H56" s="466"/>
      <c r="I56" s="466"/>
      <c r="J56" s="466"/>
      <c r="K56" s="463"/>
      <c r="L56" s="477"/>
      <c r="M56" s="477"/>
      <c r="N56" s="477"/>
      <c r="Y56" s="464"/>
      <c r="Z56" s="475"/>
      <c r="AA56" s="466"/>
    </row>
    <row r="57" spans="1:27" s="465" customFormat="1" x14ac:dyDescent="0.25">
      <c r="A57" s="466"/>
      <c r="B57" s="466"/>
      <c r="C57" s="466"/>
      <c r="D57" s="466"/>
      <c r="E57" s="466"/>
      <c r="F57" s="466"/>
      <c r="G57" s="466"/>
      <c r="H57" s="466"/>
      <c r="I57" s="466"/>
      <c r="J57" s="466"/>
      <c r="K57" s="463"/>
      <c r="L57" s="477"/>
      <c r="M57" s="477"/>
      <c r="N57" s="477"/>
      <c r="Y57" s="464"/>
      <c r="Z57" s="475"/>
      <c r="AA57" s="466"/>
    </row>
    <row r="58" spans="1:27" s="465" customFormat="1" x14ac:dyDescent="0.25">
      <c r="A58" s="466"/>
      <c r="B58" s="466"/>
      <c r="C58" s="466"/>
      <c r="D58" s="466"/>
      <c r="E58" s="466"/>
      <c r="F58" s="466"/>
      <c r="G58" s="466"/>
      <c r="H58" s="466"/>
      <c r="I58" s="466"/>
      <c r="J58" s="466"/>
      <c r="K58" s="463"/>
      <c r="L58" s="477"/>
      <c r="M58" s="477"/>
      <c r="N58" s="477"/>
      <c r="Y58" s="464"/>
      <c r="Z58" s="475"/>
      <c r="AA58" s="466"/>
    </row>
    <row r="59" spans="1:27" s="465" customFormat="1" x14ac:dyDescent="0.25">
      <c r="A59" s="466"/>
      <c r="B59" s="466"/>
      <c r="C59" s="466"/>
      <c r="D59" s="466"/>
      <c r="E59" s="466"/>
      <c r="F59" s="466"/>
      <c r="G59" s="466"/>
      <c r="H59" s="466"/>
      <c r="I59" s="466"/>
      <c r="J59" s="466"/>
      <c r="K59" s="463"/>
      <c r="L59" s="477"/>
      <c r="M59" s="477"/>
      <c r="N59" s="477"/>
      <c r="Y59" s="464"/>
      <c r="Z59" s="475"/>
      <c r="AA59" s="466"/>
    </row>
    <row r="60" spans="1:27" s="465" customFormat="1" x14ac:dyDescent="0.25">
      <c r="A60" s="466"/>
      <c r="B60" s="466"/>
      <c r="C60" s="466"/>
      <c r="D60" s="466"/>
      <c r="E60" s="466"/>
      <c r="F60" s="466"/>
      <c r="G60" s="466"/>
      <c r="H60" s="466"/>
      <c r="I60" s="466"/>
      <c r="J60" s="466"/>
      <c r="K60" s="463"/>
      <c r="L60" s="477"/>
      <c r="M60" s="477"/>
      <c r="N60" s="477"/>
      <c r="Y60" s="464"/>
      <c r="Z60" s="475"/>
      <c r="AA60" s="466"/>
    </row>
    <row r="61" spans="1:27" s="465" customFormat="1" x14ac:dyDescent="0.25">
      <c r="A61" s="466"/>
      <c r="B61" s="466"/>
      <c r="C61" s="466"/>
      <c r="D61" s="466"/>
      <c r="E61" s="466"/>
      <c r="F61" s="466"/>
      <c r="G61" s="466"/>
      <c r="H61" s="466"/>
      <c r="I61" s="466"/>
      <c r="J61" s="466"/>
      <c r="K61" s="463"/>
      <c r="L61" s="477"/>
      <c r="M61" s="477"/>
      <c r="N61" s="477"/>
      <c r="Y61" s="464"/>
      <c r="Z61" s="475"/>
      <c r="AA61" s="466"/>
    </row>
    <row r="62" spans="1:27" s="465" customFormat="1" x14ac:dyDescent="0.25">
      <c r="A62" s="466"/>
      <c r="B62" s="466"/>
      <c r="C62" s="466"/>
      <c r="D62" s="466"/>
      <c r="E62" s="466"/>
      <c r="F62" s="466"/>
      <c r="G62" s="466"/>
      <c r="H62" s="466"/>
      <c r="I62" s="466"/>
      <c r="J62" s="466"/>
      <c r="K62" s="463"/>
      <c r="L62" s="477"/>
      <c r="M62" s="477"/>
      <c r="N62" s="477"/>
      <c r="Y62" s="464"/>
      <c r="Z62" s="475"/>
      <c r="AA62" s="466"/>
    </row>
    <row r="63" spans="1:27" s="465" customFormat="1" x14ac:dyDescent="0.25">
      <c r="A63" s="466"/>
      <c r="B63" s="466"/>
      <c r="C63" s="466"/>
      <c r="D63" s="466"/>
      <c r="E63" s="466"/>
      <c r="F63" s="466"/>
      <c r="G63" s="466"/>
      <c r="H63" s="466"/>
      <c r="I63" s="466"/>
      <c r="J63" s="466"/>
      <c r="K63" s="463"/>
      <c r="L63" s="477"/>
      <c r="M63" s="477"/>
      <c r="N63" s="477"/>
      <c r="Y63" s="464"/>
      <c r="Z63" s="475"/>
      <c r="AA63" s="466"/>
    </row>
    <row r="64" spans="1:27" s="465" customFormat="1" x14ac:dyDescent="0.25">
      <c r="A64" s="466"/>
      <c r="B64" s="466"/>
      <c r="C64" s="466"/>
      <c r="D64" s="466"/>
      <c r="E64" s="466"/>
      <c r="F64" s="466"/>
      <c r="G64" s="466"/>
      <c r="H64" s="466"/>
      <c r="I64" s="466"/>
      <c r="J64" s="466"/>
      <c r="K64" s="463"/>
      <c r="L64" s="477"/>
      <c r="M64" s="477"/>
      <c r="N64" s="477"/>
      <c r="Y64" s="464"/>
      <c r="Z64" s="475"/>
      <c r="AA64" s="466"/>
    </row>
    <row r="65" spans="1:27" s="465" customFormat="1" x14ac:dyDescent="0.25">
      <c r="A65" s="466"/>
      <c r="B65" s="466"/>
      <c r="C65" s="466"/>
      <c r="D65" s="466"/>
      <c r="E65" s="466"/>
      <c r="F65" s="466"/>
      <c r="G65" s="466"/>
      <c r="H65" s="466"/>
      <c r="I65" s="466"/>
      <c r="J65" s="466"/>
      <c r="K65" s="463"/>
      <c r="L65" s="477"/>
      <c r="M65" s="477"/>
      <c r="N65" s="477"/>
      <c r="Y65" s="464"/>
      <c r="Z65" s="475"/>
      <c r="AA65" s="466"/>
    </row>
    <row r="66" spans="1:27" s="465" customFormat="1" x14ac:dyDescent="0.25">
      <c r="A66" s="466"/>
      <c r="B66" s="466"/>
      <c r="C66" s="466"/>
      <c r="D66" s="466"/>
      <c r="E66" s="466"/>
      <c r="F66" s="466"/>
      <c r="G66" s="466"/>
      <c r="H66" s="466"/>
      <c r="I66" s="466"/>
      <c r="J66" s="466"/>
      <c r="K66" s="463"/>
      <c r="L66" s="477"/>
      <c r="M66" s="477"/>
      <c r="N66" s="477"/>
      <c r="Y66" s="464"/>
      <c r="Z66" s="475"/>
      <c r="AA66" s="466"/>
    </row>
    <row r="67" spans="1:27" s="465" customFormat="1" x14ac:dyDescent="0.25">
      <c r="A67" s="466"/>
      <c r="B67" s="466"/>
      <c r="C67" s="466"/>
      <c r="D67" s="466"/>
      <c r="E67" s="466"/>
      <c r="F67" s="466"/>
      <c r="G67" s="466"/>
      <c r="H67" s="466"/>
      <c r="I67" s="466"/>
      <c r="J67" s="466"/>
      <c r="K67" s="463"/>
      <c r="L67" s="477"/>
      <c r="M67" s="477"/>
      <c r="N67" s="477"/>
      <c r="Y67" s="464"/>
      <c r="Z67" s="475"/>
      <c r="AA67" s="466"/>
    </row>
    <row r="68" spans="1:27" s="465" customFormat="1" x14ac:dyDescent="0.25">
      <c r="A68" s="466"/>
      <c r="B68" s="466"/>
      <c r="C68" s="466"/>
      <c r="D68" s="466"/>
      <c r="E68" s="466"/>
      <c r="F68" s="466"/>
      <c r="G68" s="466"/>
      <c r="H68" s="466"/>
      <c r="I68" s="466"/>
      <c r="J68" s="466"/>
      <c r="K68" s="463"/>
      <c r="L68" s="477"/>
      <c r="M68" s="477"/>
      <c r="N68" s="477"/>
      <c r="Y68" s="464"/>
      <c r="Z68" s="475"/>
      <c r="AA68" s="466"/>
    </row>
    <row r="69" spans="1:27" s="465" customFormat="1" x14ac:dyDescent="0.25">
      <c r="A69" s="466"/>
      <c r="B69" s="466"/>
      <c r="C69" s="466"/>
      <c r="D69" s="466"/>
      <c r="E69" s="466"/>
      <c r="F69" s="466"/>
      <c r="G69" s="466"/>
      <c r="H69" s="466"/>
      <c r="I69" s="466"/>
      <c r="J69" s="466"/>
      <c r="K69" s="463"/>
      <c r="L69" s="477"/>
      <c r="M69" s="477"/>
      <c r="N69" s="477"/>
      <c r="Y69" s="464"/>
      <c r="Z69" s="475"/>
      <c r="AA69" s="466"/>
    </row>
    <row r="70" spans="1:27" s="465" customFormat="1" x14ac:dyDescent="0.25">
      <c r="A70" s="466"/>
      <c r="B70" s="466"/>
      <c r="C70" s="466"/>
      <c r="D70" s="466"/>
      <c r="E70" s="466"/>
      <c r="F70" s="466"/>
      <c r="G70" s="466"/>
      <c r="H70" s="466"/>
      <c r="I70" s="466"/>
      <c r="J70" s="466"/>
      <c r="K70" s="463"/>
      <c r="L70" s="477"/>
      <c r="M70" s="477"/>
      <c r="N70" s="477"/>
      <c r="Y70" s="464"/>
      <c r="Z70" s="475"/>
      <c r="AA70" s="466"/>
    </row>
    <row r="71" spans="1:27" s="465" customFormat="1" x14ac:dyDescent="0.25">
      <c r="A71" s="466"/>
      <c r="B71" s="466"/>
      <c r="C71" s="466"/>
      <c r="D71" s="466"/>
      <c r="E71" s="466"/>
      <c r="F71" s="466"/>
      <c r="G71" s="466"/>
      <c r="H71" s="466"/>
      <c r="I71" s="466"/>
      <c r="J71" s="466"/>
      <c r="K71" s="463"/>
      <c r="L71" s="477"/>
      <c r="M71" s="477"/>
      <c r="N71" s="477"/>
      <c r="Y71" s="464"/>
      <c r="Z71" s="475"/>
      <c r="AA71" s="466"/>
    </row>
    <row r="72" spans="1:27" s="465" customFormat="1" x14ac:dyDescent="0.25">
      <c r="A72" s="466"/>
      <c r="B72" s="466"/>
      <c r="C72" s="466"/>
      <c r="D72" s="466"/>
      <c r="E72" s="466"/>
      <c r="F72" s="466"/>
      <c r="G72" s="466"/>
      <c r="H72" s="466"/>
      <c r="I72" s="466"/>
      <c r="J72" s="466"/>
      <c r="K72" s="463"/>
      <c r="L72" s="477"/>
      <c r="M72" s="477"/>
      <c r="N72" s="477"/>
      <c r="Y72" s="464"/>
      <c r="Z72" s="475"/>
      <c r="AA72" s="466"/>
    </row>
    <row r="73" spans="1:27" s="465" customFormat="1" x14ac:dyDescent="0.25">
      <c r="A73" s="466"/>
      <c r="B73" s="466"/>
      <c r="C73" s="466"/>
      <c r="D73" s="466"/>
      <c r="E73" s="466"/>
      <c r="F73" s="466"/>
      <c r="G73" s="466"/>
      <c r="H73" s="466"/>
      <c r="I73" s="466"/>
      <c r="J73" s="466"/>
      <c r="K73" s="463"/>
      <c r="L73" s="477"/>
      <c r="M73" s="477"/>
      <c r="N73" s="477"/>
      <c r="Y73" s="464"/>
      <c r="Z73" s="475"/>
      <c r="AA73" s="466"/>
    </row>
    <row r="74" spans="1:27" s="465" customFormat="1" x14ac:dyDescent="0.25">
      <c r="A74" s="466"/>
      <c r="B74" s="466"/>
      <c r="C74" s="466"/>
      <c r="D74" s="466"/>
      <c r="E74" s="466"/>
      <c r="F74" s="466"/>
      <c r="G74" s="466"/>
      <c r="H74" s="466"/>
      <c r="I74" s="466"/>
      <c r="J74" s="466"/>
      <c r="K74" s="463"/>
      <c r="L74" s="477"/>
      <c r="M74" s="477"/>
      <c r="N74" s="477"/>
      <c r="Y74" s="464"/>
      <c r="Z74" s="475"/>
      <c r="AA74" s="466"/>
    </row>
    <row r="75" spans="1:27" s="465" customFormat="1" x14ac:dyDescent="0.25">
      <c r="A75" s="466"/>
      <c r="B75" s="466"/>
      <c r="C75" s="466"/>
      <c r="D75" s="466"/>
      <c r="E75" s="466"/>
      <c r="F75" s="466"/>
      <c r="G75" s="466"/>
      <c r="H75" s="466"/>
      <c r="I75" s="466"/>
      <c r="J75" s="466"/>
      <c r="K75" s="463"/>
      <c r="L75" s="477"/>
      <c r="M75" s="477"/>
      <c r="N75" s="477"/>
      <c r="Y75" s="464"/>
      <c r="Z75" s="475"/>
      <c r="AA75" s="466"/>
    </row>
    <row r="76" spans="1:27" s="465" customFormat="1" x14ac:dyDescent="0.25">
      <c r="A76" s="466"/>
      <c r="B76" s="466"/>
      <c r="C76" s="466"/>
      <c r="D76" s="466"/>
      <c r="E76" s="466"/>
      <c r="F76" s="466"/>
      <c r="G76" s="466"/>
      <c r="H76" s="466"/>
      <c r="I76" s="466"/>
      <c r="J76" s="466"/>
      <c r="K76" s="463"/>
      <c r="L76" s="477"/>
      <c r="M76" s="477"/>
      <c r="N76" s="477"/>
      <c r="Y76" s="464"/>
      <c r="Z76" s="475"/>
      <c r="AA76" s="466"/>
    </row>
    <row r="77" spans="1:27" s="465" customFormat="1" x14ac:dyDescent="0.25">
      <c r="A77" s="466"/>
      <c r="B77" s="466"/>
      <c r="C77" s="466"/>
      <c r="D77" s="466"/>
      <c r="E77" s="466"/>
      <c r="F77" s="466"/>
      <c r="G77" s="466"/>
      <c r="H77" s="466"/>
      <c r="I77" s="466"/>
      <c r="J77" s="466"/>
      <c r="K77" s="463"/>
      <c r="L77" s="477"/>
      <c r="M77" s="477"/>
      <c r="N77" s="477"/>
      <c r="Y77" s="464"/>
      <c r="Z77" s="475"/>
      <c r="AA77" s="466"/>
    </row>
    <row r="78" spans="1:27" s="465" customFormat="1" x14ac:dyDescent="0.25">
      <c r="A78" s="466"/>
      <c r="B78" s="466"/>
      <c r="C78" s="466"/>
      <c r="D78" s="466"/>
      <c r="E78" s="466"/>
      <c r="F78" s="466"/>
      <c r="G78" s="466"/>
      <c r="H78" s="466"/>
      <c r="I78" s="466"/>
      <c r="J78" s="466"/>
      <c r="K78" s="463"/>
      <c r="L78" s="477"/>
      <c r="M78" s="477"/>
      <c r="N78" s="477"/>
      <c r="Y78" s="464"/>
      <c r="Z78" s="475"/>
      <c r="AA78" s="466"/>
    </row>
    <row r="79" spans="1:27" s="465" customFormat="1" x14ac:dyDescent="0.25">
      <c r="A79" s="466"/>
      <c r="B79" s="466"/>
      <c r="C79" s="466"/>
      <c r="D79" s="466"/>
      <c r="E79" s="466"/>
      <c r="F79" s="466"/>
      <c r="G79" s="466"/>
      <c r="H79" s="466"/>
      <c r="I79" s="466"/>
      <c r="J79" s="466"/>
      <c r="K79" s="463"/>
      <c r="L79" s="477"/>
      <c r="M79" s="477"/>
      <c r="N79" s="477"/>
      <c r="Y79" s="464"/>
      <c r="Z79" s="475"/>
      <c r="AA79" s="466"/>
    </row>
    <row r="80" spans="1:27" s="465" customFormat="1" x14ac:dyDescent="0.25">
      <c r="A80" s="466"/>
      <c r="B80" s="466"/>
      <c r="C80" s="466"/>
      <c r="D80" s="466"/>
      <c r="E80" s="466"/>
      <c r="F80" s="466"/>
      <c r="G80" s="466"/>
      <c r="H80" s="466"/>
      <c r="I80" s="466"/>
      <c r="J80" s="466"/>
      <c r="K80" s="463"/>
      <c r="L80" s="477"/>
      <c r="M80" s="477"/>
      <c r="N80" s="477"/>
      <c r="Y80" s="464"/>
      <c r="Z80" s="475"/>
      <c r="AA80" s="466"/>
    </row>
    <row r="81" spans="1:27" s="465" customFormat="1" x14ac:dyDescent="0.25">
      <c r="A81" s="466"/>
      <c r="B81" s="466"/>
      <c r="C81" s="466"/>
      <c r="D81" s="466"/>
      <c r="E81" s="466"/>
      <c r="F81" s="466"/>
      <c r="G81" s="466"/>
      <c r="H81" s="466"/>
      <c r="I81" s="466"/>
      <c r="J81" s="466"/>
      <c r="K81" s="463"/>
      <c r="L81" s="477"/>
      <c r="M81" s="477"/>
      <c r="N81" s="477"/>
      <c r="Y81" s="464"/>
      <c r="Z81" s="475"/>
      <c r="AA81" s="466"/>
    </row>
    <row r="82" spans="1:27" s="465" customFormat="1" x14ac:dyDescent="0.25">
      <c r="A82" s="466"/>
      <c r="B82" s="466"/>
      <c r="C82" s="466"/>
      <c r="D82" s="466"/>
      <c r="E82" s="466"/>
      <c r="F82" s="466"/>
      <c r="G82" s="466"/>
      <c r="H82" s="466"/>
      <c r="I82" s="466"/>
      <c r="J82" s="466"/>
      <c r="K82" s="463"/>
      <c r="L82" s="477"/>
      <c r="M82" s="477"/>
      <c r="N82" s="477"/>
      <c r="Y82" s="464"/>
      <c r="Z82" s="475"/>
      <c r="AA82" s="466"/>
    </row>
    <row r="83" spans="1:27" s="465" customFormat="1" x14ac:dyDescent="0.25">
      <c r="A83" s="466"/>
      <c r="B83" s="466"/>
      <c r="C83" s="466"/>
      <c r="D83" s="466"/>
      <c r="E83" s="466"/>
      <c r="F83" s="466"/>
      <c r="G83" s="466"/>
      <c r="H83" s="466"/>
      <c r="I83" s="466"/>
      <c r="J83" s="466"/>
      <c r="K83" s="463"/>
      <c r="L83" s="477"/>
      <c r="M83" s="477"/>
      <c r="N83" s="477"/>
      <c r="Y83" s="464"/>
      <c r="Z83" s="475"/>
      <c r="AA83" s="466"/>
    </row>
  </sheetData>
  <mergeCells count="25">
    <mergeCell ref="P7:P8"/>
    <mergeCell ref="Z7:Z8"/>
    <mergeCell ref="Q7:Q8"/>
    <mergeCell ref="R7:R8"/>
    <mergeCell ref="S7:T7"/>
    <mergeCell ref="U7:U8"/>
    <mergeCell ref="V7:W7"/>
    <mergeCell ref="X7:X8"/>
    <mergeCell ref="Y7:Y8"/>
    <mergeCell ref="A6:X6"/>
    <mergeCell ref="A7:A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B7:B8"/>
    <mergeCell ref="O7:O8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40" firstPageNumber="13" orientation="landscape" useFirstPageNumber="1" r:id="rId1"/>
  <headerFooter>
    <oddFooter>&amp;LZastupitelstvo Olomouckého kraje 22.2.2021
8.3. - Rozpočet Olomouckého kraje 2020 – zapojení použitelného zůstatku a návrh na jeho rozdělení 
Příloha č. 3: Opravy, investice, projekty z dotace a nákupy&amp;RStrana &amp;P (celkem 18)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outlinePr summaryBelow="0" summaryRight="0"/>
    <pageSetUpPr fitToPage="1"/>
  </sheetPr>
  <dimension ref="A1:W17"/>
  <sheetViews>
    <sheetView showGridLines="0" view="pageBreakPreview" zoomScale="80" zoomScaleNormal="100" zoomScaleSheetLayoutView="80" workbookViewId="0"/>
  </sheetViews>
  <sheetFormatPr defaultRowHeight="12.75" x14ac:dyDescent="0.2"/>
  <cols>
    <col min="1" max="1" width="5.42578125" style="293" customWidth="1"/>
    <col min="2" max="2" width="3.7109375" style="293" customWidth="1"/>
    <col min="3" max="3" width="3.7109375" style="293" hidden="1" customWidth="1"/>
    <col min="4" max="4" width="4.28515625" style="293" hidden="1" customWidth="1"/>
    <col min="5" max="6" width="4.42578125" style="293" hidden="1" customWidth="1"/>
    <col min="7" max="7" width="3.5703125" style="293" hidden="1" customWidth="1"/>
    <col min="8" max="8" width="10.42578125" style="293" hidden="1" customWidth="1"/>
    <col min="9" max="9" width="35.7109375" style="293" customWidth="1"/>
    <col min="10" max="10" width="29.7109375" style="293" customWidth="1"/>
    <col min="11" max="11" width="65.85546875" style="293" customWidth="1"/>
    <col min="12" max="12" width="2.7109375" style="293" customWidth="1"/>
    <col min="13" max="13" width="10.7109375" style="293" customWidth="1"/>
    <col min="14" max="14" width="10.140625" style="293" customWidth="1"/>
    <col min="15" max="15" width="13.5703125" style="293" customWidth="1"/>
    <col min="16" max="16" width="11.140625" style="293" customWidth="1"/>
    <col min="17" max="17" width="9.7109375" style="293" customWidth="1"/>
    <col min="18" max="18" width="11.7109375" style="293" customWidth="1"/>
    <col min="19" max="19" width="12.28515625" style="293" customWidth="1"/>
    <col min="20" max="20" width="13.7109375" style="293" customWidth="1"/>
    <col min="21" max="21" width="16.28515625" style="293" customWidth="1"/>
    <col min="22" max="22" width="0.42578125" style="293" customWidth="1"/>
    <col min="23" max="23" width="0.140625" style="293" customWidth="1"/>
    <col min="24" max="16384" width="9.140625" style="293"/>
  </cols>
  <sheetData>
    <row r="1" spans="1:23" s="259" customFormat="1" ht="30" customHeight="1" x14ac:dyDescent="0.35">
      <c r="A1" s="163" t="s">
        <v>324</v>
      </c>
      <c r="B1" s="258"/>
      <c r="C1" s="258"/>
      <c r="D1" s="258"/>
      <c r="E1" s="258"/>
      <c r="F1" s="258"/>
      <c r="G1" s="258"/>
      <c r="H1" s="258"/>
      <c r="I1" s="258"/>
    </row>
    <row r="2" spans="1:23" ht="17.25" customHeight="1" x14ac:dyDescent="0.25">
      <c r="A2" s="1" t="s">
        <v>259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90"/>
      <c r="R2" s="290"/>
      <c r="S2" s="290"/>
      <c r="T2" s="290"/>
      <c r="U2" s="291"/>
      <c r="V2" s="290"/>
      <c r="W2" s="292"/>
    </row>
    <row r="3" spans="1:23" ht="17.25" customHeight="1" x14ac:dyDescent="0.2">
      <c r="A3" s="427" t="s">
        <v>166</v>
      </c>
      <c r="B3" s="290"/>
      <c r="C3" s="549" t="s">
        <v>156</v>
      </c>
      <c r="D3" s="550"/>
      <c r="E3" s="550"/>
      <c r="F3" s="550"/>
      <c r="G3" s="550"/>
      <c r="H3" s="550"/>
      <c r="I3" s="429" t="s">
        <v>167</v>
      </c>
      <c r="J3" s="290"/>
      <c r="K3" s="296"/>
      <c r="L3" s="290"/>
      <c r="M3" s="290"/>
      <c r="N3" s="290"/>
      <c r="O3" s="290"/>
      <c r="P3" s="290"/>
      <c r="Q3" s="290"/>
      <c r="R3" s="290"/>
      <c r="S3" s="290"/>
      <c r="T3" s="290"/>
      <c r="U3" s="290"/>
      <c r="V3" s="290"/>
      <c r="W3" s="292"/>
    </row>
    <row r="4" spans="1:23" ht="25.5" customHeight="1" thickBot="1" x14ac:dyDescent="0.25">
      <c r="A4" s="290"/>
      <c r="B4" s="290"/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290"/>
      <c r="T4" s="290"/>
      <c r="U4" s="297" t="s">
        <v>19</v>
      </c>
      <c r="V4" s="290"/>
      <c r="W4" s="292"/>
    </row>
    <row r="5" spans="1:23" ht="25.5" customHeight="1" x14ac:dyDescent="0.2">
      <c r="A5" s="511" t="s">
        <v>168</v>
      </c>
      <c r="B5" s="512"/>
      <c r="C5" s="512"/>
      <c r="D5" s="512"/>
      <c r="E5" s="512"/>
      <c r="F5" s="512"/>
      <c r="G5" s="512"/>
      <c r="H5" s="512"/>
      <c r="I5" s="512"/>
      <c r="J5" s="512"/>
      <c r="K5" s="512"/>
      <c r="L5" s="512"/>
      <c r="M5" s="512"/>
      <c r="N5" s="512"/>
      <c r="O5" s="512"/>
      <c r="P5" s="512"/>
      <c r="Q5" s="512"/>
      <c r="R5" s="512"/>
      <c r="S5" s="512"/>
      <c r="T5" s="512"/>
      <c r="U5" s="513"/>
      <c r="V5" s="290"/>
      <c r="W5" s="292"/>
    </row>
    <row r="6" spans="1:23" ht="25.5" customHeight="1" x14ac:dyDescent="0.2">
      <c r="A6" s="551" t="s">
        <v>169</v>
      </c>
      <c r="B6" s="546" t="s">
        <v>258</v>
      </c>
      <c r="C6" s="546" t="s">
        <v>1</v>
      </c>
      <c r="D6" s="552" t="s">
        <v>22</v>
      </c>
      <c r="E6" s="552" t="s">
        <v>3</v>
      </c>
      <c r="F6" s="552" t="s">
        <v>4</v>
      </c>
      <c r="G6" s="552" t="s">
        <v>5</v>
      </c>
      <c r="H6" s="552" t="s">
        <v>2</v>
      </c>
      <c r="I6" s="552" t="s">
        <v>170</v>
      </c>
      <c r="J6" s="552" t="s">
        <v>6</v>
      </c>
      <c r="K6" s="552" t="s">
        <v>7</v>
      </c>
      <c r="L6" s="522" t="s">
        <v>171</v>
      </c>
      <c r="M6" s="522" t="s">
        <v>172</v>
      </c>
      <c r="N6" s="522" t="s">
        <v>10</v>
      </c>
      <c r="O6" s="522" t="s">
        <v>173</v>
      </c>
      <c r="P6" s="525" t="s">
        <v>315</v>
      </c>
      <c r="Q6" s="526"/>
      <c r="R6" s="526"/>
      <c r="S6" s="526"/>
      <c r="T6" s="522" t="s">
        <v>27</v>
      </c>
      <c r="U6" s="528" t="s">
        <v>174</v>
      </c>
      <c r="V6" s="290"/>
      <c r="W6" s="292"/>
    </row>
    <row r="7" spans="1:23" ht="75" customHeight="1" x14ac:dyDescent="0.2">
      <c r="A7" s="519"/>
      <c r="B7" s="523"/>
      <c r="C7" s="521"/>
      <c r="D7" s="523"/>
      <c r="E7" s="523" t="s">
        <v>3</v>
      </c>
      <c r="F7" s="523" t="s">
        <v>4</v>
      </c>
      <c r="G7" s="523" t="s">
        <v>5</v>
      </c>
      <c r="H7" s="523" t="s">
        <v>2</v>
      </c>
      <c r="I7" s="523"/>
      <c r="J7" s="523"/>
      <c r="K7" s="523"/>
      <c r="L7" s="523"/>
      <c r="M7" s="523"/>
      <c r="N7" s="523"/>
      <c r="O7" s="523"/>
      <c r="P7" s="405" t="s">
        <v>175</v>
      </c>
      <c r="Q7" s="405" t="s">
        <v>176</v>
      </c>
      <c r="R7" s="405" t="s">
        <v>316</v>
      </c>
      <c r="S7" s="405" t="s">
        <v>177</v>
      </c>
      <c r="T7" s="523"/>
      <c r="U7" s="529"/>
      <c r="V7" s="298"/>
      <c r="W7" s="298"/>
    </row>
    <row r="8" spans="1:23" ht="18" customHeight="1" x14ac:dyDescent="0.2">
      <c r="A8" s="547" t="s">
        <v>178</v>
      </c>
      <c r="B8" s="548"/>
      <c r="C8" s="548"/>
      <c r="D8" s="548"/>
      <c r="E8" s="548"/>
      <c r="F8" s="548"/>
      <c r="G8" s="548"/>
      <c r="H8" s="548"/>
      <c r="I8" s="548"/>
      <c r="J8" s="548"/>
      <c r="K8" s="548"/>
      <c r="L8" s="349"/>
      <c r="M8" s="404">
        <f>SUM(M9)</f>
        <v>7000</v>
      </c>
      <c r="N8" s="404"/>
      <c r="O8" s="404">
        <f t="shared" ref="O8:T8" si="0">SUM(O9)</f>
        <v>0</v>
      </c>
      <c r="P8" s="404">
        <f t="shared" si="0"/>
        <v>7000</v>
      </c>
      <c r="Q8" s="404">
        <f t="shared" si="0"/>
        <v>0</v>
      </c>
      <c r="R8" s="404">
        <f t="shared" si="0"/>
        <v>7000</v>
      </c>
      <c r="S8" s="404">
        <f t="shared" si="0"/>
        <v>0</v>
      </c>
      <c r="T8" s="404">
        <f t="shared" si="0"/>
        <v>0</v>
      </c>
      <c r="U8" s="350"/>
      <c r="V8" s="299"/>
      <c r="W8" s="298"/>
    </row>
    <row r="9" spans="1:23" s="304" customFormat="1" ht="106.5" customHeight="1" x14ac:dyDescent="0.2">
      <c r="A9" s="400">
        <v>1</v>
      </c>
      <c r="B9" s="478">
        <v>2</v>
      </c>
      <c r="C9" s="401" t="s">
        <v>32</v>
      </c>
      <c r="D9" s="401">
        <v>63</v>
      </c>
      <c r="E9" s="401">
        <v>3533</v>
      </c>
      <c r="F9" s="401">
        <v>6351</v>
      </c>
      <c r="G9" s="401">
        <v>14</v>
      </c>
      <c r="H9" s="401">
        <v>66014001704</v>
      </c>
      <c r="I9" s="408" t="s">
        <v>179</v>
      </c>
      <c r="J9" s="406" t="s">
        <v>181</v>
      </c>
      <c r="K9" s="407" t="s">
        <v>182</v>
      </c>
      <c r="L9" s="402" t="s">
        <v>180</v>
      </c>
      <c r="M9" s="409">
        <f t="shared" ref="M9" si="1">O9+P9+T9</f>
        <v>7000</v>
      </c>
      <c r="N9" s="410">
        <v>2021</v>
      </c>
      <c r="O9" s="410">
        <v>0</v>
      </c>
      <c r="P9" s="411">
        <f t="shared" ref="P9" si="2">Q9+R9+S9</f>
        <v>7000</v>
      </c>
      <c r="Q9" s="410">
        <v>0</v>
      </c>
      <c r="R9" s="412">
        <v>7000</v>
      </c>
      <c r="S9" s="410">
        <v>0</v>
      </c>
      <c r="T9" s="410">
        <v>0</v>
      </c>
      <c r="U9" s="403" t="s">
        <v>183</v>
      </c>
      <c r="V9" s="302"/>
      <c r="W9" s="303"/>
    </row>
    <row r="10" spans="1:23" ht="27" customHeight="1" thickBot="1" x14ac:dyDescent="0.25">
      <c r="A10" s="360" t="s">
        <v>184</v>
      </c>
      <c r="B10" s="413"/>
      <c r="C10" s="361"/>
      <c r="D10" s="361"/>
      <c r="E10" s="361"/>
      <c r="F10" s="361"/>
      <c r="G10" s="361"/>
      <c r="H10" s="361"/>
      <c r="I10" s="361"/>
      <c r="J10" s="361"/>
      <c r="K10" s="361"/>
      <c r="L10" s="361"/>
      <c r="M10" s="377">
        <f>SUM(M9:M9)</f>
        <v>7000</v>
      </c>
      <c r="N10" s="378"/>
      <c r="O10" s="377">
        <f t="shared" ref="O10:T10" si="3">SUM(O9:O9)</f>
        <v>0</v>
      </c>
      <c r="P10" s="377">
        <f t="shared" si="3"/>
        <v>7000</v>
      </c>
      <c r="Q10" s="377">
        <f t="shared" si="3"/>
        <v>0</v>
      </c>
      <c r="R10" s="377">
        <f t="shared" si="3"/>
        <v>7000</v>
      </c>
      <c r="S10" s="377">
        <f t="shared" si="3"/>
        <v>0</v>
      </c>
      <c r="T10" s="361">
        <f t="shared" si="3"/>
        <v>0</v>
      </c>
      <c r="U10" s="414"/>
    </row>
    <row r="16" spans="1:23" x14ac:dyDescent="0.2">
      <c r="J16" s="300"/>
    </row>
    <row r="17" spans="10:10" x14ac:dyDescent="0.2">
      <c r="J17" s="300"/>
    </row>
  </sheetData>
  <mergeCells count="21">
    <mergeCell ref="M6:M7"/>
    <mergeCell ref="N6:N7"/>
    <mergeCell ref="O6:O7"/>
    <mergeCell ref="P6:S6"/>
    <mergeCell ref="T6:T7"/>
    <mergeCell ref="A8:K8"/>
    <mergeCell ref="C3:H3"/>
    <mergeCell ref="A5:U5"/>
    <mergeCell ref="A6:A7"/>
    <mergeCell ref="B6:B7"/>
    <mergeCell ref="C6:C7"/>
    <mergeCell ref="D6:D7"/>
    <mergeCell ref="E6:E7"/>
    <mergeCell ref="F6:F7"/>
    <mergeCell ref="U6:U7"/>
    <mergeCell ref="G6:G7"/>
    <mergeCell ref="H6:H7"/>
    <mergeCell ref="I6:I7"/>
    <mergeCell ref="J6:J7"/>
    <mergeCell ref="K6:K7"/>
    <mergeCell ref="L6:L7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52" firstPageNumber="14" orientation="landscape" useFirstPageNumber="1" r:id="rId1"/>
  <headerFooter>
    <oddFooter>&amp;LZastupitelstvo Olomouckého kraje 22.2.2021
8.3. - Rozpočet Olomouckého kraje 2020 – zapojení použitelného zůstatku a návrh na jeho rozdělení 
Příloha č. 3: Opravy, investice, projekty z dotace a nákupy&amp;RStrana &amp;P (celkem 18)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22</vt:i4>
      </vt:variant>
    </vt:vector>
  </HeadingPairs>
  <TitlesOfParts>
    <vt:vector size="35" baseType="lpstr">
      <vt:lpstr>Souhrn</vt:lpstr>
      <vt:lpstr>školství - ORJ 17+ORJ19</vt:lpstr>
      <vt:lpstr>školství  - nákupy</vt:lpstr>
      <vt:lpstr>Sociální - ORJ 17+ORJ19</vt:lpstr>
      <vt:lpstr>Sociální - ORJ 52 </vt:lpstr>
      <vt:lpstr>doprava ORJ 12</vt:lpstr>
      <vt:lpstr>Kultura - ORJ 17+ORJ 19 </vt:lpstr>
      <vt:lpstr>zdravotnictví - SMN - ORJ 52 </vt:lpstr>
      <vt:lpstr>Zdravotnictví - nákupy</vt:lpstr>
      <vt:lpstr>krizov. řízení - ORJ 17</vt:lpstr>
      <vt:lpstr>ORJ 30</vt:lpstr>
      <vt:lpstr>OIT - ORJ 06 </vt:lpstr>
      <vt:lpstr>OKŘ - ORJ 03 </vt:lpstr>
      <vt:lpstr>'doprava ORJ 12'!Názvy_tisku</vt:lpstr>
      <vt:lpstr>'krizov. řízení - ORJ 17'!Názvy_tisku</vt:lpstr>
      <vt:lpstr>'Kultura - ORJ 17+ORJ 19 '!Názvy_tisku</vt:lpstr>
      <vt:lpstr>'OIT - ORJ 06 '!Názvy_tisku</vt:lpstr>
      <vt:lpstr>'OKŘ - ORJ 03 '!Názvy_tisku</vt:lpstr>
      <vt:lpstr>'Sociální - ORJ 17+ORJ19'!Názvy_tisku</vt:lpstr>
      <vt:lpstr>'školství  - nákupy'!Názvy_tisku</vt:lpstr>
      <vt:lpstr>'školství - ORJ 17+ORJ19'!Názvy_tisku</vt:lpstr>
      <vt:lpstr>'Zdravotnictví - nákupy'!Názvy_tisku</vt:lpstr>
      <vt:lpstr>'doprava ORJ 12'!Oblast_tisku</vt:lpstr>
      <vt:lpstr>'krizov. řízení - ORJ 17'!Oblast_tisku</vt:lpstr>
      <vt:lpstr>'Kultura - ORJ 17+ORJ 19 '!Oblast_tisku</vt:lpstr>
      <vt:lpstr>'OIT - ORJ 06 '!Oblast_tisku</vt:lpstr>
      <vt:lpstr>'OKŘ - ORJ 03 '!Oblast_tisku</vt:lpstr>
      <vt:lpstr>'ORJ 30'!Oblast_tisku</vt:lpstr>
      <vt:lpstr>'Sociální - ORJ 17+ORJ19'!Oblast_tisku</vt:lpstr>
      <vt:lpstr>'Sociální - ORJ 52 '!Oblast_tisku</vt:lpstr>
      <vt:lpstr>Souhrn!Oblast_tisku</vt:lpstr>
      <vt:lpstr>'školství  - nákupy'!Oblast_tisku</vt:lpstr>
      <vt:lpstr>'školství - ORJ 17+ORJ19'!Oblast_tisku</vt:lpstr>
      <vt:lpstr>'Zdravotnictví - nákupy'!Oblast_tisku</vt:lpstr>
      <vt:lpstr>'zdravotnictví - SMN - ORJ 52 '!Oblast_tisku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Kypusová Marta</dc:creator>
  <cp:lastModifiedBy>Vítková Petra</cp:lastModifiedBy>
  <cp:lastPrinted>2021-02-15T14:30:41Z</cp:lastPrinted>
  <dcterms:created xsi:type="dcterms:W3CDTF">2016-08-02T13:34:52Z</dcterms:created>
  <dcterms:modified xsi:type="dcterms:W3CDTF">2021-02-15T14:30:45Z</dcterms:modified>
</cp:coreProperties>
</file>