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21\Zastupitelstvo\ZOK 22.2.2021\2020\"/>
    </mc:Choice>
  </mc:AlternateContent>
  <bookViews>
    <workbookView xWindow="0" yWindow="60" windowWidth="15195" windowHeight="9210"/>
  </bookViews>
  <sheets>
    <sheet name="Příloha č. 1" sheetId="1" r:id="rId1"/>
    <sheet name="Příloha č. 2" sheetId="6" r:id="rId2"/>
    <sheet name="Příloha  č. 3" sheetId="5" r:id="rId3"/>
  </sheets>
  <definedNames>
    <definedName name="_xlnm.Print_Area" localSheetId="0">'Příloha č. 1'!$A$1:$E$303</definedName>
    <definedName name="_xlnm.Print_Area" localSheetId="1">'Příloha č. 2'!$A$1:$E$147</definedName>
  </definedNames>
  <calcPr calcId="162913"/>
</workbook>
</file>

<file path=xl/calcChain.xml><?xml version="1.0" encoding="utf-8"?>
<calcChain xmlns="http://schemas.openxmlformats.org/spreadsheetml/2006/main">
  <c r="E303" i="1" l="1"/>
  <c r="E296" i="1"/>
  <c r="E279" i="1"/>
  <c r="E254" i="1"/>
  <c r="E234" i="1"/>
  <c r="E236" i="1" s="1"/>
  <c r="E215" i="1"/>
  <c r="E206" i="1"/>
  <c r="E186" i="1"/>
  <c r="E182" i="1"/>
  <c r="E175" i="1"/>
  <c r="E155" i="1"/>
  <c r="E148" i="1"/>
  <c r="E129" i="1"/>
  <c r="E121" i="1"/>
  <c r="E100" i="1"/>
  <c r="E92" i="1"/>
  <c r="E93" i="1" s="1"/>
  <c r="E76" i="1"/>
  <c r="E69" i="1"/>
  <c r="E49" i="1"/>
  <c r="E42" i="1"/>
  <c r="E24" i="1"/>
  <c r="E17" i="1"/>
  <c r="E146" i="6" l="1"/>
  <c r="E139" i="6"/>
  <c r="E119" i="6"/>
  <c r="E112" i="6"/>
  <c r="E87" i="6"/>
  <c r="E80" i="6"/>
  <c r="E59" i="6"/>
  <c r="E60" i="6" s="1"/>
  <c r="E46" i="6"/>
  <c r="E47" i="6" s="1"/>
  <c r="E24" i="6"/>
  <c r="E17" i="6"/>
  <c r="C53" i="5" l="1"/>
  <c r="B53" i="5"/>
  <c r="B48" i="5"/>
  <c r="B57" i="5" s="1"/>
  <c r="B46" i="5"/>
  <c r="C43" i="5"/>
  <c r="C36" i="5"/>
  <c r="C46" i="5" s="1"/>
  <c r="C48" i="5" s="1"/>
  <c r="C57" i="5" s="1"/>
  <c r="C26" i="5"/>
  <c r="C28" i="5" s="1"/>
  <c r="C56" i="5" s="1"/>
  <c r="B26" i="5"/>
  <c r="B28" i="5" s="1"/>
  <c r="B56" i="5" s="1"/>
  <c r="C24" i="5"/>
  <c r="C17" i="5"/>
</calcChain>
</file>

<file path=xl/comments1.xml><?xml version="1.0" encoding="utf-8"?>
<comments xmlns="http://schemas.openxmlformats.org/spreadsheetml/2006/main">
  <authors>
    <author>Navrátilová Lenka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327+8600 daň z příjmu PO za kraj
580-351587
596-440000
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26+370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67+5220
75+1013
85+5
92+89
93+6331
174+125
211+1649
289+15
406+55
535+1000
536+115
537+480
597+28
736+5789
779+523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156+644
328-57
760+39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122+45
155+186
195+56
692+8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9+1
25+1
35+16
36+600
37+54
54+95
64+85
65+85
66+63
69+10
82+1
97+59
98+55
123+1686
141+12
142+911
177+(89)88
199+800
230+60
231+506
232+161
283+400
290+165
291+211
292+683
326+12538
329+6000
335+48
336+39
407+18
408+33
409+42
410+67
411+45
456+3000
607+106
608+41
676+71
677+168
678+521
679+32
691-7299
702+46
703+230
704+12
737+91
738+535
755+525
759-34
761+50
780+214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157+300
521+10000
809-150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519+3917
810+150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641+3630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55+97200
56+1553663
60+7768315
120+2986
126+1499
140+735
161+125360
162+96
163+1616
164+76
213+549
214+520
293-720
330+111300
402-16
403-295
522+627
523+4100
587+77878
594+441
599+9091
600+11874
601+4556
645+2867
646+113800
731-1156
732-239
733-2277
774-27
775-405
776-8
774-27
775-405
776-8
811+235
817-67656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62+1374358
76+8500
128+18
212+806
455+71286
462+584
585+14231
590+8551
690+1000
695+15057
696+583
727+62
734-12
764+224
765+2931
812+188
813+165
822+2293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264+6504
331+145200
373+205135
470-99
527+247039
730+8341
818-26830
824-30801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263+655
364+388
389+10
391+10
459+77
460+62
588+60
729+100
762+42
763+56
777-62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129+1000
130+1206
284+3320
374+52239
396+754
397+2000
591+246
602+5219
603+27338
778-2000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57+238
78+45
131+102
166+(1241)1240
167+917
215+298
216+5484
266+34025
285+2042
332+31
392+87
393+52
394+114
395+1149
463+197
464+103
524+1294
525+895
595+70
648+155
649+3561
694+1736
728+7
814+6444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165+495
194+10000 koronavir
461+200
526+424
647+710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41+556
83+315 z KŘ do SF
84+13 z OKH na SF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61+34363
81+4798
85+5
89+1390
90+17451
91+48
92+89
121+1382
127+3312
132+2055
133+975
154+659
158+177
168+16493
169+735
171+18690
172+7530
173+665
174+125
198+174
205+15418
210+4300
211+2668
217+(44321)44320
218+6459
219+20932
220+313
265+143715
288+6216
294+1435
333+1872
365+14250
369+2798
390+9684
398+36697
399+6862
400+15
401+243
457+2094
458+733
465+51684
466+39673
467+14703
468+36
469+35934
471-4978
520+585
528+1631
529+926
530+402
531+326
532+939
533+1399
536+4955
586+4541
604+5253
605+19987
640+462
650+7908
651+1340
652+1300
653+2966
693+291
697+53376
698+6439
699+4116
700+11676
</t>
        </r>
        <r>
          <rPr>
            <strike/>
            <sz val="9"/>
            <color indexed="81"/>
            <rFont val="Tahoma"/>
            <family val="2"/>
            <charset val="238"/>
          </rPr>
          <t xml:space="preserve">701+73394
</t>
        </r>
        <r>
          <rPr>
            <sz val="9"/>
            <color indexed="81"/>
            <rFont val="Tahoma"/>
            <family val="2"/>
            <charset val="238"/>
          </rPr>
          <t>757+73395
758+242</t>
        </r>
        <r>
          <rPr>
            <strike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766+33865
767+38
768+1039
769+12129
770+105060
771+1851
772+440
773+1098
815+8078
816+20052
823+13
825+219
826+29
827-1300
</t>
        </r>
        <r>
          <rPr>
            <strike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53+98
77+18339
83+10861
84+5120
94+28753
96+24
134+(414)441
135+4802
175+201
209+6
221+3
222+1
223+3
224+20
225+997
267+2300
287+41
334+270
363+2243
404+88
405+7
423+31507 (celkem 31936)
472+486
534+1433
538+2
539-1047
654+29
655+4327
735+97
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41/20 556 z rez do SF
83+315 z KŘ do SF
84+13 z OKH na SF
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5+48
9+1
25+1
26+370
27+41
30+340
67+5220
69+10
77+18724
82+1
80+176
85+5
90+4841
92+89
94+28753
122+45
123+1686
117+29293
132+240
134+(414)441
157+300
169+73
174+125
195+56
211+1649
233+306000
283+400
289+15
292+683
304-786
326+12538
327+8600 daň z příjmu PO za kraj
329+6000
333+373
335+48
369+2798
406+55
407+18
423+31936
521+10000
519+3917
497-5737
536+115
580-351587
597+28
676+71
692+8
717-405
704+12
736+246  (celkem 5789)
747-112188
748-232680
761+50
809-150
810+150
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135+4802
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42+2188
35+16
36+600
37+54
54+95
64+85
65+85
66+63
75+1013
93+6331
97+59
98+55
141+12
142+911
154+659
158+177
173+665
174+125
175+201
177+(89)88
199+800
209+6
210+4300
211+2668
220+313
230+60
231+506
232+161
265+143715
267+2300
290+165
291+211
328-57
334+270
336+39
408+33
409+42
410+67
411+45
536+4955
537+480
607+106
608+41
677+168
678+521
679+32
691-7299
702+46
703+230
736+5543 (celkem 5789)
737+91
738+535
755+525
759-34
760+39
779+523
780+214
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55+97200
56+1553663
60+7768315
120+2986
126+1499
140+735
161+125360
162+96
163+1616
164+76
213+549
214+520
293-720
330+111300
402-16
403-295
522+627
523+4100
587+77878
594+441
599+9091
600+11874
601+4556
645+2867
646+113800
731-1156
732-239
733-2277
774-27
775-405
776-8
811+235
817-67656
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62+1374358
76+8500
128+18
212+806
455+71286
462+584
585+14231
590+8551
690+1000
695+15057
696+583
727+62
734-12
764+224
765+2931
812+188
813+165
822+2293
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264+6504
331+145200
373+205135
470-99
527+247039
730+8341
818-26830
824-30801
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263+655
364+388
389+10
391+10
459+77
460+62
588+60
729+100
762+42
763+56
777-62
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129+1000
130+1206
284+3320
374+52239
396+754
397+2000
591+246
602+5219
603+27338
778-2000
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57+238
78+45
131+102
166+(1241)1240
167+917
215+298
216+5484
266+34025
285+2042
332+31
392+87
393+52
394+114
395+1149
463+197
464+103
524+1294
525+895
595+70
648+155
649+3561
694+1736
728+7
814+6444
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165+495
194+10000 koronavir
461+200
526+424
647+710
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41+556
83+315 z KŘ do SF
84+13 z OKH na SF
422+3084
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421+1659
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1+88466
2+2289
3+25
4+25
6+900
7+3359
8+74791
23+936
28+510
29+325
61+34363
63+139
81+4798
85+5
89+1390
91+48
92+89
121+1382
127+3312
133+975
172+7530
198+174
217+(44321)44320
218+6459
219+20932
294+1435
365+14250
390+9684
398+36697
399+6862
400+15
401+243
457+2094
458+733
467+14703
468+36
469+35934
471-4978
520+585
528+162
529+926
531+326
532+939
533+1399
586+4469
605+19987
640+462
652+1300
653+2966
693+291
700+11676
</t>
        </r>
        <r>
          <rPr>
            <strike/>
            <sz val="9"/>
            <color indexed="81"/>
            <rFont val="Tahoma"/>
            <family val="2"/>
            <charset val="238"/>
          </rPr>
          <t xml:space="preserve">701+73394
</t>
        </r>
        <r>
          <rPr>
            <sz val="9"/>
            <color indexed="81"/>
            <rFont val="Tahoma"/>
            <family val="2"/>
            <charset val="238"/>
          </rPr>
          <t xml:space="preserve">757+73395
758+242
766+33865
767+38
768+1039
769+12129
816+20052
823+13
825+219
826+29
827-1300
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31+12114
32+553
33+512
34+1023
52+399
99+539
100+3360
100+1300
101+2636
102+9
117+270000
136+159
137+1744
138+2017
139+23
153+1500
156+644
155+186
176+126
200+127
201+1280
202+1117
203+23
204+151
226+3616
227+2863
228+47
229+614
268+3035
269+33
270+807
279+5525
295+307
296+19131
297+3622
298+11057
299+2563
300+1270
301+250
337+23
338+22
339+511
363+2243
366+1965
375+72
376+10606
377+4203
378+7967
379+1079
380+1454
381+437
412+6
413+874
414+3700
415+6311
416+2908
417+4386
418+903
419+642
420+1638
456+3000
473+4787
474+24
475+27106
476+2000
477+6873
478+6456
479+3379
480+232
481+1257
482+243
535+1000
540+248
541+6275
542+3602
543+730
544+3235
582+12020
583+26269
584+4439
592+1825
593+194
596+60000
609+4
610+542
639+220942
641+3630
642+308
715-1809
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53+409
53+98
83+10861
84+5120
96+24
221+3
222+1
223+3
224+20
225+997
287+41
404+88
405+7
472+486
534+1433
538+2
539-1047
654+29
655+4327
735+97
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41/20 556 z rez do SF
83+315 z KŘ do SF
84+13 z OKH na SF</t>
        </r>
      </text>
    </comment>
    <comment ref="C51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8115, 8113, 8123, 8905
1+88466
2+2289
3+25
4+25
5+48
6+900
7+3359
8+74791
11+2352
23+936
27+41
28+510
29+325
30+340
31+12114
32+553
33+512
34+1023
42+2188
52+399
53+409
63+139
77+385
80+176
99+539
100+3360
100+1300
101+2636
102+9
117+270000
136+159
137+1744
138+2017
139+23
153+1500
176+126
200+127
201+1280
202+1117
203+23
204+151
226+3616
227+2863
228+47
229+614
233+306000
268+3035
269+33
270+807
279+5525
295+307
296+19131
297+3622
298+11057
299+2563
300+1270
301+250
337+23
338+22
339+511
366+1965
375+72
376+10606
377+4203
378+7967
379+1079
380+1454
381+437
412+6
413+874
414+3700
415+6311
416+2908
417+4386
418+903
419+642
420+1638
421+1659
422+3084
423+429 (celkem 31936)
473+4787
474+24
475+27106
476+2000
477+6873
478+6456
479+3379
480+232
481+1257
482+243
483+100000
540+248
541+6275
542+3602
543+730
544+3235
582+12020
583+26269
584+4439
592+1825
593+194
596+500000
609+4
610+542
639+220942
</t>
        </r>
      </text>
    </comment>
    <comment ref="C5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8224, 8124, 8114
11+2352
90+12610
132+1815
168+16493
169+662
171+18690
205+15418
288+6216
304+786
333+1499
465+51684
466+39673
483+100000
497+5737
528+1469
530+402
586+72
604+5253
650+7908
651+1340
697+53376
698+6439
699+4116
717+405
747+112188
748+232680
715+1809
770+105060
771+1851
772+440
773+1098
815+8078
</t>
        </r>
      </text>
    </comment>
  </commentList>
</comments>
</file>

<file path=xl/sharedStrings.xml><?xml version="1.0" encoding="utf-8"?>
<sst xmlns="http://schemas.openxmlformats.org/spreadsheetml/2006/main" count="402" uniqueCount="132">
  <si>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</si>
  <si>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</si>
  <si>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</si>
  <si>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</si>
  <si>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</si>
  <si>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</si>
  <si>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</si>
  <si>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</si>
  <si>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</si>
  <si>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</si>
  <si>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</si>
  <si>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</si>
  <si>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</si>
  <si>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</si>
  <si>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</si>
  <si>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</si>
  <si>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</si>
  <si>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</si>
  <si>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</si>
  <si>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</si>
  <si>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</si>
  <si>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</si>
  <si>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</si>
  <si>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</si>
  <si>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</si>
  <si>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</si>
  <si>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</si>
  <si>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</si>
  <si>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</si>
  <si>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</si>
  <si>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</si>
  <si>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>Neinvestiční přijaté transfery ze SR</t>
  </si>
  <si>
    <t>Investiční transfery od obcí</t>
  </si>
  <si>
    <t>Ostatní příjmy</t>
  </si>
  <si>
    <t xml:space="preserve"> -Rozpočtová změna 823/20</t>
  </si>
  <si>
    <t>druh rozpočtové změny: zapojení nových prostředků do rozpočtu</t>
  </si>
  <si>
    <t>poskytovatel: Ministerstvo pro místní rozvoj ČR</t>
  </si>
  <si>
    <t>důvod: odbor strategického rozvoje kraje požádal ekonomický odbor dne 22.12.2020 o provedení rozpočtové změny. Důvodem navrhované změny je zapojení finančních prostředků do rozpočtu Olomouckého kraje ve výši 13 296,68 Kč. Finanční prostředky byly poukázány na účet Olomouckého kraje jako neinvestiční dotace z Ministerstva pro místní rozvoj na financování projektu v oblasti regionálního rozvoje "Projekt technické pomoci Olomouckého kraje v rámci INTERREG V-A Česká republika - Polsko".</t>
  </si>
  <si>
    <t>Odbor strategického rozvoje kraje</t>
  </si>
  <si>
    <t>ORJ - 74</t>
  </si>
  <si>
    <t>UZ</t>
  </si>
  <si>
    <t xml:space="preserve">§ </t>
  </si>
  <si>
    <t>položka</t>
  </si>
  <si>
    <t>částka v Kč</t>
  </si>
  <si>
    <t>4116 - Ostatní neinv. přijaté transfery ze SR</t>
  </si>
  <si>
    <t>celkem</t>
  </si>
  <si>
    <t>Odbor ekonomický</t>
  </si>
  <si>
    <t>ORJ - 07</t>
  </si>
  <si>
    <t>seskupení položek</t>
  </si>
  <si>
    <t>59 - Ostatní neinvestiční výdaje</t>
  </si>
  <si>
    <t xml:space="preserve"> -Rozpočtová změna 824/20</t>
  </si>
  <si>
    <t>druh rozpočtové změny: snížení prostředků rozpočtu</t>
  </si>
  <si>
    <t>důvod: odbor dopravy a silničního hospodářství požádal ekonomický odbor dne 22.12.2020 o provedení rozpočtové změny. Důvodem navrhované změny je snížení investiční a neinvestiční dotace ze státního rozpočtu ČR na rok 2020 poskytnuté na základě Smlouvy a Dodatku o poskytnutí finančních prostředků z rozpočtu Státního fondu dopravní infrastruktury pro příspěvkovou organizaci Olomouckého kraje Správa silnic Olomouckého kraje na financování silnic II. a III. třídy ve vlastnictví Olomouckého kraje a na financování opatření ke zvýšení bezpečnosti nebo plynulosti dopravy na silnicích II. a III. třídy náležících do vlastnictví Olomouckého kraje, jedná se o snížení rozpočtovaných dotací o částku        30 801 299,- Kč na skutečnou výši obdržených finančních prostředků ze Státního fondu dopravní infrastruktury.</t>
  </si>
  <si>
    <t>4113 - Neinvestiční přijaté transfery ze SF</t>
  </si>
  <si>
    <t>4213 - Investiční přijaté transfery ze SF</t>
  </si>
  <si>
    <t>Odbor dopravy a silničního hospodářství</t>
  </si>
  <si>
    <t>ORJ - 12</t>
  </si>
  <si>
    <t>5336 - Neinvestiční dotace zřízeným PO</t>
  </si>
  <si>
    <t>6356 - Jiné investiční transfery zřízeným PO</t>
  </si>
  <si>
    <t xml:space="preserve"> -Rozpočtová změna 825/20</t>
  </si>
  <si>
    <t xml:space="preserve">poskytovatel: Ministerstvo financí ČR - Národní fond  </t>
  </si>
  <si>
    <t>důvod: odbor strategického rozvoje kraje požádal ekonomický odbor dne 30.12.2020 o provedení rozpočtové změny. Důvodem navrhované změny je zapojení finančních prostředků do rozpočtu Olomouckého kraje ve výši 219 186,15 Kč. Finanční prostředky byly poukázány na účet Olomouckého kraje jako neinvestiční dotace z Ministerstva financí - Národního fondu na financování projektu v oblasti regionálního rozvoje "Projekt technické pomoci Olomouckého kraje v rámci INTERREG V-A Česká republika - Polsko".</t>
  </si>
  <si>
    <t>4118 - Neinv. přijaté transfery z Národ. fondu</t>
  </si>
  <si>
    <t xml:space="preserve"> -Rozpočtová změna 826/20</t>
  </si>
  <si>
    <t>druh rozpočtové změny: zapojení prostředků do rozpočtu</t>
  </si>
  <si>
    <t>poskytovatel: Ministerstvo školství, mládeže a tělovýchovy</t>
  </si>
  <si>
    <t>důvod: odbor strategického rozvoje kraje požádal ekonomický odbor dne 23.12.2020 o provedení rozpočtové změny. Důvodem navrhované změny je zapojení finančních prostředků do rozpočtu odboru strategického rozvoje kraje v celkové výši 28 500,- Kč. Finanční prostředky byly poukázány na účet Olomouckého kraje jako neinvestiční dotace z Ministerstva školství, mládeže a tělovýchovy na financování projektu "Rovný přístup ke vzdělávání s ohledem na lepší uplatnitelnost na trhu práce (IKAP Olomoucký kraj)" v rámci Operačního programu Výzkum, vývoj a vzdělávání.</t>
  </si>
  <si>
    <t>ORJ - 64</t>
  </si>
  <si>
    <t>4116 - Ostatní neinv. přij. transf. ze SR</t>
  </si>
  <si>
    <t>52 - Neinvestiční transfery soukromopr. subj.</t>
  </si>
  <si>
    <t xml:space="preserve"> -Rozpočtová změna 827/20</t>
  </si>
  <si>
    <t>důvod: odbor strategického rozvoje kraje požádal ekonomický odbor dne 23.12.2020 o provedení rozpočtové změny. Důvodem navrhované změny je snížení finančních prostředků rozpočtu odboru strategického rozvoje kraje v celkové výši 1 299 558,15 Kč. Finanční prostředky nebyly v roce 2020 poukázány na účet Olomouckého kraje jako neinvestiční dotace ze Státního fondu životního prostředí na financování projektu "Adaptační strategie Olomouckého kraje proti změně klimatu" v rámci programu Životní prostředí, ekosystémy a změny klimatu financovaného z Norských fondů 2014-2021.</t>
  </si>
  <si>
    <t>51 - Neinvestiční nákupy a související výdaje</t>
  </si>
  <si>
    <t>Dotace do oblasti školství</t>
  </si>
  <si>
    <t>Dotace do oblasti sociální</t>
  </si>
  <si>
    <t>Dotace do oblasti dopravy, SFDI</t>
  </si>
  <si>
    <t>Dotace do oblasti kultury</t>
  </si>
  <si>
    <t>Dotace do oblasti zdravotnictví</t>
  </si>
  <si>
    <t>Dotace do oblasti životního prostředí a zemědělství</t>
  </si>
  <si>
    <t>Dotace pro Krajský úřad</t>
  </si>
  <si>
    <t>OPZ, OPVVV, OPŽP, IROP, OPTP, ITI, NF, OPPMP, NDP, PPS, BF, NoFo</t>
  </si>
  <si>
    <t>Zapojení finančního vypořádání, depozita</t>
  </si>
  <si>
    <t xml:space="preserve"> -Rozpočtová změna 811/20</t>
  </si>
  <si>
    <t xml:space="preserve">důvod: neinvestiční dotace ze státního rozpočtu ČR na rok 2020 poskytnutá na základě rozhodnutí Ministerstva školství, mládeže a tělovýchovy ČR č.j.: 44593/2020-3, 44570/2020-2, 44571/2020-3, 44623/2020-3, 44634/2020-4 44645/2020-2, 44718/2020-3, 44743/2020-3, 44748/2020-2 ze dne 11.12.2020 v celkové výši 234 857,- Kč na rozvojový program "Podpora sociálně znevýhodněných romských žáků středních škol, konzervatoří a studentů VOŠ na rok 2020 II. období". </t>
  </si>
  <si>
    <t>Odbor školství a mládeže</t>
  </si>
  <si>
    <t>ORJ - 10</t>
  </si>
  <si>
    <t>5336 - Neinvestiční transfery zřízeným PO</t>
  </si>
  <si>
    <t xml:space="preserve"> -Rozpočtová změna 812/20</t>
  </si>
  <si>
    <t>poskytovatel: Ministerstvo práce a sociálních věcí</t>
  </si>
  <si>
    <t>důvod: neinvestiční dotace ze státního rozpočtu ČR na rok 2020 poskytnutá na základě rozhodnutí Ministerstva práce a sociálních věcí ČR č.j.: MPSV-2020/212179-213/1 ze dne 7.12.2020 ve výši 187 956,- Kč na úhradu nezbytných výdajů spojených s činností zřizovatele zařízení pro děti vyžadující okamžitou pomoc v souvislosti s epidemií COVID-19 pro příspěvkovou organizaci Středisko sociální prevence Olomouc.</t>
  </si>
  <si>
    <t>Odbor sociálních věcí</t>
  </si>
  <si>
    <t>ORJ - 11</t>
  </si>
  <si>
    <t xml:space="preserve"> -Rozpočtová změna 813/20</t>
  </si>
  <si>
    <t>důvod: neinvestiční dotace ze státního rozpočtu ČR na rok 2020 poskytnutá na základě rozhodnutí Ministerstva práce a sociálních věcí ČR č.j.: MPSV-2020/155636-213/2 ze dne 7.12.2020 ve výši 164 664,- Kč na úhradu nezbytných výdajů spojených s činností zřizovatele zařízení pro děti vyžadující okamžitou pomoc v souvislosti s epidemií COVID-19 pro příspěvkovou organizaci Dětské centrum Ostrůvek, Olomouc.</t>
  </si>
  <si>
    <t>Odbor zdravotnictví</t>
  </si>
  <si>
    <t>ORJ - 14</t>
  </si>
  <si>
    <t xml:space="preserve"> -Rozpočtová změna 814/20</t>
  </si>
  <si>
    <t>poskytovatel: Ministerstvo zemědělství</t>
  </si>
  <si>
    <t xml:space="preserve">důvod: investiční dotace ze státního rozpočtu ČR na rok 2020 poskytnutá na základě avíza Ministerstva zemědělství ČR ze dne 10.12.2020 v celkové výši 6 443 593,- Kč pro příspěvkové organizace Olomouckého kraje na dotační program 129 710 "Centra odborné přípravy“. </t>
  </si>
  <si>
    <t>4216 - Ostatní invest. přijaté transfery ze SR</t>
  </si>
  <si>
    <t>Odbor podpory řízení příspěvkových organizací</t>
  </si>
  <si>
    <t>ORJ - 19</t>
  </si>
  <si>
    <t xml:space="preserve"> -Rozpočtová změna 815/20</t>
  </si>
  <si>
    <t>důvod: odbor investic požádal ekonomický odbor dne 10.12.2020 o provedení rozpočtové změny. Důvodem navrhované změny je zapojení finančních prostředků do rozpočtu Olomouckého kraje ve výši 8 077 973,23 Kč. Finanční prostředky byly poukázány na účet Olomouckého kraje jako investiční dotace z Ministerstva životního prostředí ČR na financování projektu v oblasti školství "Realizace energeticky úsporných opatření - SŠ technická a zemědělská Mohelnice b) vzduchotechnika" v rámci Operačního programu Životní prostředí.</t>
  </si>
  <si>
    <t>Odbor investic</t>
  </si>
  <si>
    <t>ORJ - 52</t>
  </si>
  <si>
    <t>8114 - Uhraz. splátky krát. přij. půjč. prostř.</t>
  </si>
  <si>
    <t xml:space="preserve"> -Rozpočtová změna 816/20</t>
  </si>
  <si>
    <t>poskytovatel: Ministerstvo životního prostředí</t>
  </si>
  <si>
    <t>důvod: odbor strategického rozvoje kraje požádal ekonomický odbor dne 10.12.2020 o provedení rozpočtové změny. Důvodem navrhované změny je zapojení finančních prostředků do rozpočtu Olomouckého kraje v celkové výši 20 052 243,82 Kč. Finanční prostředky byly poukázány na účet Olomouckého kraje jako investiční dotace z Ministerstva životního prostředí na úhradu projektu "Kotlíkové dotace v Olomouckém kraji III." v rámci Operačního programu Životní prostředí 2014 - 2020.</t>
  </si>
  <si>
    <t>ORJ - 79</t>
  </si>
  <si>
    <t>63 - Investiční transfery</t>
  </si>
  <si>
    <t xml:space="preserve"> -Rozpočtová změna 817/20</t>
  </si>
  <si>
    <t>důvod: odbor školství a mládeže požádal ekonomický odbor dne 14.12.2020 o provedení rozpočtové změny. Důvodem navrhované změny je snížení neinvestiční dotace ze státního rozpočtu ČR na rok 2020 poskytnuté na základě dopisu MŠMT ČR č.j.: MŠMT-168/2020 ze dne 24. 1. 2020, který obsahuje normativní rozpis rozpočtu přímých výdajů regionálního školství ÚSC na rok 2020 z rozpočtové kapitoly 333 MŠMT, a dalších navýšení v průběhu roku v celkové výši 9 403 164 965,- Kč, nevyčerpané prostředky ve výši 67 656 435,- Kč budou vráceny na účet Ministerstva školství, mládeže a tělovýchovy.</t>
  </si>
  <si>
    <t>53 - Neinvestiční transfery veřejnopráv. subj.</t>
  </si>
  <si>
    <t xml:space="preserve"> -Rozpočtová změna 818/20</t>
  </si>
  <si>
    <t>důvod: odbor dopravy a silničního hospodářství požádal ekonomický odbor dne 15.12.2020 o provedení rozpočtové změny. Důvodem navrhované změny je snížení investiční dotace ze státního rozpočtu ČR na rok 2020 poskytnuté na základě Smlouvy a Dodatku o poskytnutí finančních prostředků z rozpočtu Státního fondu dopravní infrastruktury v celkové výši 392 238 996,- Kč pro příspěvkovou organizaci Olomouckého kraje Správa silnic Olomouckého kraje na financování silnic II. a III. třídy ve vlastnictví Olomouckého kraje, nevyčerpané prostředky ve výši 26 829 608,33 Kč budou vráceny na účet Státního fondu dopravní infrastruktury.</t>
  </si>
  <si>
    <t xml:space="preserve"> -Rozpočtová změna 819/20</t>
  </si>
  <si>
    <t>druh rozpočtové změny: vnitřní rozpočtová změna - přesun mezi jednotlivými položkami, paragrafy v rámci odboru podpory řízení příspěvkových organizací</t>
  </si>
  <si>
    <t>důvod: odbor podpory řízení příspěvkových organizací požádal ekonomický odbor dne 11.12.2020 o provedení rozpočtové změny. Důvodem navrhované změny je přesun finančních prostředků v rámci odboru podpory řízení příspěvkových organizací v celkové výši 33 223,- Kč. Finanční prostředky budou převedeny z příspěvků na provoz na poskytnutí příspěvků na provoz - mzdové náklady pro příspěvkové organizace v oblasti školství, materiál je součástí programu jednání Rady Olomouckého kraje dne 21.12.2020 (bod 2.).</t>
  </si>
  <si>
    <t>5331 - Neinvestiční příspěvky zřízeným PO</t>
  </si>
  <si>
    <t xml:space="preserve"> -Rozpočtová změna 820/20</t>
  </si>
  <si>
    <t>druh rozpočtové změny: vnitřní rozpočtová změna - přesun mezi jednotlivými položkami, paragrafy v rámci odboru kanceláře ředitele</t>
  </si>
  <si>
    <t>důvod: odbor kancelář ředitele požádal ekonomický odbor dne 15.12.2020 o provedení rozpočtové změny. Důvodem navrhované změny je přesun finančních prostředků v rámci odboru kanceláře ředitele ve výši 70 000,- Kč. Finanční prostředky budou použity na nákup dálničních známek pro služební vozidla Olomouckého kraje na rok 2021.</t>
  </si>
  <si>
    <t>Odbor kancelář ředitele</t>
  </si>
  <si>
    <t>ORJ - 03</t>
  </si>
  <si>
    <t xml:space="preserve"> -Rozpočtová změna 821/20</t>
  </si>
  <si>
    <t>druh rozpočtové změny: vnitřní rozpočtová změna - přesun mezi jednotlivými položkami, paragrafy v rámci odboru investic</t>
  </si>
  <si>
    <t>důvod: odbor investic požádal ekonomický odbor dne 17.12.2020 o provedení rozpočtové změny. Důvodem navrhované změny je přesun finančních prostředků v rámci odboru investic v celkové výši 40 000,- Kč. Finanční prostředky budou použity na úhradu faktur za následnou péči o zeleň po rekonstrukci silnic II. a III. třídy a úhradu věcných břemen.</t>
  </si>
  <si>
    <t>ORJ - 17</t>
  </si>
  <si>
    <t xml:space="preserve"> -Rozpočtová změna 822/20</t>
  </si>
  <si>
    <t>důvod: neinvestiční dotace ze státního rozpočtu ČR na rok 2020 poskytnutá od Ministerstva práce a sociálních věcí v celkové výši 2 293 208,- Kč,  jedná se o individuální dotaci na kompenzaci vícenákladů, výpadku zdrojů a kompenzační platbu pro zaměstnance sociálních služeb v souvislosti s epidemií COVID_19 pro šest příspěvkových organizací v sociální oblasti Olomouckého kraje.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</si>
</sst>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00"/>
    <numFmt numFmtId="165" formatCode="00000"/>
    <numFmt numFmtId="166" formatCode="00000000000"/>
    <numFmt numFmtId="167" formatCode="00,000"/>
  </numFmts>
  <fonts count="28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 CE"/>
      <charset val="238"/>
    </font>
    <font>
      <i/>
      <sz val="10"/>
      <name val="Arial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9"/>
      <name val="Arial CE"/>
      <charset val="238"/>
    </font>
    <font>
      <strike/>
      <sz val="9"/>
      <color indexed="81"/>
      <name val="Tahoma"/>
      <family val="2"/>
      <charset val="238"/>
    </font>
    <font>
      <sz val="11"/>
      <color indexed="10"/>
      <name val="Arial"/>
      <family val="2"/>
      <charset val="238"/>
    </font>
    <font>
      <b/>
      <i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60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  <xf numFmtId="0" fontId="16" fillId="0" borderId="0" xfId="0" applyFont="1"/>
    <xf numFmtId="0" fontId="17" fillId="0" borderId="0" xfId="0" applyFont="1" applyAlignment="1">
      <alignment horizontal="justify" vertical="top" wrapText="1"/>
    </xf>
    <xf numFmtId="0" fontId="17" fillId="0" borderId="0" xfId="0" applyFont="1" applyAlignment="1">
      <alignment horizontal="center" vertical="top" wrapText="1"/>
    </xf>
    <xf numFmtId="0" fontId="9" fillId="0" borderId="0" xfId="0" applyFont="1" applyFill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/>
    <xf numFmtId="0" fontId="17" fillId="0" borderId="0" xfId="0" applyFont="1" applyAlignment="1"/>
    <xf numFmtId="0" fontId="2" fillId="0" borderId="0" xfId="0" applyFont="1" applyFill="1" applyAlignment="1">
      <alignment horizontal="left"/>
    </xf>
    <xf numFmtId="0" fontId="5" fillId="0" borderId="0" xfId="0" applyFont="1"/>
    <xf numFmtId="0" fontId="9" fillId="0" borderId="0" xfId="0" applyFont="1" applyAlignment="1">
      <alignment horizontal="center"/>
    </xf>
    <xf numFmtId="0" fontId="18" fillId="0" borderId="0" xfId="0" applyFont="1" applyBorder="1" applyAlignment="1"/>
    <xf numFmtId="0" fontId="19" fillId="0" borderId="0" xfId="0" applyFont="1" applyAlignment="1">
      <alignment horizontal="right"/>
    </xf>
    <xf numFmtId="0" fontId="20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0" fillId="0" borderId="6" xfId="0" applyFont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0" fillId="0" borderId="7" xfId="0" applyFont="1" applyFill="1" applyBorder="1"/>
    <xf numFmtId="4" fontId="20" fillId="0" borderId="8" xfId="0" applyNumberFormat="1" applyFont="1" applyFill="1" applyBorder="1" applyAlignment="1">
      <alignment horizontal="right" wrapText="1"/>
    </xf>
    <xf numFmtId="165" fontId="5" fillId="0" borderId="6" xfId="0" applyNumberFormat="1" applyFont="1" applyBorder="1" applyAlignment="1">
      <alignment horizontal="center"/>
    </xf>
    <xf numFmtId="0" fontId="22" fillId="0" borderId="6" xfId="0" applyFont="1" applyBorder="1"/>
    <xf numFmtId="0" fontId="18" fillId="0" borderId="9" xfId="0" applyFont="1" applyBorder="1" applyAlignment="1"/>
    <xf numFmtId="4" fontId="18" fillId="0" borderId="6" xfId="0" applyNumberFormat="1" applyFont="1" applyBorder="1" applyAlignment="1"/>
    <xf numFmtId="0" fontId="23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Fill="1"/>
    <xf numFmtId="0" fontId="24" fillId="0" borderId="0" xfId="0" applyFont="1" applyFill="1"/>
    <xf numFmtId="0" fontId="20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center"/>
    </xf>
    <xf numFmtId="0" fontId="22" fillId="0" borderId="6" xfId="0" applyFont="1" applyFill="1" applyBorder="1"/>
    <xf numFmtId="0" fontId="18" fillId="0" borderId="10" xfId="0" applyFont="1" applyFill="1" applyBorder="1"/>
    <xf numFmtId="4" fontId="18" fillId="0" borderId="6" xfId="0" applyNumberFormat="1" applyFont="1" applyFill="1" applyBorder="1"/>
    <xf numFmtId="0" fontId="9" fillId="0" borderId="0" xfId="0" applyFont="1"/>
    <xf numFmtId="0" fontId="18" fillId="0" borderId="0" xfId="0" applyFont="1" applyBorder="1" applyAlignment="1">
      <alignment horizontal="center"/>
    </xf>
    <xf numFmtId="167" fontId="5" fillId="0" borderId="6" xfId="0" applyNumberFormat="1" applyFont="1" applyFill="1" applyBorder="1" applyAlignment="1">
      <alignment horizontal="center"/>
    </xf>
    <xf numFmtId="0" fontId="21" fillId="0" borderId="6" xfId="0" applyFont="1" applyFill="1" applyBorder="1" applyAlignment="1">
      <alignment horizontal="left"/>
    </xf>
    <xf numFmtId="4" fontId="20" fillId="0" borderId="8" xfId="0" applyNumberFormat="1" applyFont="1" applyBorder="1" applyAlignment="1">
      <alignment horizontal="right" wrapText="1"/>
    </xf>
    <xf numFmtId="165" fontId="5" fillId="0" borderId="6" xfId="0" applyNumberFormat="1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24" fillId="0" borderId="0" xfId="0" applyFont="1"/>
    <xf numFmtId="0" fontId="20" fillId="0" borderId="0" xfId="0" applyFont="1" applyAlignment="1">
      <alignment horizontal="right"/>
    </xf>
    <xf numFmtId="0" fontId="20" fillId="0" borderId="7" xfId="0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165" fontId="0" fillId="0" borderId="6" xfId="0" applyNumberFormat="1" applyBorder="1" applyAlignment="1">
      <alignment horizontal="center"/>
    </xf>
    <xf numFmtId="0" fontId="18" fillId="0" borderId="10" xfId="0" applyFont="1" applyBorder="1"/>
    <xf numFmtId="4" fontId="18" fillId="0" borderId="6" xfId="0" applyNumberFormat="1" applyFont="1" applyBorder="1"/>
    <xf numFmtId="0" fontId="20" fillId="0" borderId="6" xfId="0" applyFont="1" applyBorder="1"/>
    <xf numFmtId="164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" fontId="20" fillId="0" borderId="6" xfId="0" applyNumberFormat="1" applyFont="1" applyBorder="1" applyAlignment="1">
      <alignment wrapText="1"/>
    </xf>
    <xf numFmtId="3" fontId="5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6" xfId="0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0" fontId="0" fillId="0" borderId="0" xfId="0" applyBorder="1"/>
    <xf numFmtId="166" fontId="0" fillId="0" borderId="0" xfId="0" applyNumberFormat="1"/>
    <xf numFmtId="0" fontId="7" fillId="0" borderId="0" xfId="1" applyFont="1" applyBorder="1"/>
    <xf numFmtId="0" fontId="6" fillId="0" borderId="0" xfId="1" applyFont="1"/>
    <xf numFmtId="0" fontId="17" fillId="0" borderId="0" xfId="0" applyFont="1" applyAlignment="1">
      <alignment horizontal="justify" vertical="top" wrapText="1"/>
    </xf>
    <xf numFmtId="49" fontId="17" fillId="0" borderId="0" xfId="0" applyNumberFormat="1" applyFont="1" applyAlignment="1">
      <alignment horizontal="justify" wrapText="1"/>
    </xf>
    <xf numFmtId="49" fontId="17" fillId="0" borderId="0" xfId="0" applyNumberFormat="1" applyFont="1" applyAlignment="1">
      <alignment horizontal="justify" vertical="center" wrapText="1"/>
    </xf>
    <xf numFmtId="0" fontId="17" fillId="0" borderId="0" xfId="0" applyFont="1" applyFill="1" applyAlignment="1">
      <alignment horizontal="justify" vertical="top" wrapText="1"/>
    </xf>
    <xf numFmtId="0" fontId="26" fillId="0" borderId="0" xfId="0" applyFont="1" applyFill="1" applyAlignment="1">
      <alignment horizontal="justify" vertical="top" wrapText="1"/>
    </xf>
    <xf numFmtId="0" fontId="23" fillId="0" borderId="0" xfId="0" applyFont="1" applyFill="1"/>
    <xf numFmtId="0" fontId="19" fillId="0" borderId="0" xfId="0" applyFont="1" applyFill="1" applyAlignment="1">
      <alignment horizontal="right"/>
    </xf>
    <xf numFmtId="0" fontId="21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8" fillId="0" borderId="9" xfId="0" applyFont="1" applyFill="1" applyBorder="1" applyAlignment="1"/>
    <xf numFmtId="4" fontId="18" fillId="0" borderId="6" xfId="0" applyNumberFormat="1" applyFont="1" applyFill="1" applyBorder="1" applyAlignment="1"/>
    <xf numFmtId="0" fontId="22" fillId="0" borderId="0" xfId="0" applyFont="1" applyFill="1" applyBorder="1"/>
    <xf numFmtId="4" fontId="18" fillId="0" borderId="0" xfId="0" applyNumberFormat="1" applyFont="1" applyFill="1" applyBorder="1" applyAlignment="1"/>
    <xf numFmtId="0" fontId="27" fillId="0" borderId="0" xfId="0" applyFont="1"/>
    <xf numFmtId="0" fontId="7" fillId="0" borderId="0" xfId="0" applyFont="1" applyAlignment="1">
      <alignment horizontal="justify" vertical="top" wrapText="1"/>
    </xf>
    <xf numFmtId="0" fontId="20" fillId="0" borderId="7" xfId="0" applyFont="1" applyBorder="1"/>
    <xf numFmtId="0" fontId="0" fillId="0" borderId="0" xfId="0" applyFont="1"/>
    <xf numFmtId="3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0" fillId="0" borderId="6" xfId="0" applyFont="1" applyBorder="1" applyAlignment="1"/>
    <xf numFmtId="4" fontId="20" fillId="0" borderId="6" xfId="0" applyNumberFormat="1" applyFont="1" applyBorder="1"/>
    <xf numFmtId="165" fontId="0" fillId="0" borderId="6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" fontId="20" fillId="0" borderId="6" xfId="0" applyNumberFormat="1" applyFont="1" applyFill="1" applyBorder="1"/>
    <xf numFmtId="165" fontId="0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 horizontal="justify" vertical="top" wrapText="1"/>
    </xf>
    <xf numFmtId="0" fontId="0" fillId="0" borderId="0" xfId="0" applyFont="1" applyFill="1"/>
    <xf numFmtId="167" fontId="0" fillId="0" borderId="6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65" fontId="0" fillId="0" borderId="6" xfId="0" applyNumberFormat="1" applyFont="1" applyFill="1" applyBorder="1" applyAlignment="1">
      <alignment horizontal="center"/>
    </xf>
    <xf numFmtId="0" fontId="16" fillId="0" borderId="0" xfId="0" applyFont="1" applyFill="1"/>
    <xf numFmtId="0" fontId="0" fillId="0" borderId="0" xfId="0" applyFill="1"/>
    <xf numFmtId="1" fontId="5" fillId="0" borderId="6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left" vertical="center" wrapText="1"/>
    </xf>
    <xf numFmtId="0" fontId="21" fillId="0" borderId="9" xfId="0" applyFont="1" applyFill="1" applyBorder="1" applyAlignment="1">
      <alignment horizontal="left"/>
    </xf>
    <xf numFmtId="0" fontId="21" fillId="0" borderId="6" xfId="0" applyFont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0" fillId="0" borderId="6" xfId="0" applyFont="1" applyFill="1" applyBorder="1" applyAlignment="1"/>
    <xf numFmtId="0" fontId="18" fillId="0" borderId="6" xfId="0" applyFont="1" applyFill="1" applyBorder="1" applyAlignment="1"/>
    <xf numFmtId="0" fontId="24" fillId="0" borderId="0" xfId="0" applyFont="1" applyBorder="1"/>
    <xf numFmtId="167" fontId="0" fillId="0" borderId="0" xfId="0" applyNumberFormat="1" applyBorder="1" applyAlignment="1">
      <alignment horizontal="center"/>
    </xf>
    <xf numFmtId="49" fontId="17" fillId="0" borderId="0" xfId="0" applyNumberFormat="1" applyFont="1" applyFill="1" applyAlignment="1">
      <alignment horizontal="justify" vertical="center" wrapText="1"/>
    </xf>
    <xf numFmtId="49" fontId="17" fillId="3" borderId="0" xfId="0" applyNumberFormat="1" applyFont="1" applyFill="1" applyAlignment="1">
      <alignment horizontal="justify" wrapText="1"/>
    </xf>
    <xf numFmtId="0" fontId="17" fillId="3" borderId="0" xfId="0" applyFont="1" applyFill="1" applyAlignment="1">
      <alignment horizontal="justify" vertical="top" wrapText="1"/>
    </xf>
    <xf numFmtId="0" fontId="17" fillId="3" borderId="0" xfId="0" applyFont="1" applyFill="1" applyAlignment="1">
      <alignment horizontal="justify" vertical="top" wrapText="1"/>
    </xf>
    <xf numFmtId="0" fontId="5" fillId="3" borderId="0" xfId="0" applyFont="1" applyFill="1"/>
    <xf numFmtId="0" fontId="9" fillId="3" borderId="0" xfId="0" applyFont="1" applyFill="1"/>
    <xf numFmtId="0" fontId="18" fillId="3" borderId="0" xfId="0" applyFont="1" applyFill="1" applyBorder="1" applyAlignment="1"/>
    <xf numFmtId="0" fontId="23" fillId="3" borderId="0" xfId="0" applyFont="1" applyFill="1"/>
    <xf numFmtId="0" fontId="19" fillId="3" borderId="0" xfId="0" applyFont="1" applyFill="1" applyAlignment="1">
      <alignment horizontal="right"/>
    </xf>
    <xf numFmtId="0" fontId="20" fillId="3" borderId="6" xfId="0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167" fontId="5" fillId="3" borderId="6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20" fillId="3" borderId="6" xfId="0" applyFont="1" applyFill="1" applyBorder="1" applyAlignment="1"/>
    <xf numFmtId="165" fontId="5" fillId="3" borderId="6" xfId="0" applyNumberFormat="1" applyFont="1" applyFill="1" applyBorder="1" applyAlignment="1">
      <alignment horizontal="center"/>
    </xf>
    <xf numFmtId="0" fontId="22" fillId="3" borderId="6" xfId="0" applyFont="1" applyFill="1" applyBorder="1"/>
    <xf numFmtId="0" fontId="18" fillId="3" borderId="9" xfId="0" applyFont="1" applyFill="1" applyBorder="1" applyAlignment="1"/>
    <xf numFmtId="4" fontId="18" fillId="3" borderId="6" xfId="0" applyNumberFormat="1" applyFont="1" applyFill="1" applyBorder="1" applyAlignment="1"/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19049</xdr:rowOff>
    </xdr:to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686300" y="14859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19050</xdr:rowOff>
    </xdr:to>
    <xdr:sp macro="" textlink="">
      <xdr:nvSpPr>
        <xdr:cNvPr id="5604" name="Text Box 5427"/>
        <xdr:cNvSpPr txBox="1">
          <a:spLocks noChangeArrowheads="1"/>
        </xdr:cNvSpPr>
      </xdr:nvSpPr>
      <xdr:spPr bwMode="auto">
        <a:xfrm>
          <a:off x="4686300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19050</xdr:rowOff>
    </xdr:to>
    <xdr:sp macro="" textlink="">
      <xdr:nvSpPr>
        <xdr:cNvPr id="5605" name="Text Box 5428"/>
        <xdr:cNvSpPr txBox="1">
          <a:spLocks noChangeArrowheads="1"/>
        </xdr:cNvSpPr>
      </xdr:nvSpPr>
      <xdr:spPr bwMode="auto">
        <a:xfrm>
          <a:off x="4686300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19050</xdr:rowOff>
    </xdr:to>
    <xdr:sp macro="" textlink="">
      <xdr:nvSpPr>
        <xdr:cNvPr id="5606" name="Text Box 5429"/>
        <xdr:cNvSpPr txBox="1">
          <a:spLocks noChangeArrowheads="1"/>
        </xdr:cNvSpPr>
      </xdr:nvSpPr>
      <xdr:spPr bwMode="auto">
        <a:xfrm>
          <a:off x="4686300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19050</xdr:rowOff>
    </xdr:to>
    <xdr:sp macro="" textlink="">
      <xdr:nvSpPr>
        <xdr:cNvPr id="5607" name="Text Box 5430"/>
        <xdr:cNvSpPr txBox="1">
          <a:spLocks noChangeArrowheads="1"/>
        </xdr:cNvSpPr>
      </xdr:nvSpPr>
      <xdr:spPr bwMode="auto">
        <a:xfrm>
          <a:off x="4686300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19050</xdr:rowOff>
    </xdr:to>
    <xdr:sp macro="" textlink="">
      <xdr:nvSpPr>
        <xdr:cNvPr id="5608" name="Text Box 5431"/>
        <xdr:cNvSpPr txBox="1">
          <a:spLocks noChangeArrowheads="1"/>
        </xdr:cNvSpPr>
      </xdr:nvSpPr>
      <xdr:spPr bwMode="auto">
        <a:xfrm>
          <a:off x="4686300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19050</xdr:rowOff>
    </xdr:to>
    <xdr:sp macro="" textlink="">
      <xdr:nvSpPr>
        <xdr:cNvPr id="5609" name="Text Box 5432"/>
        <xdr:cNvSpPr txBox="1">
          <a:spLocks noChangeArrowheads="1"/>
        </xdr:cNvSpPr>
      </xdr:nvSpPr>
      <xdr:spPr bwMode="auto">
        <a:xfrm>
          <a:off x="4686300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19050</xdr:rowOff>
    </xdr:to>
    <xdr:sp macro="" textlink="">
      <xdr:nvSpPr>
        <xdr:cNvPr id="5610" name="Text Box 5433"/>
        <xdr:cNvSpPr txBox="1">
          <a:spLocks noChangeArrowheads="1"/>
        </xdr:cNvSpPr>
      </xdr:nvSpPr>
      <xdr:spPr bwMode="auto">
        <a:xfrm>
          <a:off x="4686300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19050</xdr:rowOff>
    </xdr:to>
    <xdr:sp macro="" textlink="">
      <xdr:nvSpPr>
        <xdr:cNvPr id="5611" name="Text Box 5434"/>
        <xdr:cNvSpPr txBox="1">
          <a:spLocks noChangeArrowheads="1"/>
        </xdr:cNvSpPr>
      </xdr:nvSpPr>
      <xdr:spPr bwMode="auto">
        <a:xfrm>
          <a:off x="4686300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19050</xdr:rowOff>
    </xdr:to>
    <xdr:sp macro="" textlink="">
      <xdr:nvSpPr>
        <xdr:cNvPr id="5612" name="Text Box 5435"/>
        <xdr:cNvSpPr txBox="1">
          <a:spLocks noChangeArrowheads="1"/>
        </xdr:cNvSpPr>
      </xdr:nvSpPr>
      <xdr:spPr bwMode="auto">
        <a:xfrm>
          <a:off x="4686300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19050</xdr:rowOff>
    </xdr:to>
    <xdr:sp macro="" textlink="">
      <xdr:nvSpPr>
        <xdr:cNvPr id="5613" name="Text Box 5436"/>
        <xdr:cNvSpPr txBox="1">
          <a:spLocks noChangeArrowheads="1"/>
        </xdr:cNvSpPr>
      </xdr:nvSpPr>
      <xdr:spPr bwMode="auto">
        <a:xfrm>
          <a:off x="4686300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19050</xdr:rowOff>
    </xdr:to>
    <xdr:sp macro="" textlink="">
      <xdr:nvSpPr>
        <xdr:cNvPr id="5614" name="Text Box 5437"/>
        <xdr:cNvSpPr txBox="1">
          <a:spLocks noChangeArrowheads="1"/>
        </xdr:cNvSpPr>
      </xdr:nvSpPr>
      <xdr:spPr bwMode="auto">
        <a:xfrm>
          <a:off x="4686300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19050</xdr:rowOff>
    </xdr:to>
    <xdr:sp macro="" textlink="">
      <xdr:nvSpPr>
        <xdr:cNvPr id="5615" name="Text Box 5438"/>
        <xdr:cNvSpPr txBox="1">
          <a:spLocks noChangeArrowheads="1"/>
        </xdr:cNvSpPr>
      </xdr:nvSpPr>
      <xdr:spPr bwMode="auto">
        <a:xfrm>
          <a:off x="4686300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19050</xdr:rowOff>
    </xdr:to>
    <xdr:sp macro="" textlink="">
      <xdr:nvSpPr>
        <xdr:cNvPr id="5616" name="Text Box 5439"/>
        <xdr:cNvSpPr txBox="1">
          <a:spLocks noChangeArrowheads="1"/>
        </xdr:cNvSpPr>
      </xdr:nvSpPr>
      <xdr:spPr bwMode="auto">
        <a:xfrm>
          <a:off x="4686300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19050</xdr:rowOff>
    </xdr:to>
    <xdr:sp macro="" textlink="">
      <xdr:nvSpPr>
        <xdr:cNvPr id="5617" name="Text Box 5440"/>
        <xdr:cNvSpPr txBox="1">
          <a:spLocks noChangeArrowheads="1"/>
        </xdr:cNvSpPr>
      </xdr:nvSpPr>
      <xdr:spPr bwMode="auto">
        <a:xfrm>
          <a:off x="4686300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19050</xdr:rowOff>
    </xdr:to>
    <xdr:sp macro="" textlink="">
      <xdr:nvSpPr>
        <xdr:cNvPr id="5618" name="Text Box 5441"/>
        <xdr:cNvSpPr txBox="1">
          <a:spLocks noChangeArrowheads="1"/>
        </xdr:cNvSpPr>
      </xdr:nvSpPr>
      <xdr:spPr bwMode="auto">
        <a:xfrm>
          <a:off x="4686300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19050</xdr:rowOff>
    </xdr:to>
    <xdr:sp macro="" textlink="">
      <xdr:nvSpPr>
        <xdr:cNvPr id="5619" name="Text Box 5442"/>
        <xdr:cNvSpPr txBox="1">
          <a:spLocks noChangeArrowheads="1"/>
        </xdr:cNvSpPr>
      </xdr:nvSpPr>
      <xdr:spPr bwMode="auto">
        <a:xfrm>
          <a:off x="4686300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19050</xdr:rowOff>
    </xdr:to>
    <xdr:sp macro="" textlink="">
      <xdr:nvSpPr>
        <xdr:cNvPr id="5620" name="Text Box 5443"/>
        <xdr:cNvSpPr txBox="1">
          <a:spLocks noChangeArrowheads="1"/>
        </xdr:cNvSpPr>
      </xdr:nvSpPr>
      <xdr:spPr bwMode="auto">
        <a:xfrm>
          <a:off x="4686300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19050</xdr:rowOff>
    </xdr:to>
    <xdr:sp macro="" textlink="">
      <xdr:nvSpPr>
        <xdr:cNvPr id="5621" name="Text Box 5444"/>
        <xdr:cNvSpPr txBox="1">
          <a:spLocks noChangeArrowheads="1"/>
        </xdr:cNvSpPr>
      </xdr:nvSpPr>
      <xdr:spPr bwMode="auto">
        <a:xfrm>
          <a:off x="4686300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19050</xdr:rowOff>
    </xdr:to>
    <xdr:sp macro="" textlink="">
      <xdr:nvSpPr>
        <xdr:cNvPr id="5622" name="Text Box 5445"/>
        <xdr:cNvSpPr txBox="1">
          <a:spLocks noChangeArrowheads="1"/>
        </xdr:cNvSpPr>
      </xdr:nvSpPr>
      <xdr:spPr bwMode="auto">
        <a:xfrm>
          <a:off x="4686300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19050</xdr:rowOff>
    </xdr:to>
    <xdr:sp macro="" textlink="">
      <xdr:nvSpPr>
        <xdr:cNvPr id="5623" name="Text Box 5446"/>
        <xdr:cNvSpPr txBox="1">
          <a:spLocks noChangeArrowheads="1"/>
        </xdr:cNvSpPr>
      </xdr:nvSpPr>
      <xdr:spPr bwMode="auto">
        <a:xfrm>
          <a:off x="4686300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19050</xdr:rowOff>
    </xdr:to>
    <xdr:sp macro="" textlink="">
      <xdr:nvSpPr>
        <xdr:cNvPr id="5624" name="Text Box 5447"/>
        <xdr:cNvSpPr txBox="1">
          <a:spLocks noChangeArrowheads="1"/>
        </xdr:cNvSpPr>
      </xdr:nvSpPr>
      <xdr:spPr bwMode="auto">
        <a:xfrm>
          <a:off x="4686300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19050</xdr:rowOff>
    </xdr:to>
    <xdr:sp macro="" textlink="">
      <xdr:nvSpPr>
        <xdr:cNvPr id="5625" name="Text Box 5448"/>
        <xdr:cNvSpPr txBox="1">
          <a:spLocks noChangeArrowheads="1"/>
        </xdr:cNvSpPr>
      </xdr:nvSpPr>
      <xdr:spPr bwMode="auto">
        <a:xfrm>
          <a:off x="4686300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19050</xdr:rowOff>
    </xdr:to>
    <xdr:sp macro="" textlink="">
      <xdr:nvSpPr>
        <xdr:cNvPr id="5626" name="Text Box 5449"/>
        <xdr:cNvSpPr txBox="1">
          <a:spLocks noChangeArrowheads="1"/>
        </xdr:cNvSpPr>
      </xdr:nvSpPr>
      <xdr:spPr bwMode="auto">
        <a:xfrm>
          <a:off x="4686300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19050</xdr:rowOff>
    </xdr:to>
    <xdr:sp macro="" textlink="">
      <xdr:nvSpPr>
        <xdr:cNvPr id="5627" name="Text Box 5450"/>
        <xdr:cNvSpPr txBox="1">
          <a:spLocks noChangeArrowheads="1"/>
        </xdr:cNvSpPr>
      </xdr:nvSpPr>
      <xdr:spPr bwMode="auto">
        <a:xfrm>
          <a:off x="4686300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19050</xdr:rowOff>
    </xdr:to>
    <xdr:sp macro="" textlink="">
      <xdr:nvSpPr>
        <xdr:cNvPr id="5628" name="Text Box 5451"/>
        <xdr:cNvSpPr txBox="1">
          <a:spLocks noChangeArrowheads="1"/>
        </xdr:cNvSpPr>
      </xdr:nvSpPr>
      <xdr:spPr bwMode="auto">
        <a:xfrm>
          <a:off x="4686300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19050</xdr:rowOff>
    </xdr:to>
    <xdr:sp macro="" textlink="">
      <xdr:nvSpPr>
        <xdr:cNvPr id="5629" name="Text Box 5452"/>
        <xdr:cNvSpPr txBox="1">
          <a:spLocks noChangeArrowheads="1"/>
        </xdr:cNvSpPr>
      </xdr:nvSpPr>
      <xdr:spPr bwMode="auto">
        <a:xfrm>
          <a:off x="4686300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19050</xdr:rowOff>
    </xdr:to>
    <xdr:sp macro="" textlink="">
      <xdr:nvSpPr>
        <xdr:cNvPr id="5630" name="Text Box 5453"/>
        <xdr:cNvSpPr txBox="1">
          <a:spLocks noChangeArrowheads="1"/>
        </xdr:cNvSpPr>
      </xdr:nvSpPr>
      <xdr:spPr bwMode="auto">
        <a:xfrm>
          <a:off x="4686300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19050</xdr:rowOff>
    </xdr:to>
    <xdr:sp macro="" textlink="">
      <xdr:nvSpPr>
        <xdr:cNvPr id="5631" name="Text Box 5454"/>
        <xdr:cNvSpPr txBox="1">
          <a:spLocks noChangeArrowheads="1"/>
        </xdr:cNvSpPr>
      </xdr:nvSpPr>
      <xdr:spPr bwMode="auto">
        <a:xfrm>
          <a:off x="4686300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19050</xdr:rowOff>
    </xdr:to>
    <xdr:sp macro="" textlink="">
      <xdr:nvSpPr>
        <xdr:cNvPr id="5632" name="Text Box 5455"/>
        <xdr:cNvSpPr txBox="1">
          <a:spLocks noChangeArrowheads="1"/>
        </xdr:cNvSpPr>
      </xdr:nvSpPr>
      <xdr:spPr bwMode="auto">
        <a:xfrm>
          <a:off x="4686300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19050</xdr:rowOff>
    </xdr:to>
    <xdr:sp macro="" textlink="">
      <xdr:nvSpPr>
        <xdr:cNvPr id="5633" name="Text Box 5456"/>
        <xdr:cNvSpPr txBox="1">
          <a:spLocks noChangeArrowheads="1"/>
        </xdr:cNvSpPr>
      </xdr:nvSpPr>
      <xdr:spPr bwMode="auto">
        <a:xfrm>
          <a:off x="4686300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19050</xdr:rowOff>
    </xdr:to>
    <xdr:sp macro="" textlink="">
      <xdr:nvSpPr>
        <xdr:cNvPr id="5634" name="Text Box 5457"/>
        <xdr:cNvSpPr txBox="1">
          <a:spLocks noChangeArrowheads="1"/>
        </xdr:cNvSpPr>
      </xdr:nvSpPr>
      <xdr:spPr bwMode="auto">
        <a:xfrm>
          <a:off x="4686300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19050</xdr:rowOff>
    </xdr:to>
    <xdr:sp macro="" textlink="">
      <xdr:nvSpPr>
        <xdr:cNvPr id="5635" name="Text Box 5458"/>
        <xdr:cNvSpPr txBox="1">
          <a:spLocks noChangeArrowheads="1"/>
        </xdr:cNvSpPr>
      </xdr:nvSpPr>
      <xdr:spPr bwMode="auto">
        <a:xfrm>
          <a:off x="4686300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19050</xdr:rowOff>
    </xdr:to>
    <xdr:sp macro="" textlink="">
      <xdr:nvSpPr>
        <xdr:cNvPr id="5636" name="Text Box 5459"/>
        <xdr:cNvSpPr txBox="1">
          <a:spLocks noChangeArrowheads="1"/>
        </xdr:cNvSpPr>
      </xdr:nvSpPr>
      <xdr:spPr bwMode="auto">
        <a:xfrm>
          <a:off x="4686300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19050</xdr:rowOff>
    </xdr:to>
    <xdr:sp macro="" textlink="">
      <xdr:nvSpPr>
        <xdr:cNvPr id="5637" name="Text Box 5460"/>
        <xdr:cNvSpPr txBox="1">
          <a:spLocks noChangeArrowheads="1"/>
        </xdr:cNvSpPr>
      </xdr:nvSpPr>
      <xdr:spPr bwMode="auto">
        <a:xfrm>
          <a:off x="4686300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19050</xdr:rowOff>
    </xdr:to>
    <xdr:sp macro="" textlink="">
      <xdr:nvSpPr>
        <xdr:cNvPr id="5638" name="Text Box 5461"/>
        <xdr:cNvSpPr txBox="1">
          <a:spLocks noChangeArrowheads="1"/>
        </xdr:cNvSpPr>
      </xdr:nvSpPr>
      <xdr:spPr bwMode="auto">
        <a:xfrm>
          <a:off x="4686300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19050</xdr:rowOff>
    </xdr:to>
    <xdr:sp macro="" textlink="">
      <xdr:nvSpPr>
        <xdr:cNvPr id="5639" name="Text Box 5462"/>
        <xdr:cNvSpPr txBox="1">
          <a:spLocks noChangeArrowheads="1"/>
        </xdr:cNvSpPr>
      </xdr:nvSpPr>
      <xdr:spPr bwMode="auto">
        <a:xfrm>
          <a:off x="4686300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19050</xdr:rowOff>
    </xdr:to>
    <xdr:sp macro="" textlink="">
      <xdr:nvSpPr>
        <xdr:cNvPr id="5640" name="Text Box 5463"/>
        <xdr:cNvSpPr txBox="1">
          <a:spLocks noChangeArrowheads="1"/>
        </xdr:cNvSpPr>
      </xdr:nvSpPr>
      <xdr:spPr bwMode="auto">
        <a:xfrm>
          <a:off x="4686300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19050</xdr:rowOff>
    </xdr:to>
    <xdr:sp macro="" textlink="">
      <xdr:nvSpPr>
        <xdr:cNvPr id="5641" name="Text Box 5464"/>
        <xdr:cNvSpPr txBox="1">
          <a:spLocks noChangeArrowheads="1"/>
        </xdr:cNvSpPr>
      </xdr:nvSpPr>
      <xdr:spPr bwMode="auto">
        <a:xfrm>
          <a:off x="4686300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19050</xdr:rowOff>
    </xdr:to>
    <xdr:sp macro="" textlink="">
      <xdr:nvSpPr>
        <xdr:cNvPr id="5642" name="Text Box 5465"/>
        <xdr:cNvSpPr txBox="1">
          <a:spLocks noChangeArrowheads="1"/>
        </xdr:cNvSpPr>
      </xdr:nvSpPr>
      <xdr:spPr bwMode="auto">
        <a:xfrm>
          <a:off x="4686300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19050</xdr:rowOff>
    </xdr:to>
    <xdr:sp macro="" textlink="">
      <xdr:nvSpPr>
        <xdr:cNvPr id="5643" name="Text Box 5466"/>
        <xdr:cNvSpPr txBox="1">
          <a:spLocks noChangeArrowheads="1"/>
        </xdr:cNvSpPr>
      </xdr:nvSpPr>
      <xdr:spPr bwMode="auto">
        <a:xfrm>
          <a:off x="4686300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19050</xdr:rowOff>
    </xdr:to>
    <xdr:sp macro="" textlink="">
      <xdr:nvSpPr>
        <xdr:cNvPr id="5644" name="Text Box 5467"/>
        <xdr:cNvSpPr txBox="1">
          <a:spLocks noChangeArrowheads="1"/>
        </xdr:cNvSpPr>
      </xdr:nvSpPr>
      <xdr:spPr bwMode="auto">
        <a:xfrm>
          <a:off x="4686300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85725</xdr:colOff>
      <xdr:row>79</xdr:row>
      <xdr:rowOff>19050</xdr:rowOff>
    </xdr:to>
    <xdr:sp macro="" textlink="">
      <xdr:nvSpPr>
        <xdr:cNvPr id="5645" name="Text Box 5468"/>
        <xdr:cNvSpPr txBox="1">
          <a:spLocks noChangeArrowheads="1"/>
        </xdr:cNvSpPr>
      </xdr:nvSpPr>
      <xdr:spPr bwMode="auto">
        <a:xfrm>
          <a:off x="4686300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72"/>
  <sheetViews>
    <sheetView showGridLines="0" tabSelected="1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</cols>
  <sheetData>
    <row r="1" spans="1:5" ht="15" customHeight="1" x14ac:dyDescent="0.25">
      <c r="A1" s="34" t="s">
        <v>82</v>
      </c>
    </row>
    <row r="2" spans="1:5" ht="15" customHeight="1" x14ac:dyDescent="0.2">
      <c r="A2" s="101" t="s">
        <v>35</v>
      </c>
      <c r="B2" s="101"/>
      <c r="C2" s="101"/>
      <c r="D2" s="101"/>
      <c r="E2" s="101"/>
    </row>
    <row r="3" spans="1:5" ht="15" customHeight="1" x14ac:dyDescent="0.2">
      <c r="A3" s="101" t="s">
        <v>65</v>
      </c>
      <c r="B3" s="101"/>
      <c r="C3" s="101"/>
      <c r="D3" s="101"/>
      <c r="E3" s="101"/>
    </row>
    <row r="4" spans="1:5" ht="15" customHeight="1" x14ac:dyDescent="0.2">
      <c r="A4" s="103" t="s">
        <v>83</v>
      </c>
      <c r="B4" s="103"/>
      <c r="C4" s="103"/>
      <c r="D4" s="103"/>
      <c r="E4" s="103"/>
    </row>
    <row r="5" spans="1:5" ht="15" customHeight="1" x14ac:dyDescent="0.2">
      <c r="A5" s="103"/>
      <c r="B5" s="103"/>
      <c r="C5" s="103"/>
      <c r="D5" s="103"/>
      <c r="E5" s="103"/>
    </row>
    <row r="6" spans="1:5" ht="15" customHeight="1" x14ac:dyDescent="0.2">
      <c r="A6" s="103"/>
      <c r="B6" s="103"/>
      <c r="C6" s="103"/>
      <c r="D6" s="103"/>
      <c r="E6" s="103"/>
    </row>
    <row r="7" spans="1:5" ht="15" customHeight="1" x14ac:dyDescent="0.2">
      <c r="A7" s="103"/>
      <c r="B7" s="103"/>
      <c r="C7" s="103"/>
      <c r="D7" s="103"/>
      <c r="E7" s="103"/>
    </row>
    <row r="8" spans="1:5" ht="15" customHeight="1" x14ac:dyDescent="0.2">
      <c r="A8" s="103"/>
      <c r="B8" s="103"/>
      <c r="C8" s="103"/>
      <c r="D8" s="103"/>
      <c r="E8" s="103"/>
    </row>
    <row r="9" spans="1:5" ht="15" customHeight="1" x14ac:dyDescent="0.2">
      <c r="A9" s="103"/>
      <c r="B9" s="103"/>
      <c r="C9" s="103"/>
      <c r="D9" s="103"/>
      <c r="E9" s="103"/>
    </row>
    <row r="10" spans="1:5" ht="15" customHeight="1" x14ac:dyDescent="0.2">
      <c r="A10" s="103"/>
      <c r="B10" s="103"/>
      <c r="C10" s="103"/>
      <c r="D10" s="103"/>
      <c r="E10" s="103"/>
    </row>
    <row r="11" spans="1:5" ht="15" customHeight="1" x14ac:dyDescent="0.2">
      <c r="A11" s="104"/>
      <c r="B11" s="104"/>
      <c r="C11" s="104"/>
      <c r="D11" s="104"/>
      <c r="E11" s="104"/>
    </row>
    <row r="12" spans="1:5" ht="15" customHeight="1" x14ac:dyDescent="0.25">
      <c r="A12" s="37" t="s">
        <v>1</v>
      </c>
      <c r="B12" s="39"/>
      <c r="C12" s="39"/>
      <c r="D12" s="39"/>
      <c r="E12" s="39"/>
    </row>
    <row r="13" spans="1:5" ht="15" customHeight="1" x14ac:dyDescent="0.2">
      <c r="A13" s="105" t="s">
        <v>84</v>
      </c>
      <c r="B13" s="39"/>
      <c r="C13" s="39"/>
      <c r="D13" s="39"/>
      <c r="E13" s="41" t="s">
        <v>85</v>
      </c>
    </row>
    <row r="14" spans="1:5" ht="15" customHeight="1" x14ac:dyDescent="0.25">
      <c r="A14" s="59"/>
      <c r="B14" s="37"/>
      <c r="C14" s="39"/>
      <c r="D14" s="39"/>
      <c r="E14" s="106"/>
    </row>
    <row r="15" spans="1:5" ht="15" customHeight="1" x14ac:dyDescent="0.2">
      <c r="A15" s="42"/>
      <c r="B15" s="63" t="s">
        <v>40</v>
      </c>
      <c r="C15" s="63" t="s">
        <v>41</v>
      </c>
      <c r="D15" s="107" t="s">
        <v>42</v>
      </c>
      <c r="E15" s="63" t="s">
        <v>43</v>
      </c>
    </row>
    <row r="16" spans="1:5" ht="15" customHeight="1" x14ac:dyDescent="0.2">
      <c r="A16" s="42"/>
      <c r="B16" s="75">
        <v>33160</v>
      </c>
      <c r="C16" s="108"/>
      <c r="D16" s="51" t="s">
        <v>44</v>
      </c>
      <c r="E16" s="52">
        <v>234857</v>
      </c>
    </row>
    <row r="17" spans="1:5" ht="15" customHeight="1" x14ac:dyDescent="0.2">
      <c r="A17" s="42"/>
      <c r="B17" s="78"/>
      <c r="C17" s="70" t="s">
        <v>45</v>
      </c>
      <c r="D17" s="109"/>
      <c r="E17" s="110">
        <f>SUM(E16:E16)</f>
        <v>234857</v>
      </c>
    </row>
    <row r="18" spans="1:5" ht="15" customHeight="1" x14ac:dyDescent="0.2">
      <c r="A18" s="42"/>
      <c r="B18" s="69"/>
      <c r="C18" s="111"/>
      <c r="D18" s="39"/>
      <c r="E18" s="112"/>
    </row>
    <row r="19" spans="1:5" ht="15" customHeight="1" x14ac:dyDescent="0.25">
      <c r="A19" s="37" t="s">
        <v>16</v>
      </c>
      <c r="B19" s="39"/>
      <c r="C19" s="39"/>
      <c r="D19" s="39"/>
      <c r="E19" s="59"/>
    </row>
    <row r="20" spans="1:5" ht="15" customHeight="1" x14ac:dyDescent="0.2">
      <c r="A20" s="105" t="s">
        <v>84</v>
      </c>
      <c r="B20" s="39"/>
      <c r="C20" s="39"/>
      <c r="D20" s="39"/>
      <c r="E20" s="41" t="s">
        <v>85</v>
      </c>
    </row>
    <row r="21" spans="1:5" ht="15" customHeight="1" x14ac:dyDescent="0.2"/>
    <row r="22" spans="1:5" ht="15" customHeight="1" x14ac:dyDescent="0.2">
      <c r="A22" s="113"/>
      <c r="B22" s="63" t="s">
        <v>40</v>
      </c>
      <c r="C22" s="63" t="s">
        <v>41</v>
      </c>
      <c r="D22" s="107" t="s">
        <v>42</v>
      </c>
      <c r="E22" s="63" t="s">
        <v>43</v>
      </c>
    </row>
    <row r="23" spans="1:5" ht="15" customHeight="1" x14ac:dyDescent="0.2">
      <c r="B23" s="75">
        <v>33160</v>
      </c>
      <c r="C23" s="108"/>
      <c r="D23" s="51" t="s">
        <v>86</v>
      </c>
      <c r="E23" s="52">
        <v>234857</v>
      </c>
    </row>
    <row r="24" spans="1:5" ht="15" customHeight="1" x14ac:dyDescent="0.2">
      <c r="B24" s="78"/>
      <c r="C24" s="70" t="s">
        <v>45</v>
      </c>
      <c r="D24" s="109"/>
      <c r="E24" s="110">
        <f>SUM(E23:E23)</f>
        <v>234857</v>
      </c>
    </row>
    <row r="25" spans="1:5" ht="15" customHeight="1" x14ac:dyDescent="0.2"/>
    <row r="26" spans="1:5" ht="15" customHeight="1" x14ac:dyDescent="0.2"/>
    <row r="27" spans="1:5" ht="15" customHeight="1" x14ac:dyDescent="0.25">
      <c r="A27" s="34" t="s">
        <v>87</v>
      </c>
    </row>
    <row r="28" spans="1:5" ht="15" customHeight="1" x14ac:dyDescent="0.2">
      <c r="A28" s="101" t="s">
        <v>35</v>
      </c>
      <c r="B28" s="101"/>
      <c r="C28" s="101"/>
      <c r="D28" s="101"/>
      <c r="E28" s="101"/>
    </row>
    <row r="29" spans="1:5" ht="15" customHeight="1" x14ac:dyDescent="0.2">
      <c r="A29" s="101" t="s">
        <v>88</v>
      </c>
      <c r="B29" s="101"/>
      <c r="C29" s="101"/>
      <c r="D29" s="101"/>
      <c r="E29" s="101"/>
    </row>
    <row r="30" spans="1:5" ht="15" customHeight="1" x14ac:dyDescent="0.2">
      <c r="A30" s="103" t="s">
        <v>89</v>
      </c>
      <c r="B30" s="103"/>
      <c r="C30" s="103"/>
      <c r="D30" s="103"/>
      <c r="E30" s="103"/>
    </row>
    <row r="31" spans="1:5" ht="15" customHeight="1" x14ac:dyDescent="0.2">
      <c r="A31" s="103"/>
      <c r="B31" s="103"/>
      <c r="C31" s="103"/>
      <c r="D31" s="103"/>
      <c r="E31" s="103"/>
    </row>
    <row r="32" spans="1:5" ht="15" customHeight="1" x14ac:dyDescent="0.2">
      <c r="A32" s="103"/>
      <c r="B32" s="103"/>
      <c r="C32" s="103"/>
      <c r="D32" s="103"/>
      <c r="E32" s="103"/>
    </row>
    <row r="33" spans="1:5" ht="15" customHeight="1" x14ac:dyDescent="0.2">
      <c r="A33" s="103"/>
      <c r="B33" s="103"/>
      <c r="C33" s="103"/>
      <c r="D33" s="103"/>
      <c r="E33" s="103"/>
    </row>
    <row r="34" spans="1:5" ht="15" customHeight="1" x14ac:dyDescent="0.2">
      <c r="A34" s="103"/>
      <c r="B34" s="103"/>
      <c r="C34" s="103"/>
      <c r="D34" s="103"/>
      <c r="E34" s="103"/>
    </row>
    <row r="35" spans="1:5" ht="15" customHeight="1" x14ac:dyDescent="0.2">
      <c r="A35" s="103"/>
      <c r="B35" s="103"/>
      <c r="C35" s="103"/>
      <c r="D35" s="103"/>
      <c r="E35" s="103"/>
    </row>
    <row r="36" spans="1:5" ht="15" customHeight="1" x14ac:dyDescent="0.2">
      <c r="A36" s="114"/>
      <c r="B36" s="114"/>
      <c r="C36" s="114"/>
      <c r="D36" s="114"/>
      <c r="E36" s="114"/>
    </row>
    <row r="37" spans="1:5" ht="15" customHeight="1" x14ac:dyDescent="0.25">
      <c r="A37" s="73" t="s">
        <v>1</v>
      </c>
      <c r="B37" s="44"/>
      <c r="C37" s="44"/>
      <c r="D37" s="44"/>
      <c r="E37" s="44"/>
    </row>
    <row r="38" spans="1:5" ht="15" customHeight="1" x14ac:dyDescent="0.2">
      <c r="A38" s="57" t="s">
        <v>46</v>
      </c>
      <c r="B38" s="44"/>
      <c r="C38" s="44"/>
      <c r="D38" s="44"/>
      <c r="E38" s="58" t="s">
        <v>47</v>
      </c>
    </row>
    <row r="39" spans="1:5" ht="15" customHeight="1" x14ac:dyDescent="0.25">
      <c r="A39" s="42"/>
      <c r="B39" s="73"/>
      <c r="C39" s="44"/>
      <c r="D39" s="44"/>
      <c r="E39" s="45"/>
    </row>
    <row r="40" spans="1:5" ht="15" customHeight="1" x14ac:dyDescent="0.2">
      <c r="B40" s="46" t="s">
        <v>40</v>
      </c>
      <c r="C40" s="46" t="s">
        <v>41</v>
      </c>
      <c r="D40" s="47" t="s">
        <v>42</v>
      </c>
      <c r="E40" s="48" t="s">
        <v>43</v>
      </c>
    </row>
    <row r="41" spans="1:5" ht="15" customHeight="1" x14ac:dyDescent="0.2">
      <c r="B41" s="91">
        <v>13307</v>
      </c>
      <c r="C41" s="50"/>
      <c r="D41" s="115" t="s">
        <v>44</v>
      </c>
      <c r="E41" s="52">
        <v>187956</v>
      </c>
    </row>
    <row r="42" spans="1:5" ht="15" customHeight="1" x14ac:dyDescent="0.2">
      <c r="B42" s="53"/>
      <c r="C42" s="54" t="s">
        <v>45</v>
      </c>
      <c r="D42" s="55"/>
      <c r="E42" s="56">
        <f>SUM(E41:E41)</f>
        <v>187956</v>
      </c>
    </row>
    <row r="43" spans="1:5" ht="15" customHeight="1" x14ac:dyDescent="0.2"/>
    <row r="44" spans="1:5" ht="15" customHeight="1" x14ac:dyDescent="0.25">
      <c r="A44" s="73" t="s">
        <v>16</v>
      </c>
      <c r="B44" s="44"/>
      <c r="C44" s="44"/>
      <c r="D44" s="44"/>
      <c r="E44" s="44"/>
    </row>
    <row r="45" spans="1:5" ht="15" customHeight="1" x14ac:dyDescent="0.2">
      <c r="A45" s="57" t="s">
        <v>90</v>
      </c>
      <c r="B45" s="116"/>
      <c r="C45" s="116"/>
      <c r="D45" s="116"/>
      <c r="E45" s="116" t="s">
        <v>91</v>
      </c>
    </row>
    <row r="46" spans="1:5" ht="15" customHeight="1" x14ac:dyDescent="0.2">
      <c r="A46" s="116"/>
      <c r="B46" s="80"/>
      <c r="C46" s="44"/>
      <c r="D46" s="116"/>
      <c r="E46" s="81"/>
    </row>
    <row r="47" spans="1:5" ht="15" customHeight="1" x14ac:dyDescent="0.2">
      <c r="B47" s="63" t="s">
        <v>40</v>
      </c>
      <c r="C47" s="46" t="s">
        <v>41</v>
      </c>
      <c r="D47" s="82" t="s">
        <v>42</v>
      </c>
      <c r="E47" s="48" t="s">
        <v>43</v>
      </c>
    </row>
    <row r="48" spans="1:5" ht="15" customHeight="1" x14ac:dyDescent="0.2">
      <c r="B48" s="117">
        <v>13307</v>
      </c>
      <c r="C48" s="118"/>
      <c r="D48" s="119" t="s">
        <v>86</v>
      </c>
      <c r="E48" s="120">
        <v>187956</v>
      </c>
    </row>
    <row r="49" spans="1:5" ht="15" customHeight="1" x14ac:dyDescent="0.2">
      <c r="B49" s="121"/>
      <c r="C49" s="54" t="s">
        <v>45</v>
      </c>
      <c r="D49" s="85"/>
      <c r="E49" s="86">
        <f>SUM(E48:E48)</f>
        <v>187956</v>
      </c>
    </row>
    <row r="50" spans="1:5" ht="15" customHeight="1" x14ac:dyDescent="0.2">
      <c r="A50" s="116"/>
      <c r="B50" s="116"/>
      <c r="C50" s="116"/>
      <c r="D50" s="116"/>
      <c r="E50" s="116"/>
    </row>
    <row r="51" spans="1:5" ht="15" customHeight="1" x14ac:dyDescent="0.2">
      <c r="A51" s="116"/>
      <c r="B51" s="116"/>
      <c r="C51" s="116"/>
      <c r="D51" s="116"/>
      <c r="E51" s="116"/>
    </row>
    <row r="52" spans="1:5" ht="15" customHeight="1" x14ac:dyDescent="0.2">
      <c r="A52" s="116"/>
      <c r="B52" s="116"/>
      <c r="C52" s="116"/>
      <c r="D52" s="116"/>
      <c r="E52" s="116"/>
    </row>
    <row r="53" spans="1:5" ht="15" customHeight="1" x14ac:dyDescent="0.2">
      <c r="A53" s="116"/>
      <c r="B53" s="116"/>
      <c r="C53" s="116"/>
      <c r="D53" s="116"/>
      <c r="E53" s="116"/>
    </row>
    <row r="54" spans="1:5" ht="15" customHeight="1" x14ac:dyDescent="0.25">
      <c r="A54" s="34" t="s">
        <v>92</v>
      </c>
    </row>
    <row r="55" spans="1:5" ht="15" customHeight="1" x14ac:dyDescent="0.2">
      <c r="A55" s="101" t="s">
        <v>35</v>
      </c>
      <c r="B55" s="101"/>
      <c r="C55" s="101"/>
      <c r="D55" s="101"/>
      <c r="E55" s="101"/>
    </row>
    <row r="56" spans="1:5" ht="15" customHeight="1" x14ac:dyDescent="0.2">
      <c r="A56" s="101" t="s">
        <v>88</v>
      </c>
      <c r="B56" s="101"/>
      <c r="C56" s="101"/>
      <c r="D56" s="101"/>
      <c r="E56" s="101"/>
    </row>
    <row r="57" spans="1:5" ht="15" customHeight="1" x14ac:dyDescent="0.2">
      <c r="A57" s="103" t="s">
        <v>93</v>
      </c>
      <c r="B57" s="103"/>
      <c r="C57" s="103"/>
      <c r="D57" s="103"/>
      <c r="E57" s="103"/>
    </row>
    <row r="58" spans="1:5" ht="15" customHeight="1" x14ac:dyDescent="0.2">
      <c r="A58" s="103"/>
      <c r="B58" s="103"/>
      <c r="C58" s="103"/>
      <c r="D58" s="103"/>
      <c r="E58" s="103"/>
    </row>
    <row r="59" spans="1:5" ht="15" customHeight="1" x14ac:dyDescent="0.2">
      <c r="A59" s="103"/>
      <c r="B59" s="103"/>
      <c r="C59" s="103"/>
      <c r="D59" s="103"/>
      <c r="E59" s="103"/>
    </row>
    <row r="60" spans="1:5" ht="15" customHeight="1" x14ac:dyDescent="0.2">
      <c r="A60" s="103"/>
      <c r="B60" s="103"/>
      <c r="C60" s="103"/>
      <c r="D60" s="103"/>
      <c r="E60" s="103"/>
    </row>
    <row r="61" spans="1:5" ht="15" customHeight="1" x14ac:dyDescent="0.2">
      <c r="A61" s="103"/>
      <c r="B61" s="103"/>
      <c r="C61" s="103"/>
      <c r="D61" s="103"/>
      <c r="E61" s="103"/>
    </row>
    <row r="62" spans="1:5" ht="15" customHeight="1" x14ac:dyDescent="0.2">
      <c r="A62" s="103"/>
      <c r="B62" s="103"/>
      <c r="C62" s="103"/>
      <c r="D62" s="103"/>
      <c r="E62" s="103"/>
    </row>
    <row r="63" spans="1:5" ht="15" customHeight="1" x14ac:dyDescent="0.2">
      <c r="A63" s="114"/>
      <c r="B63" s="114"/>
      <c r="C63" s="114"/>
      <c r="D63" s="114"/>
      <c r="E63" s="114"/>
    </row>
    <row r="64" spans="1:5" ht="15" customHeight="1" x14ac:dyDescent="0.25">
      <c r="A64" s="73" t="s">
        <v>1</v>
      </c>
      <c r="B64" s="44"/>
      <c r="C64" s="44"/>
      <c r="D64" s="44"/>
      <c r="E64" s="44"/>
    </row>
    <row r="65" spans="1:5" ht="15" customHeight="1" x14ac:dyDescent="0.2">
      <c r="A65" s="57" t="s">
        <v>46</v>
      </c>
      <c r="B65" s="44"/>
      <c r="C65" s="44"/>
      <c r="D65" s="44"/>
      <c r="E65" s="58" t="s">
        <v>47</v>
      </c>
    </row>
    <row r="66" spans="1:5" ht="15" customHeight="1" x14ac:dyDescent="0.25">
      <c r="A66" s="42"/>
      <c r="B66" s="73"/>
      <c r="C66" s="44"/>
      <c r="D66" s="44"/>
      <c r="E66" s="45"/>
    </row>
    <row r="67" spans="1:5" ht="15" customHeight="1" x14ac:dyDescent="0.2">
      <c r="B67" s="46" t="s">
        <v>40</v>
      </c>
      <c r="C67" s="46" t="s">
        <v>41</v>
      </c>
      <c r="D67" s="47" t="s">
        <v>42</v>
      </c>
      <c r="E67" s="48" t="s">
        <v>43</v>
      </c>
    </row>
    <row r="68" spans="1:5" ht="15" customHeight="1" x14ac:dyDescent="0.2">
      <c r="B68" s="91">
        <v>13307</v>
      </c>
      <c r="C68" s="50"/>
      <c r="D68" s="115" t="s">
        <v>44</v>
      </c>
      <c r="E68" s="52">
        <v>164664</v>
      </c>
    </row>
    <row r="69" spans="1:5" ht="15" customHeight="1" x14ac:dyDescent="0.2">
      <c r="B69" s="53"/>
      <c r="C69" s="54" t="s">
        <v>45</v>
      </c>
      <c r="D69" s="55"/>
      <c r="E69" s="56">
        <f>SUM(E68:E68)</f>
        <v>164664</v>
      </c>
    </row>
    <row r="70" spans="1:5" ht="15" customHeight="1" x14ac:dyDescent="0.2"/>
    <row r="71" spans="1:5" ht="15" customHeight="1" x14ac:dyDescent="0.25">
      <c r="A71" s="73" t="s">
        <v>16</v>
      </c>
      <c r="B71" s="44"/>
      <c r="C71" s="44"/>
      <c r="D71" s="44"/>
      <c r="E71" s="44"/>
    </row>
    <row r="72" spans="1:5" ht="15" customHeight="1" x14ac:dyDescent="0.2">
      <c r="A72" s="57" t="s">
        <v>94</v>
      </c>
      <c r="B72" s="116"/>
      <c r="C72" s="116"/>
      <c r="D72" s="116"/>
      <c r="E72" s="116" t="s">
        <v>95</v>
      </c>
    </row>
    <row r="73" spans="1:5" ht="15" customHeight="1" x14ac:dyDescent="0.2">
      <c r="A73" s="116"/>
      <c r="B73" s="80"/>
      <c r="C73" s="44"/>
      <c r="D73" s="116"/>
      <c r="E73" s="81"/>
    </row>
    <row r="74" spans="1:5" ht="15" customHeight="1" x14ac:dyDescent="0.2">
      <c r="A74" s="62"/>
      <c r="B74" s="63" t="s">
        <v>40</v>
      </c>
      <c r="C74" s="46" t="s">
        <v>41</v>
      </c>
      <c r="D74" s="82" t="s">
        <v>42</v>
      </c>
      <c r="E74" s="48" t="s">
        <v>43</v>
      </c>
    </row>
    <row r="75" spans="1:5" ht="15" customHeight="1" x14ac:dyDescent="0.2">
      <c r="A75" s="122"/>
      <c r="B75" s="117">
        <v>13307</v>
      </c>
      <c r="C75" s="118"/>
      <c r="D75" s="119" t="s">
        <v>86</v>
      </c>
      <c r="E75" s="123">
        <v>164664</v>
      </c>
    </row>
    <row r="76" spans="1:5" ht="15" customHeight="1" x14ac:dyDescent="0.2">
      <c r="A76" s="124"/>
      <c r="B76" s="121"/>
      <c r="C76" s="54" t="s">
        <v>45</v>
      </c>
      <c r="D76" s="85"/>
      <c r="E76" s="86">
        <f>SUM(E75)</f>
        <v>164664</v>
      </c>
    </row>
    <row r="77" spans="1:5" ht="15" customHeight="1" x14ac:dyDescent="0.2"/>
    <row r="78" spans="1:5" ht="15" customHeight="1" x14ac:dyDescent="0.2"/>
    <row r="79" spans="1:5" ht="15" customHeight="1" x14ac:dyDescent="0.25">
      <c r="A79" s="34" t="s">
        <v>96</v>
      </c>
    </row>
    <row r="80" spans="1:5" ht="15" customHeight="1" x14ac:dyDescent="0.2">
      <c r="A80" s="101" t="s">
        <v>35</v>
      </c>
      <c r="B80" s="101"/>
      <c r="C80" s="101"/>
      <c r="D80" s="101"/>
      <c r="E80" s="101"/>
    </row>
    <row r="81" spans="1:5" ht="15" customHeight="1" x14ac:dyDescent="0.2">
      <c r="A81" s="101" t="s">
        <v>97</v>
      </c>
      <c r="B81" s="101"/>
      <c r="C81" s="101"/>
      <c r="D81" s="101"/>
      <c r="E81" s="101"/>
    </row>
    <row r="82" spans="1:5" ht="15" customHeight="1" x14ac:dyDescent="0.2">
      <c r="A82" s="103" t="s">
        <v>98</v>
      </c>
      <c r="B82" s="103"/>
      <c r="C82" s="103"/>
      <c r="D82" s="103"/>
      <c r="E82" s="103"/>
    </row>
    <row r="83" spans="1:5" ht="15" customHeight="1" x14ac:dyDescent="0.2">
      <c r="A83" s="103"/>
      <c r="B83" s="103"/>
      <c r="C83" s="103"/>
      <c r="D83" s="103"/>
      <c r="E83" s="103"/>
    </row>
    <row r="84" spans="1:5" ht="15" customHeight="1" x14ac:dyDescent="0.2">
      <c r="A84" s="103"/>
      <c r="B84" s="103"/>
      <c r="C84" s="103"/>
      <c r="D84" s="103"/>
      <c r="E84" s="103"/>
    </row>
    <row r="85" spans="1:5" ht="15" customHeight="1" x14ac:dyDescent="0.2">
      <c r="A85" s="103"/>
      <c r="B85" s="103"/>
      <c r="C85" s="103"/>
      <c r="D85" s="103"/>
      <c r="E85" s="103"/>
    </row>
    <row r="86" spans="1:5" ht="15" customHeight="1" x14ac:dyDescent="0.2">
      <c r="A86" s="103"/>
      <c r="B86" s="103"/>
      <c r="C86" s="103"/>
      <c r="D86" s="103"/>
      <c r="E86" s="103"/>
    </row>
    <row r="87" spans="1:5" ht="15" customHeight="1" x14ac:dyDescent="0.2">
      <c r="A87" s="125"/>
      <c r="B87" s="125"/>
      <c r="C87" s="125"/>
      <c r="D87" s="125"/>
      <c r="E87" s="125"/>
    </row>
    <row r="88" spans="1:5" ht="15" customHeight="1" x14ac:dyDescent="0.25">
      <c r="A88" s="37" t="s">
        <v>1</v>
      </c>
      <c r="B88" s="39"/>
      <c r="C88" s="39"/>
      <c r="D88" s="39"/>
      <c r="E88" s="39"/>
    </row>
    <row r="89" spans="1:5" ht="15" customHeight="1" x14ac:dyDescent="0.2">
      <c r="A89" s="105" t="s">
        <v>46</v>
      </c>
      <c r="B89" s="39"/>
      <c r="C89" s="39"/>
      <c r="D89" s="39"/>
      <c r="E89" s="41" t="s">
        <v>47</v>
      </c>
    </row>
    <row r="90" spans="1:5" ht="15" customHeight="1" x14ac:dyDescent="0.25">
      <c r="A90" s="126"/>
      <c r="B90" s="37"/>
      <c r="C90" s="39"/>
      <c r="D90" s="39"/>
      <c r="E90" s="106"/>
    </row>
    <row r="91" spans="1:5" ht="15" customHeight="1" x14ac:dyDescent="0.2">
      <c r="B91" s="63" t="s">
        <v>40</v>
      </c>
      <c r="C91" s="63" t="s">
        <v>41</v>
      </c>
      <c r="D91" s="107" t="s">
        <v>42</v>
      </c>
      <c r="E91" s="63" t="s">
        <v>43</v>
      </c>
    </row>
    <row r="92" spans="1:5" ht="15" customHeight="1" x14ac:dyDescent="0.2">
      <c r="B92" s="127">
        <v>29501</v>
      </c>
      <c r="C92" s="128"/>
      <c r="D92" s="94" t="s">
        <v>99</v>
      </c>
      <c r="E92" s="52">
        <f>1611720+1596346+1644390+1591137</f>
        <v>6443593</v>
      </c>
    </row>
    <row r="93" spans="1:5" ht="15" customHeight="1" x14ac:dyDescent="0.2">
      <c r="B93" s="129"/>
      <c r="C93" s="70" t="s">
        <v>45</v>
      </c>
      <c r="D93" s="109"/>
      <c r="E93" s="110">
        <f>SUM(E92:E92)</f>
        <v>6443593</v>
      </c>
    </row>
    <row r="94" spans="1:5" ht="15" customHeight="1" x14ac:dyDescent="0.25">
      <c r="A94" s="130"/>
      <c r="B94" s="131"/>
      <c r="C94" s="131"/>
      <c r="D94" s="131"/>
      <c r="E94" s="131"/>
    </row>
    <row r="95" spans="1:5" ht="15" customHeight="1" x14ac:dyDescent="0.25">
      <c r="A95" s="37" t="s">
        <v>16</v>
      </c>
      <c r="B95" s="39"/>
      <c r="C95" s="39"/>
      <c r="D95" s="39"/>
      <c r="E95" s="126"/>
    </row>
    <row r="96" spans="1:5" ht="15" customHeight="1" x14ac:dyDescent="0.2">
      <c r="A96" s="57" t="s">
        <v>100</v>
      </c>
      <c r="B96" s="116"/>
      <c r="C96" s="116"/>
      <c r="D96" s="116"/>
      <c r="E96" s="42" t="s">
        <v>101</v>
      </c>
    </row>
    <row r="97" spans="1:5" ht="15" customHeight="1" x14ac:dyDescent="0.25">
      <c r="A97" s="126"/>
      <c r="B97" s="37"/>
      <c r="C97" s="39"/>
      <c r="D97" s="39"/>
      <c r="E97" s="106"/>
    </row>
    <row r="98" spans="1:5" ht="15" customHeight="1" x14ac:dyDescent="0.2">
      <c r="B98" s="63" t="s">
        <v>40</v>
      </c>
      <c r="C98" s="63" t="s">
        <v>41</v>
      </c>
      <c r="D98" s="107" t="s">
        <v>42</v>
      </c>
      <c r="E98" s="63" t="s">
        <v>43</v>
      </c>
    </row>
    <row r="99" spans="1:5" ht="15" customHeight="1" x14ac:dyDescent="0.2">
      <c r="B99" s="127">
        <v>29501</v>
      </c>
      <c r="C99" s="128"/>
      <c r="D99" s="76" t="s">
        <v>58</v>
      </c>
      <c r="E99" s="52">
        <v>6443593</v>
      </c>
    </row>
    <row r="100" spans="1:5" ht="15" customHeight="1" x14ac:dyDescent="0.2">
      <c r="B100" s="129"/>
      <c r="C100" s="70" t="s">
        <v>45</v>
      </c>
      <c r="D100" s="109"/>
      <c r="E100" s="110">
        <f>SUM(E99:E99)</f>
        <v>6443593</v>
      </c>
    </row>
    <row r="101" spans="1:5" ht="15" customHeight="1" x14ac:dyDescent="0.2"/>
    <row r="102" spans="1:5" ht="15" customHeight="1" x14ac:dyDescent="0.2"/>
    <row r="103" spans="1:5" ht="15" customHeight="1" x14ac:dyDescent="0.2"/>
    <row r="104" spans="1:5" ht="15" customHeight="1" x14ac:dyDescent="0.2"/>
    <row r="105" spans="1:5" ht="15" customHeight="1" x14ac:dyDescent="0.25">
      <c r="A105" s="34" t="s">
        <v>102</v>
      </c>
    </row>
    <row r="106" spans="1:5" ht="15" customHeight="1" x14ac:dyDescent="0.2">
      <c r="A106" s="101" t="s">
        <v>35</v>
      </c>
      <c r="B106" s="101"/>
      <c r="C106" s="101"/>
      <c r="D106" s="101"/>
      <c r="E106" s="101"/>
    </row>
    <row r="107" spans="1:5" ht="15" customHeight="1" x14ac:dyDescent="0.2">
      <c r="A107" s="103" t="s">
        <v>103</v>
      </c>
      <c r="B107" s="103"/>
      <c r="C107" s="103"/>
      <c r="D107" s="103"/>
      <c r="E107" s="103"/>
    </row>
    <row r="108" spans="1:5" ht="15" customHeight="1" x14ac:dyDescent="0.2">
      <c r="A108" s="103"/>
      <c r="B108" s="103"/>
      <c r="C108" s="103"/>
      <c r="D108" s="103"/>
      <c r="E108" s="103"/>
    </row>
    <row r="109" spans="1:5" ht="15" customHeight="1" x14ac:dyDescent="0.2">
      <c r="A109" s="103"/>
      <c r="B109" s="103"/>
      <c r="C109" s="103"/>
      <c r="D109" s="103"/>
      <c r="E109" s="103"/>
    </row>
    <row r="110" spans="1:5" ht="15" customHeight="1" x14ac:dyDescent="0.2">
      <c r="A110" s="103"/>
      <c r="B110" s="103"/>
      <c r="C110" s="103"/>
      <c r="D110" s="103"/>
      <c r="E110" s="103"/>
    </row>
    <row r="111" spans="1:5" ht="15" customHeight="1" x14ac:dyDescent="0.2">
      <c r="A111" s="103"/>
      <c r="B111" s="103"/>
      <c r="C111" s="103"/>
      <c r="D111" s="103"/>
      <c r="E111" s="103"/>
    </row>
    <row r="112" spans="1:5" ht="15" customHeight="1" x14ac:dyDescent="0.2">
      <c r="A112" s="103"/>
      <c r="B112" s="103"/>
      <c r="C112" s="103"/>
      <c r="D112" s="103"/>
      <c r="E112" s="103"/>
    </row>
    <row r="113" spans="1:5" ht="15" customHeight="1" x14ac:dyDescent="0.2">
      <c r="A113" s="103"/>
      <c r="B113" s="103"/>
      <c r="C113" s="103"/>
      <c r="D113" s="103"/>
      <c r="E113" s="103"/>
    </row>
    <row r="114" spans="1:5" ht="15" customHeight="1" x14ac:dyDescent="0.2">
      <c r="A114" s="103"/>
      <c r="B114" s="103"/>
      <c r="C114" s="103"/>
      <c r="D114" s="103"/>
      <c r="E114" s="103"/>
    </row>
    <row r="115" spans="1:5" ht="15" customHeight="1" x14ac:dyDescent="0.2">
      <c r="A115" s="35"/>
      <c r="B115" s="36"/>
      <c r="C115" s="35"/>
      <c r="D115" s="35"/>
      <c r="E115" s="35"/>
    </row>
    <row r="116" spans="1:5" ht="15" customHeight="1" x14ac:dyDescent="0.25">
      <c r="A116" s="37" t="s">
        <v>1</v>
      </c>
      <c r="B116" s="38"/>
      <c r="C116" s="39"/>
      <c r="D116" s="39"/>
      <c r="E116" s="39"/>
    </row>
    <row r="117" spans="1:5" ht="15" customHeight="1" x14ac:dyDescent="0.2">
      <c r="A117" s="105" t="s">
        <v>104</v>
      </c>
      <c r="B117" s="39"/>
      <c r="C117" s="39"/>
      <c r="D117" s="39"/>
      <c r="E117" s="41" t="s">
        <v>105</v>
      </c>
    </row>
    <row r="118" spans="1:5" ht="15" customHeight="1" x14ac:dyDescent="0.25">
      <c r="A118" s="42"/>
      <c r="B118" s="43"/>
      <c r="C118" s="44"/>
      <c r="D118" s="44"/>
      <c r="E118" s="45"/>
    </row>
    <row r="119" spans="1:5" ht="15" customHeight="1" x14ac:dyDescent="0.2">
      <c r="B119" s="46" t="s">
        <v>40</v>
      </c>
      <c r="C119" s="46" t="s">
        <v>41</v>
      </c>
      <c r="D119" s="47" t="s">
        <v>42</v>
      </c>
      <c r="E119" s="48" t="s">
        <v>43</v>
      </c>
    </row>
    <row r="120" spans="1:5" ht="15" customHeight="1" x14ac:dyDescent="0.2">
      <c r="B120" s="49">
        <v>106515974</v>
      </c>
      <c r="C120" s="50"/>
      <c r="D120" s="94" t="s">
        <v>99</v>
      </c>
      <c r="E120" s="52">
        <v>8077973.2300000004</v>
      </c>
    </row>
    <row r="121" spans="1:5" ht="15" customHeight="1" x14ac:dyDescent="0.2">
      <c r="B121" s="53"/>
      <c r="C121" s="54" t="s">
        <v>45</v>
      </c>
      <c r="D121" s="55"/>
      <c r="E121" s="56">
        <f>SUM(E120:E120)</f>
        <v>8077973.2300000004</v>
      </c>
    </row>
    <row r="122" spans="1:5" ht="15" customHeight="1" x14ac:dyDescent="0.2"/>
    <row r="123" spans="1:5" ht="15" customHeight="1" x14ac:dyDescent="0.25">
      <c r="A123" s="73" t="s">
        <v>16</v>
      </c>
      <c r="B123" s="44"/>
      <c r="C123" s="44"/>
      <c r="D123" s="44"/>
      <c r="E123" s="44"/>
    </row>
    <row r="124" spans="1:5" ht="15" customHeight="1" x14ac:dyDescent="0.2">
      <c r="A124" s="57" t="s">
        <v>46</v>
      </c>
      <c r="B124" s="44"/>
      <c r="C124" s="44"/>
      <c r="D124" s="44"/>
      <c r="E124" s="58" t="s">
        <v>47</v>
      </c>
    </row>
    <row r="125" spans="1:5" ht="15" customHeight="1" x14ac:dyDescent="0.2"/>
    <row r="126" spans="1:5" ht="15" customHeight="1" x14ac:dyDescent="0.2">
      <c r="C126" s="46" t="s">
        <v>41</v>
      </c>
      <c r="D126" s="47" t="s">
        <v>42</v>
      </c>
      <c r="E126" s="48" t="s">
        <v>43</v>
      </c>
    </row>
    <row r="127" spans="1:5" ht="15" customHeight="1" x14ac:dyDescent="0.2">
      <c r="C127" s="132"/>
      <c r="D127" s="94" t="s">
        <v>106</v>
      </c>
      <c r="E127" s="52">
        <v>7960729.3300000001</v>
      </c>
    </row>
    <row r="128" spans="1:5" ht="15" customHeight="1" x14ac:dyDescent="0.2">
      <c r="C128" s="132"/>
      <c r="D128" s="94" t="s">
        <v>106</v>
      </c>
      <c r="E128" s="52">
        <v>117243.9</v>
      </c>
    </row>
    <row r="129" spans="1:5" ht="15" customHeight="1" x14ac:dyDescent="0.2">
      <c r="C129" s="54" t="s">
        <v>45</v>
      </c>
      <c r="D129" s="55"/>
      <c r="E129" s="56">
        <f>SUM(E127:E128)</f>
        <v>8077973.2300000004</v>
      </c>
    </row>
    <row r="130" spans="1:5" ht="15" customHeight="1" x14ac:dyDescent="0.2"/>
    <row r="131" spans="1:5" ht="15" customHeight="1" x14ac:dyDescent="0.2"/>
    <row r="132" spans="1:5" ht="15" customHeight="1" x14ac:dyDescent="0.25">
      <c r="A132" s="34" t="s">
        <v>107</v>
      </c>
    </row>
    <row r="133" spans="1:5" ht="15" customHeight="1" x14ac:dyDescent="0.2">
      <c r="A133" s="133" t="s">
        <v>35</v>
      </c>
      <c r="B133" s="133"/>
      <c r="C133" s="133"/>
      <c r="D133" s="133"/>
      <c r="E133" s="133"/>
    </row>
    <row r="134" spans="1:5" ht="15" customHeight="1" x14ac:dyDescent="0.2">
      <c r="A134" s="101" t="s">
        <v>108</v>
      </c>
      <c r="B134" s="101"/>
      <c r="C134" s="101"/>
      <c r="D134" s="101"/>
      <c r="E134" s="101"/>
    </row>
    <row r="135" spans="1:5" ht="15" customHeight="1" x14ac:dyDescent="0.2">
      <c r="A135" s="103" t="s">
        <v>109</v>
      </c>
      <c r="B135" s="103"/>
      <c r="C135" s="103"/>
      <c r="D135" s="103"/>
      <c r="E135" s="103"/>
    </row>
    <row r="136" spans="1:5" ht="15" customHeight="1" x14ac:dyDescent="0.2">
      <c r="A136" s="103"/>
      <c r="B136" s="103"/>
      <c r="C136" s="103"/>
      <c r="D136" s="103"/>
      <c r="E136" s="103"/>
    </row>
    <row r="137" spans="1:5" ht="15" customHeight="1" x14ac:dyDescent="0.2">
      <c r="A137" s="103"/>
      <c r="B137" s="103"/>
      <c r="C137" s="103"/>
      <c r="D137" s="103"/>
      <c r="E137" s="103"/>
    </row>
    <row r="138" spans="1:5" ht="15" customHeight="1" x14ac:dyDescent="0.2">
      <c r="A138" s="103"/>
      <c r="B138" s="103"/>
      <c r="C138" s="103"/>
      <c r="D138" s="103"/>
      <c r="E138" s="103"/>
    </row>
    <row r="139" spans="1:5" ht="15" customHeight="1" x14ac:dyDescent="0.2">
      <c r="A139" s="103"/>
      <c r="B139" s="103"/>
      <c r="C139" s="103"/>
      <c r="D139" s="103"/>
      <c r="E139" s="103"/>
    </row>
    <row r="140" spans="1:5" ht="15" customHeight="1" x14ac:dyDescent="0.2">
      <c r="A140" s="103"/>
      <c r="B140" s="103"/>
      <c r="C140" s="103"/>
      <c r="D140" s="103"/>
      <c r="E140" s="103"/>
    </row>
    <row r="141" spans="1:5" ht="15" customHeight="1" x14ac:dyDescent="0.2">
      <c r="A141" s="103"/>
      <c r="B141" s="103"/>
      <c r="C141" s="103"/>
      <c r="D141" s="103"/>
      <c r="E141" s="103"/>
    </row>
    <row r="142" spans="1:5" ht="15" customHeight="1" x14ac:dyDescent="0.2"/>
    <row r="143" spans="1:5" ht="15" customHeight="1" x14ac:dyDescent="0.25">
      <c r="A143" s="37" t="s">
        <v>1</v>
      </c>
      <c r="B143" s="44"/>
      <c r="C143" s="44"/>
      <c r="D143" s="44"/>
      <c r="E143" s="44"/>
    </row>
    <row r="144" spans="1:5" ht="15" customHeight="1" x14ac:dyDescent="0.2">
      <c r="A144" s="40" t="s">
        <v>38</v>
      </c>
      <c r="B144" s="44"/>
      <c r="C144" s="44"/>
      <c r="D144" s="44"/>
      <c r="E144" s="58" t="s">
        <v>110</v>
      </c>
    </row>
    <row r="145" spans="1:5" ht="15" customHeight="1" x14ac:dyDescent="0.25">
      <c r="A145" s="73"/>
      <c r="B145" s="42"/>
      <c r="C145" s="44"/>
      <c r="D145" s="44"/>
      <c r="E145" s="45"/>
    </row>
    <row r="146" spans="1:5" ht="15" customHeight="1" x14ac:dyDescent="0.2">
      <c r="B146" s="46" t="s">
        <v>40</v>
      </c>
      <c r="C146" s="46" t="s">
        <v>41</v>
      </c>
      <c r="D146" s="47" t="s">
        <v>42</v>
      </c>
      <c r="E146" s="63" t="s">
        <v>43</v>
      </c>
    </row>
    <row r="147" spans="1:5" ht="15" customHeight="1" x14ac:dyDescent="0.2">
      <c r="B147" s="88">
        <v>106515974</v>
      </c>
      <c r="C147" s="89"/>
      <c r="D147" s="134" t="s">
        <v>99</v>
      </c>
      <c r="E147" s="90">
        <v>20052243.82</v>
      </c>
    </row>
    <row r="148" spans="1:5" ht="15" customHeight="1" x14ac:dyDescent="0.2">
      <c r="B148" s="91"/>
      <c r="C148" s="54" t="s">
        <v>45</v>
      </c>
      <c r="D148" s="55"/>
      <c r="E148" s="56">
        <f>SUM(E147:E147)</f>
        <v>20052243.82</v>
      </c>
    </row>
    <row r="149" spans="1:5" ht="15" customHeight="1" x14ac:dyDescent="0.2"/>
    <row r="150" spans="1:5" ht="15" customHeight="1" x14ac:dyDescent="0.25">
      <c r="A150" s="73" t="s">
        <v>16</v>
      </c>
      <c r="B150" s="44"/>
      <c r="C150" s="44"/>
      <c r="D150" s="44"/>
      <c r="E150" s="44"/>
    </row>
    <row r="151" spans="1:5" ht="15" customHeight="1" x14ac:dyDescent="0.2">
      <c r="A151" s="40" t="s">
        <v>38</v>
      </c>
      <c r="B151" s="44"/>
      <c r="C151" s="44"/>
      <c r="D151" s="44"/>
      <c r="E151" s="58" t="s">
        <v>110</v>
      </c>
    </row>
    <row r="152" spans="1:5" ht="15" customHeight="1" x14ac:dyDescent="0.25">
      <c r="A152" s="73"/>
      <c r="B152" s="42"/>
      <c r="C152" s="44"/>
      <c r="D152" s="44"/>
      <c r="E152" s="45"/>
    </row>
    <row r="153" spans="1:5" ht="15" customHeight="1" x14ac:dyDescent="0.2">
      <c r="A153" s="92"/>
      <c r="B153" s="93"/>
      <c r="C153" s="46" t="s">
        <v>41</v>
      </c>
      <c r="D153" s="47" t="s">
        <v>48</v>
      </c>
      <c r="E153" s="63" t="s">
        <v>43</v>
      </c>
    </row>
    <row r="154" spans="1:5" ht="15" customHeight="1" x14ac:dyDescent="0.2">
      <c r="A154" s="65"/>
      <c r="B154" s="66"/>
      <c r="C154" s="89">
        <v>3713</v>
      </c>
      <c r="D154" s="134" t="s">
        <v>111</v>
      </c>
      <c r="E154" s="90">
        <v>20052243.82</v>
      </c>
    </row>
    <row r="155" spans="1:5" ht="15" customHeight="1" x14ac:dyDescent="0.2">
      <c r="A155" s="95"/>
      <c r="B155" s="96"/>
      <c r="C155" s="54" t="s">
        <v>45</v>
      </c>
      <c r="D155" s="55"/>
      <c r="E155" s="56">
        <f>SUM(E154:E154)</f>
        <v>20052243.82</v>
      </c>
    </row>
    <row r="156" spans="1:5" ht="15" customHeight="1" x14ac:dyDescent="0.2"/>
    <row r="157" spans="1:5" ht="15" customHeight="1" x14ac:dyDescent="0.2"/>
    <row r="158" spans="1:5" ht="15" customHeight="1" x14ac:dyDescent="0.25">
      <c r="A158" s="34" t="s">
        <v>112</v>
      </c>
    </row>
    <row r="159" spans="1:5" ht="15" customHeight="1" x14ac:dyDescent="0.2">
      <c r="A159" s="101" t="s">
        <v>51</v>
      </c>
      <c r="B159" s="101"/>
      <c r="C159" s="101"/>
      <c r="D159" s="101"/>
      <c r="E159" s="101"/>
    </row>
    <row r="160" spans="1:5" ht="15" customHeight="1" x14ac:dyDescent="0.2">
      <c r="A160" s="103" t="s">
        <v>113</v>
      </c>
      <c r="B160" s="103"/>
      <c r="C160" s="103"/>
      <c r="D160" s="103"/>
      <c r="E160" s="103"/>
    </row>
    <row r="161" spans="1:5" ht="15" customHeight="1" x14ac:dyDescent="0.2">
      <c r="A161" s="103"/>
      <c r="B161" s="103"/>
      <c r="C161" s="103"/>
      <c r="D161" s="103"/>
      <c r="E161" s="103"/>
    </row>
    <row r="162" spans="1:5" ht="15" customHeight="1" x14ac:dyDescent="0.2">
      <c r="A162" s="103"/>
      <c r="B162" s="103"/>
      <c r="C162" s="103"/>
      <c r="D162" s="103"/>
      <c r="E162" s="103"/>
    </row>
    <row r="163" spans="1:5" ht="15" customHeight="1" x14ac:dyDescent="0.2">
      <c r="A163" s="103"/>
      <c r="B163" s="103"/>
      <c r="C163" s="103"/>
      <c r="D163" s="103"/>
      <c r="E163" s="103"/>
    </row>
    <row r="164" spans="1:5" ht="15" customHeight="1" x14ac:dyDescent="0.2">
      <c r="A164" s="103"/>
      <c r="B164" s="103"/>
      <c r="C164" s="103"/>
      <c r="D164" s="103"/>
      <c r="E164" s="103"/>
    </row>
    <row r="165" spans="1:5" ht="15" customHeight="1" x14ac:dyDescent="0.2">
      <c r="A165" s="103"/>
      <c r="B165" s="103"/>
      <c r="C165" s="103"/>
      <c r="D165" s="103"/>
      <c r="E165" s="103"/>
    </row>
    <row r="166" spans="1:5" ht="15" customHeight="1" x14ac:dyDescent="0.2">
      <c r="A166" s="103"/>
      <c r="B166" s="103"/>
      <c r="C166" s="103"/>
      <c r="D166" s="103"/>
      <c r="E166" s="103"/>
    </row>
    <row r="167" spans="1:5" ht="15" customHeight="1" x14ac:dyDescent="0.2">
      <c r="A167" s="103"/>
      <c r="B167" s="103"/>
      <c r="C167" s="103"/>
      <c r="D167" s="103"/>
      <c r="E167" s="103"/>
    </row>
    <row r="168" spans="1:5" ht="15" customHeight="1" x14ac:dyDescent="0.2">
      <c r="A168" s="103"/>
      <c r="B168" s="103"/>
      <c r="C168" s="103"/>
      <c r="D168" s="103"/>
      <c r="E168" s="103"/>
    </row>
    <row r="169" spans="1:5" ht="15" customHeight="1" x14ac:dyDescent="0.2"/>
    <row r="170" spans="1:5" ht="15" customHeight="1" x14ac:dyDescent="0.25">
      <c r="A170" s="37" t="s">
        <v>1</v>
      </c>
      <c r="B170" s="39"/>
      <c r="C170" s="39"/>
      <c r="D170" s="39"/>
      <c r="E170" s="39"/>
    </row>
    <row r="171" spans="1:5" ht="15" customHeight="1" x14ac:dyDescent="0.2">
      <c r="A171" s="105" t="s">
        <v>84</v>
      </c>
      <c r="B171" s="39"/>
      <c r="C171" s="39"/>
      <c r="D171" s="39"/>
      <c r="E171" s="41" t="s">
        <v>85</v>
      </c>
    </row>
    <row r="172" spans="1:5" ht="15" customHeight="1" x14ac:dyDescent="0.25">
      <c r="A172" s="59"/>
      <c r="B172" s="37"/>
      <c r="C172" s="39"/>
      <c r="D172" s="39"/>
      <c r="E172" s="106"/>
    </row>
    <row r="173" spans="1:5" ht="15" customHeight="1" x14ac:dyDescent="0.2">
      <c r="B173" s="63" t="s">
        <v>40</v>
      </c>
      <c r="C173" s="63" t="s">
        <v>41</v>
      </c>
      <c r="D173" s="107" t="s">
        <v>42</v>
      </c>
      <c r="E173" s="63" t="s">
        <v>43</v>
      </c>
    </row>
    <row r="174" spans="1:5" ht="15" customHeight="1" x14ac:dyDescent="0.2">
      <c r="B174" s="75">
        <v>33353</v>
      </c>
      <c r="C174" s="108"/>
      <c r="D174" s="51" t="s">
        <v>44</v>
      </c>
      <c r="E174" s="52">
        <v>-67656435</v>
      </c>
    </row>
    <row r="175" spans="1:5" ht="15" customHeight="1" x14ac:dyDescent="0.2">
      <c r="B175" s="78"/>
      <c r="C175" s="70" t="s">
        <v>45</v>
      </c>
      <c r="D175" s="109"/>
      <c r="E175" s="110">
        <f>SUM(E174:E174)</f>
        <v>-67656435</v>
      </c>
    </row>
    <row r="176" spans="1:5" ht="15" customHeight="1" x14ac:dyDescent="0.25">
      <c r="A176" s="130"/>
      <c r="B176" s="131"/>
      <c r="C176" s="131"/>
      <c r="D176" s="131"/>
      <c r="E176" s="131"/>
    </row>
    <row r="177" spans="1:5" ht="15" customHeight="1" x14ac:dyDescent="0.25">
      <c r="A177" s="37" t="s">
        <v>16</v>
      </c>
      <c r="B177" s="39"/>
      <c r="C177" s="39"/>
      <c r="D177" s="39"/>
      <c r="E177" s="59"/>
    </row>
    <row r="178" spans="1:5" ht="15" customHeight="1" x14ac:dyDescent="0.2">
      <c r="A178" s="105" t="s">
        <v>84</v>
      </c>
      <c r="B178" s="39"/>
      <c r="C178" s="39"/>
      <c r="D178" s="39"/>
      <c r="E178" s="41" t="s">
        <v>85</v>
      </c>
    </row>
    <row r="179" spans="1:5" ht="15" customHeight="1" x14ac:dyDescent="0.2">
      <c r="A179" s="59"/>
      <c r="B179" s="60"/>
      <c r="C179" s="39"/>
      <c r="D179" s="131"/>
      <c r="E179" s="61"/>
    </row>
    <row r="180" spans="1:5" ht="15" customHeight="1" x14ac:dyDescent="0.2">
      <c r="B180" s="62"/>
      <c r="C180" s="63" t="s">
        <v>41</v>
      </c>
      <c r="D180" s="135" t="s">
        <v>48</v>
      </c>
      <c r="E180" s="63" t="s">
        <v>43</v>
      </c>
    </row>
    <row r="181" spans="1:5" ht="15" customHeight="1" x14ac:dyDescent="0.2">
      <c r="B181" s="136"/>
      <c r="C181" s="137">
        <v>3299</v>
      </c>
      <c r="D181" s="138" t="s">
        <v>114</v>
      </c>
      <c r="E181" s="52">
        <v>-43986547</v>
      </c>
    </row>
    <row r="182" spans="1:5" ht="15" customHeight="1" x14ac:dyDescent="0.2">
      <c r="B182" s="69"/>
      <c r="C182" s="70" t="s">
        <v>45</v>
      </c>
      <c r="D182" s="71"/>
      <c r="E182" s="72">
        <f>SUM(E181:E181)</f>
        <v>-43986547</v>
      </c>
    </row>
    <row r="183" spans="1:5" ht="15" customHeight="1" x14ac:dyDescent="0.2"/>
    <row r="184" spans="1:5" ht="15" customHeight="1" x14ac:dyDescent="0.2">
      <c r="B184" s="63" t="s">
        <v>40</v>
      </c>
      <c r="C184" s="63" t="s">
        <v>41</v>
      </c>
      <c r="D184" s="64" t="s">
        <v>42</v>
      </c>
      <c r="E184" s="63" t="s">
        <v>43</v>
      </c>
    </row>
    <row r="185" spans="1:5" ht="15" customHeight="1" x14ac:dyDescent="0.2">
      <c r="B185" s="75">
        <v>33353</v>
      </c>
      <c r="C185" s="108"/>
      <c r="D185" s="119" t="s">
        <v>57</v>
      </c>
      <c r="E185" s="52">
        <v>-23669888</v>
      </c>
    </row>
    <row r="186" spans="1:5" ht="15" customHeight="1" x14ac:dyDescent="0.2">
      <c r="B186" s="139"/>
      <c r="C186" s="70" t="s">
        <v>45</v>
      </c>
      <c r="D186" s="71"/>
      <c r="E186" s="72">
        <f>SUM(E185:E185)</f>
        <v>-23669888</v>
      </c>
    </row>
    <row r="187" spans="1:5" ht="15" customHeight="1" x14ac:dyDescent="0.2"/>
    <row r="188" spans="1:5" ht="15" customHeight="1" x14ac:dyDescent="0.2"/>
    <row r="189" spans="1:5" ht="15" customHeight="1" x14ac:dyDescent="0.25">
      <c r="A189" s="34" t="s">
        <v>115</v>
      </c>
    </row>
    <row r="190" spans="1:5" ht="15" customHeight="1" x14ac:dyDescent="0.2">
      <c r="A190" s="101" t="s">
        <v>51</v>
      </c>
      <c r="B190" s="101"/>
      <c r="C190" s="101"/>
      <c r="D190" s="101"/>
      <c r="E190" s="101"/>
    </row>
    <row r="191" spans="1:5" ht="15" customHeight="1" x14ac:dyDescent="0.2">
      <c r="A191" s="103" t="s">
        <v>116</v>
      </c>
      <c r="B191" s="103"/>
      <c r="C191" s="103"/>
      <c r="D191" s="103"/>
      <c r="E191" s="103"/>
    </row>
    <row r="192" spans="1:5" ht="15" customHeight="1" x14ac:dyDescent="0.2">
      <c r="A192" s="103"/>
      <c r="B192" s="103"/>
      <c r="C192" s="103"/>
      <c r="D192" s="103"/>
      <c r="E192" s="103"/>
    </row>
    <row r="193" spans="1:5" ht="15" customHeight="1" x14ac:dyDescent="0.2">
      <c r="A193" s="103"/>
      <c r="B193" s="103"/>
      <c r="C193" s="103"/>
      <c r="D193" s="103"/>
      <c r="E193" s="103"/>
    </row>
    <row r="194" spans="1:5" ht="15" customHeight="1" x14ac:dyDescent="0.2">
      <c r="A194" s="103"/>
      <c r="B194" s="103"/>
      <c r="C194" s="103"/>
      <c r="D194" s="103"/>
      <c r="E194" s="103"/>
    </row>
    <row r="195" spans="1:5" ht="15" customHeight="1" x14ac:dyDescent="0.2">
      <c r="A195" s="103"/>
      <c r="B195" s="103"/>
      <c r="C195" s="103"/>
      <c r="D195" s="103"/>
      <c r="E195" s="103"/>
    </row>
    <row r="196" spans="1:5" ht="15" customHeight="1" x14ac:dyDescent="0.2">
      <c r="A196" s="103"/>
      <c r="B196" s="103"/>
      <c r="C196" s="103"/>
      <c r="D196" s="103"/>
      <c r="E196" s="103"/>
    </row>
    <row r="197" spans="1:5" ht="15" customHeight="1" x14ac:dyDescent="0.2">
      <c r="A197" s="103"/>
      <c r="B197" s="103"/>
      <c r="C197" s="103"/>
      <c r="D197" s="103"/>
      <c r="E197" s="103"/>
    </row>
    <row r="198" spans="1:5" ht="15" customHeight="1" x14ac:dyDescent="0.2">
      <c r="A198" s="103"/>
      <c r="B198" s="103"/>
      <c r="C198" s="103"/>
      <c r="D198" s="103"/>
      <c r="E198" s="103"/>
    </row>
    <row r="199" spans="1:5" ht="15" customHeight="1" x14ac:dyDescent="0.2">
      <c r="A199" s="103"/>
      <c r="B199" s="103"/>
      <c r="C199" s="103"/>
      <c r="D199" s="103"/>
      <c r="E199" s="103"/>
    </row>
    <row r="200" spans="1:5" ht="15" customHeight="1" x14ac:dyDescent="0.2"/>
    <row r="201" spans="1:5" ht="15" customHeight="1" x14ac:dyDescent="0.25">
      <c r="A201" s="73" t="s">
        <v>1</v>
      </c>
      <c r="B201" s="44"/>
      <c r="C201" s="44"/>
      <c r="D201" s="44"/>
      <c r="E201" s="44"/>
    </row>
    <row r="202" spans="1:5" ht="15" customHeight="1" x14ac:dyDescent="0.2">
      <c r="A202" s="57" t="s">
        <v>46</v>
      </c>
      <c r="B202" s="74"/>
      <c r="C202" s="44"/>
      <c r="D202" s="44"/>
      <c r="E202" s="58" t="s">
        <v>47</v>
      </c>
    </row>
    <row r="203" spans="1:5" ht="15" customHeight="1" x14ac:dyDescent="0.25">
      <c r="B203" s="73"/>
      <c r="C203" s="44"/>
      <c r="D203" s="44"/>
      <c r="E203" s="45"/>
    </row>
    <row r="204" spans="1:5" ht="15" customHeight="1" x14ac:dyDescent="0.2">
      <c r="B204" s="63" t="s">
        <v>40</v>
      </c>
      <c r="C204" s="46" t="s">
        <v>41</v>
      </c>
      <c r="D204" s="47" t="s">
        <v>42</v>
      </c>
      <c r="E204" s="48" t="s">
        <v>43</v>
      </c>
    </row>
    <row r="205" spans="1:5" ht="15" customHeight="1" x14ac:dyDescent="0.2">
      <c r="B205" s="75">
        <v>91628</v>
      </c>
      <c r="C205" s="50"/>
      <c r="D205" s="76" t="s">
        <v>54</v>
      </c>
      <c r="E205" s="77">
        <v>-26829608.329999998</v>
      </c>
    </row>
    <row r="206" spans="1:5" ht="15" customHeight="1" x14ac:dyDescent="0.2">
      <c r="B206" s="78"/>
      <c r="C206" s="54" t="s">
        <v>45</v>
      </c>
      <c r="D206" s="55"/>
      <c r="E206" s="56">
        <f>SUM(E205:E205)</f>
        <v>-26829608.329999998</v>
      </c>
    </row>
    <row r="207" spans="1:5" ht="15" customHeight="1" x14ac:dyDescent="0.2">
      <c r="A207" s="42"/>
      <c r="B207" s="42"/>
      <c r="C207" s="42"/>
      <c r="D207" s="42"/>
    </row>
    <row r="208" spans="1:5" ht="15" customHeight="1" x14ac:dyDescent="0.2">
      <c r="A208" s="42"/>
      <c r="B208" s="42"/>
      <c r="C208" s="42"/>
      <c r="D208" s="42"/>
    </row>
    <row r="209" spans="1:5" ht="15" customHeight="1" x14ac:dyDescent="0.2">
      <c r="A209" s="42"/>
      <c r="B209" s="42"/>
      <c r="C209" s="42"/>
      <c r="D209" s="42"/>
    </row>
    <row r="210" spans="1:5" ht="15" customHeight="1" x14ac:dyDescent="0.25">
      <c r="A210" s="73" t="s">
        <v>16</v>
      </c>
      <c r="B210" s="44"/>
      <c r="C210" s="44"/>
      <c r="D210" s="44"/>
      <c r="E210" s="44"/>
    </row>
    <row r="211" spans="1:5" ht="15" customHeight="1" x14ac:dyDescent="0.2">
      <c r="A211" s="79" t="s">
        <v>55</v>
      </c>
      <c r="B211" s="39"/>
      <c r="C211" s="39"/>
      <c r="D211" s="39"/>
      <c r="E211" s="41" t="s">
        <v>56</v>
      </c>
    </row>
    <row r="212" spans="1:5" ht="15" customHeight="1" x14ac:dyDescent="0.2">
      <c r="A212" s="42"/>
      <c r="B212" s="80"/>
      <c r="C212" s="44"/>
      <c r="E212" s="81"/>
    </row>
    <row r="213" spans="1:5" ht="15" customHeight="1" x14ac:dyDescent="0.2">
      <c r="B213" s="46" t="s">
        <v>40</v>
      </c>
      <c r="C213" s="46" t="s">
        <v>41</v>
      </c>
      <c r="D213" s="82" t="s">
        <v>42</v>
      </c>
      <c r="E213" s="48" t="s">
        <v>43</v>
      </c>
    </row>
    <row r="214" spans="1:5" ht="15" customHeight="1" x14ac:dyDescent="0.2">
      <c r="B214" s="75">
        <v>91628</v>
      </c>
      <c r="C214" s="67"/>
      <c r="D214" s="76" t="s">
        <v>58</v>
      </c>
      <c r="E214" s="77">
        <v>-26829608.329999998</v>
      </c>
    </row>
    <row r="215" spans="1:5" ht="15" customHeight="1" x14ac:dyDescent="0.2">
      <c r="B215" s="84"/>
      <c r="C215" s="54" t="s">
        <v>45</v>
      </c>
      <c r="D215" s="85"/>
      <c r="E215" s="86">
        <f>SUM(E214:E214)</f>
        <v>-26829608.329999998</v>
      </c>
    </row>
    <row r="216" spans="1:5" ht="15" customHeight="1" x14ac:dyDescent="0.2"/>
    <row r="217" spans="1:5" ht="15" customHeight="1" x14ac:dyDescent="0.2"/>
    <row r="218" spans="1:5" ht="15" customHeight="1" x14ac:dyDescent="0.25">
      <c r="A218" s="34" t="s">
        <v>117</v>
      </c>
    </row>
    <row r="219" spans="1:5" ht="15" customHeight="1" x14ac:dyDescent="0.2">
      <c r="A219" s="102" t="s">
        <v>118</v>
      </c>
      <c r="B219" s="102"/>
      <c r="C219" s="102"/>
      <c r="D219" s="102"/>
      <c r="E219" s="102"/>
    </row>
    <row r="220" spans="1:5" ht="15" customHeight="1" x14ac:dyDescent="0.2">
      <c r="A220" s="102"/>
      <c r="B220" s="102"/>
      <c r="C220" s="102"/>
      <c r="D220" s="102"/>
      <c r="E220" s="102"/>
    </row>
    <row r="221" spans="1:5" ht="15" customHeight="1" x14ac:dyDescent="0.2">
      <c r="A221" s="103" t="s">
        <v>119</v>
      </c>
      <c r="B221" s="103"/>
      <c r="C221" s="103"/>
      <c r="D221" s="103"/>
      <c r="E221" s="103"/>
    </row>
    <row r="222" spans="1:5" ht="15" customHeight="1" x14ac:dyDescent="0.2">
      <c r="A222" s="103"/>
      <c r="B222" s="103"/>
      <c r="C222" s="103"/>
      <c r="D222" s="103"/>
      <c r="E222" s="103"/>
    </row>
    <row r="223" spans="1:5" ht="15" customHeight="1" x14ac:dyDescent="0.2">
      <c r="A223" s="103"/>
      <c r="B223" s="103"/>
      <c r="C223" s="103"/>
      <c r="D223" s="103"/>
      <c r="E223" s="103"/>
    </row>
    <row r="224" spans="1:5" ht="15" customHeight="1" x14ac:dyDescent="0.2">
      <c r="A224" s="103"/>
      <c r="B224" s="103"/>
      <c r="C224" s="103"/>
      <c r="D224" s="103"/>
      <c r="E224" s="103"/>
    </row>
    <row r="225" spans="1:5" ht="15" customHeight="1" x14ac:dyDescent="0.2">
      <c r="A225" s="103"/>
      <c r="B225" s="103"/>
      <c r="C225" s="103"/>
      <c r="D225" s="103"/>
      <c r="E225" s="103"/>
    </row>
    <row r="226" spans="1:5" ht="15" customHeight="1" x14ac:dyDescent="0.2">
      <c r="A226" s="103"/>
      <c r="B226" s="103"/>
      <c r="C226" s="103"/>
      <c r="D226" s="103"/>
      <c r="E226" s="103"/>
    </row>
    <row r="227" spans="1:5" ht="15" customHeight="1" x14ac:dyDescent="0.2">
      <c r="A227" s="103"/>
      <c r="B227" s="103"/>
      <c r="C227" s="103"/>
      <c r="D227" s="103"/>
      <c r="E227" s="103"/>
    </row>
    <row r="228" spans="1:5" ht="15" customHeight="1" x14ac:dyDescent="0.2">
      <c r="A228" s="103"/>
      <c r="B228" s="103"/>
      <c r="C228" s="103"/>
      <c r="D228" s="103"/>
      <c r="E228" s="103"/>
    </row>
    <row r="229" spans="1:5" ht="15" customHeight="1" x14ac:dyDescent="0.2"/>
    <row r="230" spans="1:5" ht="15" customHeight="1" x14ac:dyDescent="0.25">
      <c r="A230" s="73" t="s">
        <v>16</v>
      </c>
      <c r="B230" s="44"/>
      <c r="C230" s="44"/>
      <c r="D230" s="44"/>
      <c r="E230" s="42"/>
    </row>
    <row r="231" spans="1:5" ht="15" customHeight="1" x14ac:dyDescent="0.2">
      <c r="A231" s="57" t="s">
        <v>100</v>
      </c>
      <c r="B231" s="116"/>
      <c r="C231" s="116"/>
      <c r="D231" s="116"/>
      <c r="E231" s="42" t="s">
        <v>101</v>
      </c>
    </row>
    <row r="232" spans="1:5" ht="15" customHeight="1" x14ac:dyDescent="0.2"/>
    <row r="233" spans="1:5" ht="15" customHeight="1" x14ac:dyDescent="0.2">
      <c r="B233" s="63" t="s">
        <v>40</v>
      </c>
      <c r="C233" s="46" t="s">
        <v>41</v>
      </c>
      <c r="D233" s="82" t="s">
        <v>42</v>
      </c>
      <c r="E233" s="48" t="s">
        <v>43</v>
      </c>
    </row>
    <row r="234" spans="1:5" ht="15" customHeight="1" x14ac:dyDescent="0.2">
      <c r="B234" s="75">
        <v>300</v>
      </c>
      <c r="C234" s="67"/>
      <c r="D234" s="119" t="s">
        <v>120</v>
      </c>
      <c r="E234" s="52">
        <f>-6385-19740-7098</f>
        <v>-33223</v>
      </c>
    </row>
    <row r="235" spans="1:5" ht="15" customHeight="1" x14ac:dyDescent="0.2">
      <c r="B235" s="75">
        <v>301</v>
      </c>
      <c r="C235" s="67"/>
      <c r="D235" s="119" t="s">
        <v>120</v>
      </c>
      <c r="E235" s="52">
        <v>33223</v>
      </c>
    </row>
    <row r="236" spans="1:5" ht="15" customHeight="1" x14ac:dyDescent="0.2">
      <c r="B236" s="121"/>
      <c r="C236" s="54" t="s">
        <v>45</v>
      </c>
      <c r="D236" s="85"/>
      <c r="E236" s="86">
        <f>SUM(E234:E235)</f>
        <v>0</v>
      </c>
    </row>
    <row r="237" spans="1:5" ht="15" customHeight="1" x14ac:dyDescent="0.2"/>
    <row r="238" spans="1:5" ht="15" customHeight="1" x14ac:dyDescent="0.2"/>
    <row r="239" spans="1:5" ht="15" customHeight="1" x14ac:dyDescent="0.25">
      <c r="A239" s="34" t="s">
        <v>121</v>
      </c>
    </row>
    <row r="240" spans="1:5" ht="15" customHeight="1" x14ac:dyDescent="0.2">
      <c r="A240" s="102" t="s">
        <v>122</v>
      </c>
      <c r="B240" s="102"/>
      <c r="C240" s="102"/>
      <c r="D240" s="102"/>
      <c r="E240" s="102"/>
    </row>
    <row r="241" spans="1:5" ht="15" customHeight="1" x14ac:dyDescent="0.2">
      <c r="A241" s="102"/>
      <c r="B241" s="102"/>
      <c r="C241" s="102"/>
      <c r="D241" s="102"/>
      <c r="E241" s="102"/>
    </row>
    <row r="242" spans="1:5" ht="15" customHeight="1" x14ac:dyDescent="0.2">
      <c r="A242" s="103" t="s">
        <v>123</v>
      </c>
      <c r="B242" s="103"/>
      <c r="C242" s="103"/>
      <c r="D242" s="103"/>
      <c r="E242" s="103"/>
    </row>
    <row r="243" spans="1:5" ht="15" customHeight="1" x14ac:dyDescent="0.2">
      <c r="A243" s="103"/>
      <c r="B243" s="103"/>
      <c r="C243" s="103"/>
      <c r="D243" s="103"/>
      <c r="E243" s="103"/>
    </row>
    <row r="244" spans="1:5" ht="15" customHeight="1" x14ac:dyDescent="0.2">
      <c r="A244" s="103"/>
      <c r="B244" s="103"/>
      <c r="C244" s="103"/>
      <c r="D244" s="103"/>
      <c r="E244" s="103"/>
    </row>
    <row r="245" spans="1:5" ht="15" customHeight="1" x14ac:dyDescent="0.2">
      <c r="A245" s="103"/>
      <c r="B245" s="103"/>
      <c r="C245" s="103"/>
      <c r="D245" s="103"/>
      <c r="E245" s="103"/>
    </row>
    <row r="246" spans="1:5" ht="15" customHeight="1" x14ac:dyDescent="0.2">
      <c r="A246" s="103"/>
      <c r="B246" s="103"/>
      <c r="C246" s="103"/>
      <c r="D246" s="103"/>
      <c r="E246" s="103"/>
    </row>
    <row r="247" spans="1:5" ht="15" customHeight="1" x14ac:dyDescent="0.2"/>
    <row r="248" spans="1:5" ht="15" customHeight="1" x14ac:dyDescent="0.25">
      <c r="A248" s="73" t="s">
        <v>16</v>
      </c>
      <c r="B248" s="44"/>
      <c r="C248" s="44"/>
      <c r="D248" s="44"/>
      <c r="E248" s="42"/>
    </row>
    <row r="249" spans="1:5" ht="15" customHeight="1" x14ac:dyDescent="0.2">
      <c r="A249" s="105" t="s">
        <v>124</v>
      </c>
      <c r="B249" s="44"/>
      <c r="C249" s="44"/>
      <c r="D249" s="44"/>
      <c r="E249" s="58" t="s">
        <v>125</v>
      </c>
    </row>
    <row r="250" spans="1:5" ht="15" customHeight="1" x14ac:dyDescent="0.2">
      <c r="B250" s="140"/>
      <c r="C250" s="44"/>
      <c r="D250" s="44"/>
      <c r="E250" s="45"/>
    </row>
    <row r="251" spans="1:5" ht="15" customHeight="1" x14ac:dyDescent="0.2">
      <c r="B251" s="93"/>
      <c r="C251" s="46" t="s">
        <v>41</v>
      </c>
      <c r="D251" s="47" t="s">
        <v>48</v>
      </c>
      <c r="E251" s="48" t="s">
        <v>43</v>
      </c>
    </row>
    <row r="252" spans="1:5" ht="15" customHeight="1" x14ac:dyDescent="0.2">
      <c r="B252" s="141"/>
      <c r="C252" s="89">
        <v>6172</v>
      </c>
      <c r="D252" s="76" t="s">
        <v>72</v>
      </c>
      <c r="E252" s="77">
        <v>-70000</v>
      </c>
    </row>
    <row r="253" spans="1:5" ht="15" customHeight="1" x14ac:dyDescent="0.2">
      <c r="B253" s="141"/>
      <c r="C253" s="89">
        <v>6172</v>
      </c>
      <c r="D253" s="138" t="s">
        <v>114</v>
      </c>
      <c r="E253" s="77">
        <v>70000</v>
      </c>
    </row>
    <row r="254" spans="1:5" ht="15" customHeight="1" x14ac:dyDescent="0.2">
      <c r="B254" s="141"/>
      <c r="C254" s="54" t="s">
        <v>45</v>
      </c>
      <c r="D254" s="55"/>
      <c r="E254" s="56">
        <f>SUM(E252:E253)</f>
        <v>0</v>
      </c>
    </row>
    <row r="255" spans="1:5" ht="15" customHeight="1" x14ac:dyDescent="0.2"/>
    <row r="256" spans="1:5" ht="15" customHeight="1" x14ac:dyDescent="0.2"/>
    <row r="257" spans="1:5" ht="15" customHeight="1" x14ac:dyDescent="0.2"/>
    <row r="258" spans="1:5" ht="15" customHeight="1" x14ac:dyDescent="0.2"/>
    <row r="259" spans="1:5" ht="15" customHeight="1" x14ac:dyDescent="0.2"/>
    <row r="260" spans="1:5" ht="15" customHeight="1" x14ac:dyDescent="0.2"/>
    <row r="261" spans="1:5" ht="15" customHeight="1" x14ac:dyDescent="0.2"/>
    <row r="262" spans="1:5" ht="15" customHeight="1" x14ac:dyDescent="0.25">
      <c r="A262" s="34" t="s">
        <v>126</v>
      </c>
    </row>
    <row r="263" spans="1:5" ht="15" customHeight="1" x14ac:dyDescent="0.2">
      <c r="A263" s="142" t="s">
        <v>127</v>
      </c>
      <c r="B263" s="142"/>
      <c r="C263" s="142"/>
      <c r="D263" s="142"/>
      <c r="E263" s="142"/>
    </row>
    <row r="264" spans="1:5" ht="15" customHeight="1" x14ac:dyDescent="0.2">
      <c r="A264" s="142"/>
      <c r="B264" s="142"/>
      <c r="C264" s="142"/>
      <c r="D264" s="142"/>
      <c r="E264" s="142"/>
    </row>
    <row r="265" spans="1:5" ht="15" customHeight="1" x14ac:dyDescent="0.2">
      <c r="A265" s="103" t="s">
        <v>128</v>
      </c>
      <c r="B265" s="103"/>
      <c r="C265" s="103"/>
      <c r="D265" s="103"/>
      <c r="E265" s="103"/>
    </row>
    <row r="266" spans="1:5" ht="15" customHeight="1" x14ac:dyDescent="0.2">
      <c r="A266" s="103"/>
      <c r="B266" s="103"/>
      <c r="C266" s="103"/>
      <c r="D266" s="103"/>
      <c r="E266" s="103"/>
    </row>
    <row r="267" spans="1:5" ht="15" customHeight="1" x14ac:dyDescent="0.2">
      <c r="A267" s="103"/>
      <c r="B267" s="103"/>
      <c r="C267" s="103"/>
      <c r="D267" s="103"/>
      <c r="E267" s="103"/>
    </row>
    <row r="268" spans="1:5" ht="15" customHeight="1" x14ac:dyDescent="0.2">
      <c r="A268" s="103"/>
      <c r="B268" s="103"/>
      <c r="C268" s="103"/>
      <c r="D268" s="103"/>
      <c r="E268" s="103"/>
    </row>
    <row r="269" spans="1:5" ht="15" customHeight="1" x14ac:dyDescent="0.2">
      <c r="A269" s="103"/>
      <c r="B269" s="103"/>
      <c r="C269" s="103"/>
      <c r="D269" s="103"/>
      <c r="E269" s="103"/>
    </row>
    <row r="270" spans="1:5" ht="15" customHeight="1" x14ac:dyDescent="0.2">
      <c r="A270" s="103"/>
      <c r="B270" s="103"/>
      <c r="C270" s="103"/>
      <c r="D270" s="103"/>
      <c r="E270" s="103"/>
    </row>
    <row r="271" spans="1:5" ht="15" customHeight="1" x14ac:dyDescent="0.2"/>
    <row r="272" spans="1:5" ht="15" customHeight="1" x14ac:dyDescent="0.25">
      <c r="A272" s="37" t="s">
        <v>16</v>
      </c>
      <c r="B272" s="39"/>
      <c r="C272" s="39"/>
      <c r="D272" s="42"/>
      <c r="E272" s="42"/>
    </row>
    <row r="273" spans="1:5" ht="15" customHeight="1" x14ac:dyDescent="0.2">
      <c r="A273" s="105" t="s">
        <v>104</v>
      </c>
      <c r="B273" s="39"/>
      <c r="C273" s="39"/>
      <c r="D273" s="39"/>
      <c r="E273" s="41" t="s">
        <v>129</v>
      </c>
    </row>
    <row r="274" spans="1:5" ht="15" customHeight="1" x14ac:dyDescent="0.2"/>
    <row r="275" spans="1:5" ht="15" customHeight="1" x14ac:dyDescent="0.2">
      <c r="C275" s="46" t="s">
        <v>41</v>
      </c>
      <c r="D275" s="64" t="s">
        <v>48</v>
      </c>
      <c r="E275" s="63" t="s">
        <v>43</v>
      </c>
    </row>
    <row r="276" spans="1:5" ht="15" customHeight="1" x14ac:dyDescent="0.2">
      <c r="C276" s="89">
        <v>6172</v>
      </c>
      <c r="D276" s="76" t="s">
        <v>72</v>
      </c>
      <c r="E276" s="90">
        <v>-40000</v>
      </c>
    </row>
    <row r="277" spans="1:5" ht="15" customHeight="1" x14ac:dyDescent="0.2">
      <c r="C277" s="89">
        <v>2212</v>
      </c>
      <c r="D277" s="76" t="s">
        <v>72</v>
      </c>
      <c r="E277" s="90">
        <v>35000</v>
      </c>
    </row>
    <row r="278" spans="1:5" ht="15" customHeight="1" x14ac:dyDescent="0.2">
      <c r="C278" s="89">
        <v>6172</v>
      </c>
      <c r="D278" s="76" t="s">
        <v>72</v>
      </c>
      <c r="E278" s="90">
        <v>5000</v>
      </c>
    </row>
    <row r="279" spans="1:5" ht="15" customHeight="1" x14ac:dyDescent="0.2">
      <c r="C279" s="54" t="s">
        <v>45</v>
      </c>
      <c r="D279" s="138"/>
      <c r="E279" s="56">
        <f>SUM(E276:E278)</f>
        <v>0</v>
      </c>
    </row>
    <row r="280" spans="1:5" ht="15" customHeight="1" x14ac:dyDescent="0.2"/>
    <row r="281" spans="1:5" ht="15" customHeight="1" x14ac:dyDescent="0.2"/>
    <row r="282" spans="1:5" ht="15" customHeight="1" x14ac:dyDescent="0.25">
      <c r="A282" s="34" t="s">
        <v>130</v>
      </c>
      <c r="B282" s="42"/>
      <c r="C282" s="42"/>
      <c r="D282" s="42"/>
      <c r="E282" s="42"/>
    </row>
    <row r="283" spans="1:5" ht="15" customHeight="1" x14ac:dyDescent="0.2">
      <c r="A283" s="143" t="s">
        <v>35</v>
      </c>
      <c r="B283" s="143"/>
      <c r="C283" s="143"/>
      <c r="D283" s="143"/>
      <c r="E283" s="143"/>
    </row>
    <row r="284" spans="1:5" ht="15" customHeight="1" x14ac:dyDescent="0.2">
      <c r="A284" s="143" t="s">
        <v>88</v>
      </c>
      <c r="B284" s="143"/>
      <c r="C284" s="143"/>
      <c r="D284" s="143"/>
      <c r="E284" s="143"/>
    </row>
    <row r="285" spans="1:5" ht="15" customHeight="1" x14ac:dyDescent="0.2">
      <c r="A285" s="144" t="s">
        <v>131</v>
      </c>
      <c r="B285" s="144"/>
      <c r="C285" s="144"/>
      <c r="D285" s="144"/>
      <c r="E285" s="144"/>
    </row>
    <row r="286" spans="1:5" ht="15" customHeight="1" x14ac:dyDescent="0.2">
      <c r="A286" s="144"/>
      <c r="B286" s="144"/>
      <c r="C286" s="144"/>
      <c r="D286" s="144"/>
      <c r="E286" s="144"/>
    </row>
    <row r="287" spans="1:5" ht="15" customHeight="1" x14ac:dyDescent="0.2">
      <c r="A287" s="144"/>
      <c r="B287" s="144"/>
      <c r="C287" s="144"/>
      <c r="D287" s="144"/>
      <c r="E287" s="144"/>
    </row>
    <row r="288" spans="1:5" ht="15" customHeight="1" x14ac:dyDescent="0.2">
      <c r="A288" s="144"/>
      <c r="B288" s="144"/>
      <c r="C288" s="144"/>
      <c r="D288" s="144"/>
      <c r="E288" s="144"/>
    </row>
    <row r="289" spans="1:5" ht="15" customHeight="1" x14ac:dyDescent="0.2">
      <c r="A289" s="144"/>
      <c r="B289" s="144"/>
      <c r="C289" s="144"/>
      <c r="D289" s="144"/>
      <c r="E289" s="144"/>
    </row>
    <row r="290" spans="1:5" ht="15" customHeight="1" x14ac:dyDescent="0.2">
      <c r="A290" s="145"/>
      <c r="B290" s="145"/>
      <c r="C290" s="145"/>
      <c r="D290" s="145"/>
      <c r="E290" s="145"/>
    </row>
    <row r="291" spans="1:5" ht="15" customHeight="1" x14ac:dyDescent="0.25">
      <c r="A291" s="37" t="s">
        <v>1</v>
      </c>
      <c r="B291" s="39"/>
      <c r="C291" s="39"/>
      <c r="D291" s="39"/>
      <c r="E291" s="39"/>
    </row>
    <row r="292" spans="1:5" ht="15" customHeight="1" x14ac:dyDescent="0.2">
      <c r="A292" s="105" t="s">
        <v>46</v>
      </c>
      <c r="B292" s="42"/>
      <c r="C292" s="42"/>
      <c r="D292" s="42"/>
      <c r="E292" s="42" t="s">
        <v>47</v>
      </c>
    </row>
    <row r="293" spans="1:5" ht="15" customHeight="1" x14ac:dyDescent="0.25">
      <c r="A293" s="59"/>
      <c r="B293" s="37"/>
      <c r="C293" s="39"/>
      <c r="D293" s="39"/>
      <c r="E293" s="106"/>
    </row>
    <row r="294" spans="1:5" ht="15" customHeight="1" x14ac:dyDescent="0.2">
      <c r="A294" s="42"/>
      <c r="B294" s="63" t="s">
        <v>40</v>
      </c>
      <c r="C294" s="63" t="s">
        <v>41</v>
      </c>
      <c r="D294" s="107" t="s">
        <v>42</v>
      </c>
      <c r="E294" s="63" t="s">
        <v>43</v>
      </c>
    </row>
    <row r="295" spans="1:5" ht="15" customHeight="1" x14ac:dyDescent="0.2">
      <c r="A295" s="42"/>
      <c r="B295" s="75">
        <v>13351</v>
      </c>
      <c r="C295" s="108"/>
      <c r="D295" s="51" t="s">
        <v>44</v>
      </c>
      <c r="E295" s="52">
        <v>2293208</v>
      </c>
    </row>
    <row r="296" spans="1:5" ht="15" customHeight="1" x14ac:dyDescent="0.2">
      <c r="A296" s="42"/>
      <c r="B296" s="78"/>
      <c r="C296" s="70" t="s">
        <v>45</v>
      </c>
      <c r="D296" s="109"/>
      <c r="E296" s="110">
        <f>SUM(E295:E295)</f>
        <v>2293208</v>
      </c>
    </row>
    <row r="297" spans="1:5" ht="15" customHeight="1" x14ac:dyDescent="0.2">
      <c r="A297" s="146"/>
      <c r="B297" s="146"/>
      <c r="C297" s="146"/>
      <c r="D297" s="146"/>
      <c r="E297" s="146"/>
    </row>
    <row r="298" spans="1:5" ht="15" customHeight="1" x14ac:dyDescent="0.25">
      <c r="A298" s="147" t="s">
        <v>16</v>
      </c>
      <c r="B298" s="148"/>
      <c r="C298" s="148"/>
      <c r="D298" s="148"/>
      <c r="E298" s="146"/>
    </row>
    <row r="299" spans="1:5" ht="15" customHeight="1" x14ac:dyDescent="0.2">
      <c r="A299" s="149" t="s">
        <v>90</v>
      </c>
      <c r="B299" s="146"/>
      <c r="C299" s="146"/>
      <c r="D299" s="146"/>
      <c r="E299" s="146" t="s">
        <v>91</v>
      </c>
    </row>
    <row r="300" spans="1:5" ht="15" customHeight="1" x14ac:dyDescent="0.25">
      <c r="A300" s="146"/>
      <c r="B300" s="147"/>
      <c r="C300" s="148"/>
      <c r="D300" s="148"/>
      <c r="E300" s="150"/>
    </row>
    <row r="301" spans="1:5" ht="15" customHeight="1" x14ac:dyDescent="0.2">
      <c r="A301" s="146"/>
      <c r="B301" s="151" t="s">
        <v>40</v>
      </c>
      <c r="C301" s="151" t="s">
        <v>41</v>
      </c>
      <c r="D301" s="152" t="s">
        <v>42</v>
      </c>
      <c r="E301" s="151" t="s">
        <v>43</v>
      </c>
    </row>
    <row r="302" spans="1:5" ht="15" customHeight="1" x14ac:dyDescent="0.2">
      <c r="A302" s="146"/>
      <c r="B302" s="153">
        <v>13351</v>
      </c>
      <c r="C302" s="154"/>
      <c r="D302" s="155" t="s">
        <v>86</v>
      </c>
      <c r="E302" s="52">
        <v>2293208</v>
      </c>
    </row>
    <row r="303" spans="1:5" ht="15" customHeight="1" x14ac:dyDescent="0.2">
      <c r="A303" s="146"/>
      <c r="B303" s="156"/>
      <c r="C303" s="157" t="s">
        <v>45</v>
      </c>
      <c r="D303" s="158"/>
      <c r="E303" s="159">
        <f>SUM(E302:E302)</f>
        <v>2293208</v>
      </c>
    </row>
    <row r="304" spans="1:5" ht="15" customHeight="1" x14ac:dyDescent="0.2"/>
    <row r="305" spans="2:2" ht="15" customHeight="1" x14ac:dyDescent="0.2"/>
    <row r="306" spans="2:2" ht="15" customHeight="1" x14ac:dyDescent="0.2"/>
    <row r="307" spans="2:2" ht="15" customHeight="1" x14ac:dyDescent="0.2"/>
    <row r="308" spans="2:2" ht="15" customHeight="1" x14ac:dyDescent="0.2"/>
    <row r="309" spans="2:2" ht="15" customHeight="1" x14ac:dyDescent="0.2"/>
    <row r="310" spans="2:2" ht="15" customHeight="1" x14ac:dyDescent="0.2"/>
    <row r="311" spans="2:2" ht="15" customHeight="1" x14ac:dyDescent="0.2"/>
    <row r="312" spans="2:2" ht="15" customHeight="1" x14ac:dyDescent="0.2"/>
    <row r="313" spans="2:2" ht="15" customHeight="1" x14ac:dyDescent="0.2"/>
    <row r="314" spans="2:2" ht="15" customHeight="1" x14ac:dyDescent="0.2"/>
    <row r="315" spans="2:2" ht="15" customHeight="1" x14ac:dyDescent="0.2"/>
    <row r="316" spans="2:2" ht="15" customHeight="1" x14ac:dyDescent="0.2"/>
    <row r="317" spans="2:2" ht="15" customHeight="1" x14ac:dyDescent="0.2">
      <c r="B317" s="97"/>
    </row>
    <row r="318" spans="2:2" ht="15" customHeight="1" x14ac:dyDescent="0.2"/>
    <row r="319" spans="2:2" ht="15" customHeight="1" x14ac:dyDescent="0.2"/>
    <row r="320" spans="2:2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</sheetData>
  <mergeCells count="30">
    <mergeCell ref="A285:E289"/>
    <mergeCell ref="A242:E246"/>
    <mergeCell ref="A263:E264"/>
    <mergeCell ref="A265:E270"/>
    <mergeCell ref="A283:E283"/>
    <mergeCell ref="A284:E284"/>
    <mergeCell ref="A190:E190"/>
    <mergeCell ref="A191:E199"/>
    <mergeCell ref="A219:E220"/>
    <mergeCell ref="A221:E228"/>
    <mergeCell ref="A240:E241"/>
    <mergeCell ref="A133:E133"/>
    <mergeCell ref="A134:E134"/>
    <mergeCell ref="A135:E141"/>
    <mergeCell ref="A159:E159"/>
    <mergeCell ref="A160:E168"/>
    <mergeCell ref="A29:E29"/>
    <mergeCell ref="A30:E35"/>
    <mergeCell ref="A55:E55"/>
    <mergeCell ref="A56:E56"/>
    <mergeCell ref="A57:E62"/>
    <mergeCell ref="A2:E2"/>
    <mergeCell ref="A3:E3"/>
    <mergeCell ref="A4:E10"/>
    <mergeCell ref="A28:E28"/>
    <mergeCell ref="A80:E80"/>
    <mergeCell ref="A81:E81"/>
    <mergeCell ref="A82:E86"/>
    <mergeCell ref="A106:E106"/>
    <mergeCell ref="A107:E114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811/20 - 822/20 schválené Radou Olomouckého kraje 21.12.2020</oddHeader>
    <oddFooter xml:space="preserve">&amp;L&amp;"Arial,Kurzíva"Zastupitelstvo OK 22.2.2021
8.1. - Rozpočet Olomouckého kraje 2020 - rozpočtové změny 
Příloha č.1: Rozpočtové změny č. 811/20 - 822/20 schválené Radou Olomouckého kraje 21.12.2020&amp;R&amp;"Arial,Kurzíva"Strana &amp;P (celkem 12)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15"/>
  <sheetViews>
    <sheetView showGridLines="0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</cols>
  <sheetData>
    <row r="1" spans="1:5" ht="15" customHeight="1" x14ac:dyDescent="0.25">
      <c r="A1" s="34" t="s">
        <v>34</v>
      </c>
    </row>
    <row r="2" spans="1:5" ht="15" customHeight="1" x14ac:dyDescent="0.2">
      <c r="A2" s="101" t="s">
        <v>35</v>
      </c>
      <c r="B2" s="101"/>
      <c r="C2" s="101"/>
      <c r="D2" s="101"/>
      <c r="E2" s="101"/>
    </row>
    <row r="3" spans="1:5" ht="15" customHeight="1" x14ac:dyDescent="0.2">
      <c r="A3" s="101" t="s">
        <v>36</v>
      </c>
      <c r="B3" s="101"/>
      <c r="C3" s="101"/>
      <c r="D3" s="101"/>
      <c r="E3" s="101"/>
    </row>
    <row r="4" spans="1:5" ht="15" customHeight="1" x14ac:dyDescent="0.2">
      <c r="A4" s="100" t="s">
        <v>37</v>
      </c>
      <c r="B4" s="100"/>
      <c r="C4" s="100"/>
      <c r="D4" s="100"/>
      <c r="E4" s="100"/>
    </row>
    <row r="5" spans="1:5" ht="15" customHeight="1" x14ac:dyDescent="0.2">
      <c r="A5" s="100"/>
      <c r="B5" s="100"/>
      <c r="C5" s="100"/>
      <c r="D5" s="100"/>
      <c r="E5" s="100"/>
    </row>
    <row r="6" spans="1:5" ht="15" customHeight="1" x14ac:dyDescent="0.2">
      <c r="A6" s="100"/>
      <c r="B6" s="100"/>
      <c r="C6" s="100"/>
      <c r="D6" s="100"/>
      <c r="E6" s="100"/>
    </row>
    <row r="7" spans="1:5" ht="15" customHeight="1" x14ac:dyDescent="0.2">
      <c r="A7" s="100"/>
      <c r="B7" s="100"/>
      <c r="C7" s="100"/>
      <c r="D7" s="100"/>
      <c r="E7" s="100"/>
    </row>
    <row r="8" spans="1:5" ht="15" customHeight="1" x14ac:dyDescent="0.2">
      <c r="A8" s="100"/>
      <c r="B8" s="100"/>
      <c r="C8" s="100"/>
      <c r="D8" s="100"/>
      <c r="E8" s="100"/>
    </row>
    <row r="9" spans="1:5" ht="15" customHeight="1" x14ac:dyDescent="0.2">
      <c r="A9" s="100"/>
      <c r="B9" s="100"/>
      <c r="C9" s="100"/>
      <c r="D9" s="100"/>
      <c r="E9" s="100"/>
    </row>
    <row r="10" spans="1:5" ht="15" customHeight="1" x14ac:dyDescent="0.2">
      <c r="A10" s="100"/>
      <c r="B10" s="100"/>
      <c r="C10" s="100"/>
      <c r="D10" s="100"/>
      <c r="E10" s="100"/>
    </row>
    <row r="11" spans="1:5" ht="15" customHeight="1" x14ac:dyDescent="0.2">
      <c r="A11" s="35"/>
      <c r="B11" s="36"/>
      <c r="C11" s="35"/>
      <c r="D11" s="35"/>
      <c r="E11" s="35"/>
    </row>
    <row r="12" spans="1:5" ht="15" customHeight="1" x14ac:dyDescent="0.25">
      <c r="A12" s="37" t="s">
        <v>1</v>
      </c>
      <c r="B12" s="38"/>
      <c r="C12" s="39"/>
      <c r="D12" s="39"/>
      <c r="E12" s="39"/>
    </row>
    <row r="13" spans="1:5" ht="15" customHeight="1" x14ac:dyDescent="0.2">
      <c r="A13" s="40" t="s">
        <v>38</v>
      </c>
      <c r="B13" s="39"/>
      <c r="C13" s="39"/>
      <c r="D13" s="39"/>
      <c r="E13" s="41" t="s">
        <v>39</v>
      </c>
    </row>
    <row r="14" spans="1:5" ht="15" customHeight="1" x14ac:dyDescent="0.25">
      <c r="A14" s="42"/>
      <c r="B14" s="43"/>
      <c r="C14" s="44"/>
      <c r="D14" s="44"/>
      <c r="E14" s="45"/>
    </row>
    <row r="15" spans="1:5" ht="15" customHeight="1" x14ac:dyDescent="0.2">
      <c r="B15" s="46" t="s">
        <v>40</v>
      </c>
      <c r="C15" s="46" t="s">
        <v>41</v>
      </c>
      <c r="D15" s="47" t="s">
        <v>42</v>
      </c>
      <c r="E15" s="48" t="s">
        <v>43</v>
      </c>
    </row>
    <row r="16" spans="1:5" ht="15" customHeight="1" x14ac:dyDescent="0.2">
      <c r="B16" s="49">
        <v>110117051</v>
      </c>
      <c r="C16" s="50"/>
      <c r="D16" s="51" t="s">
        <v>44</v>
      </c>
      <c r="E16" s="52">
        <v>13296.68</v>
      </c>
    </row>
    <row r="17" spans="1:5" ht="15" customHeight="1" x14ac:dyDescent="0.2">
      <c r="B17" s="53"/>
      <c r="C17" s="54" t="s">
        <v>45</v>
      </c>
      <c r="D17" s="55"/>
      <c r="E17" s="56">
        <f>SUM(E16:E16)</f>
        <v>13296.68</v>
      </c>
    </row>
    <row r="18" spans="1:5" ht="15" customHeight="1" x14ac:dyDescent="0.2"/>
    <row r="19" spans="1:5" ht="15" customHeight="1" x14ac:dyDescent="0.25">
      <c r="A19" s="37" t="s">
        <v>16</v>
      </c>
      <c r="B19" s="39"/>
      <c r="C19" s="39"/>
      <c r="D19" s="42"/>
      <c r="E19" s="42"/>
    </row>
    <row r="20" spans="1:5" ht="15" customHeight="1" x14ac:dyDescent="0.2">
      <c r="A20" s="57" t="s">
        <v>46</v>
      </c>
      <c r="B20" s="44"/>
      <c r="C20" s="44"/>
      <c r="D20" s="44"/>
      <c r="E20" s="58" t="s">
        <v>47</v>
      </c>
    </row>
    <row r="21" spans="1:5" ht="15" customHeight="1" x14ac:dyDescent="0.2">
      <c r="A21" s="59"/>
      <c r="B21" s="60"/>
      <c r="C21" s="39"/>
      <c r="D21" s="59"/>
      <c r="E21" s="61"/>
    </row>
    <row r="22" spans="1:5" ht="15" customHeight="1" x14ac:dyDescent="0.2">
      <c r="A22" s="62"/>
      <c r="B22" s="62"/>
      <c r="C22" s="63" t="s">
        <v>41</v>
      </c>
      <c r="D22" s="64" t="s">
        <v>48</v>
      </c>
      <c r="E22" s="63" t="s">
        <v>43</v>
      </c>
    </row>
    <row r="23" spans="1:5" ht="15" customHeight="1" x14ac:dyDescent="0.2">
      <c r="A23" s="65"/>
      <c r="B23" s="66"/>
      <c r="C23" s="67">
        <v>6409</v>
      </c>
      <c r="D23" s="68" t="s">
        <v>49</v>
      </c>
      <c r="E23" s="52">
        <v>13296.68</v>
      </c>
    </row>
    <row r="24" spans="1:5" ht="15" customHeight="1" x14ac:dyDescent="0.2">
      <c r="A24" s="69"/>
      <c r="B24" s="39"/>
      <c r="C24" s="70" t="s">
        <v>45</v>
      </c>
      <c r="D24" s="71"/>
      <c r="E24" s="72">
        <f>SUM(E23:E23)</f>
        <v>13296.68</v>
      </c>
    </row>
    <row r="25" spans="1:5" ht="15" customHeight="1" x14ac:dyDescent="0.2"/>
    <row r="26" spans="1:5" ht="15" customHeight="1" x14ac:dyDescent="0.2"/>
    <row r="27" spans="1:5" ht="15" customHeight="1" x14ac:dyDescent="0.25">
      <c r="A27" s="34" t="s">
        <v>50</v>
      </c>
    </row>
    <row r="28" spans="1:5" ht="15" customHeight="1" x14ac:dyDescent="0.2">
      <c r="A28" s="101" t="s">
        <v>51</v>
      </c>
      <c r="B28" s="101"/>
      <c r="C28" s="101"/>
      <c r="D28" s="101"/>
      <c r="E28" s="101"/>
    </row>
    <row r="29" spans="1:5" ht="15" customHeight="1" x14ac:dyDescent="0.2">
      <c r="A29" s="103" t="s">
        <v>52</v>
      </c>
      <c r="B29" s="103"/>
      <c r="C29" s="103"/>
      <c r="D29" s="103"/>
      <c r="E29" s="103"/>
    </row>
    <row r="30" spans="1:5" ht="15" customHeight="1" x14ac:dyDescent="0.2">
      <c r="A30" s="103"/>
      <c r="B30" s="103"/>
      <c r="C30" s="103"/>
      <c r="D30" s="103"/>
      <c r="E30" s="103"/>
    </row>
    <row r="31" spans="1:5" ht="15" customHeight="1" x14ac:dyDescent="0.2">
      <c r="A31" s="103"/>
      <c r="B31" s="103"/>
      <c r="C31" s="103"/>
      <c r="D31" s="103"/>
      <c r="E31" s="103"/>
    </row>
    <row r="32" spans="1:5" ht="15" customHeight="1" x14ac:dyDescent="0.2">
      <c r="A32" s="103"/>
      <c r="B32" s="103"/>
      <c r="C32" s="103"/>
      <c r="D32" s="103"/>
      <c r="E32" s="103"/>
    </row>
    <row r="33" spans="1:5" ht="15" customHeight="1" x14ac:dyDescent="0.2">
      <c r="A33" s="103"/>
      <c r="B33" s="103"/>
      <c r="C33" s="103"/>
      <c r="D33" s="103"/>
      <c r="E33" s="103"/>
    </row>
    <row r="34" spans="1:5" ht="15" customHeight="1" x14ac:dyDescent="0.2">
      <c r="A34" s="103"/>
      <c r="B34" s="103"/>
      <c r="C34" s="103"/>
      <c r="D34" s="103"/>
      <c r="E34" s="103"/>
    </row>
    <row r="35" spans="1:5" ht="15" customHeight="1" x14ac:dyDescent="0.2">
      <c r="A35" s="103"/>
      <c r="B35" s="103"/>
      <c r="C35" s="103"/>
      <c r="D35" s="103"/>
      <c r="E35" s="103"/>
    </row>
    <row r="36" spans="1:5" ht="15" customHeight="1" x14ac:dyDescent="0.2">
      <c r="A36" s="103"/>
      <c r="B36" s="103"/>
      <c r="C36" s="103"/>
      <c r="D36" s="103"/>
      <c r="E36" s="103"/>
    </row>
    <row r="37" spans="1:5" ht="15" customHeight="1" x14ac:dyDescent="0.2">
      <c r="A37" s="103"/>
      <c r="B37" s="103"/>
      <c r="C37" s="103"/>
      <c r="D37" s="103"/>
      <c r="E37" s="103"/>
    </row>
    <row r="38" spans="1:5" ht="15" customHeight="1" x14ac:dyDescent="0.2">
      <c r="A38" s="103"/>
      <c r="B38" s="103"/>
      <c r="C38" s="103"/>
      <c r="D38" s="103"/>
      <c r="E38" s="103"/>
    </row>
    <row r="39" spans="1:5" ht="15" customHeight="1" x14ac:dyDescent="0.2">
      <c r="A39" s="103"/>
      <c r="B39" s="103"/>
      <c r="C39" s="103"/>
      <c r="D39" s="103"/>
      <c r="E39" s="103"/>
    </row>
    <row r="40" spans="1:5" ht="15" customHeight="1" x14ac:dyDescent="0.2"/>
    <row r="41" spans="1:5" ht="15" customHeight="1" x14ac:dyDescent="0.25">
      <c r="A41" s="73" t="s">
        <v>1</v>
      </c>
      <c r="B41" s="44"/>
      <c r="C41" s="44"/>
      <c r="D41" s="44"/>
      <c r="E41" s="44"/>
    </row>
    <row r="42" spans="1:5" ht="15" customHeight="1" x14ac:dyDescent="0.2">
      <c r="A42" s="57" t="s">
        <v>46</v>
      </c>
      <c r="B42" s="74"/>
      <c r="C42" s="44"/>
      <c r="D42" s="44"/>
      <c r="E42" s="58" t="s">
        <v>47</v>
      </c>
    </row>
    <row r="43" spans="1:5" ht="15" customHeight="1" x14ac:dyDescent="0.25">
      <c r="B43" s="73"/>
      <c r="C43" s="44"/>
      <c r="D43" s="44"/>
      <c r="E43" s="45"/>
    </row>
    <row r="44" spans="1:5" ht="15" customHeight="1" x14ac:dyDescent="0.2">
      <c r="B44" s="63" t="s">
        <v>40</v>
      </c>
      <c r="C44" s="46" t="s">
        <v>41</v>
      </c>
      <c r="D44" s="47" t="s">
        <v>42</v>
      </c>
      <c r="E44" s="48" t="s">
        <v>43</v>
      </c>
    </row>
    <row r="45" spans="1:5" ht="15" customHeight="1" x14ac:dyDescent="0.2">
      <c r="B45" s="75">
        <v>91252</v>
      </c>
      <c r="C45" s="50"/>
      <c r="D45" s="76" t="s">
        <v>53</v>
      </c>
      <c r="E45" s="77">
        <v>-90750</v>
      </c>
    </row>
    <row r="46" spans="1:5" ht="15" customHeight="1" x14ac:dyDescent="0.2">
      <c r="B46" s="75">
        <v>91628</v>
      </c>
      <c r="C46" s="50"/>
      <c r="D46" s="76" t="s">
        <v>54</v>
      </c>
      <c r="E46" s="77">
        <f>-127549-30583000</f>
        <v>-30710549</v>
      </c>
    </row>
    <row r="47" spans="1:5" ht="15" customHeight="1" x14ac:dyDescent="0.2">
      <c r="B47" s="78"/>
      <c r="C47" s="54" t="s">
        <v>45</v>
      </c>
      <c r="D47" s="55"/>
      <c r="E47" s="56">
        <f>SUM(E45:E46)</f>
        <v>-30801299</v>
      </c>
    </row>
    <row r="48" spans="1:5" ht="15" customHeight="1" x14ac:dyDescent="0.2">
      <c r="A48" s="42"/>
      <c r="B48" s="42"/>
      <c r="C48" s="42"/>
      <c r="D48" s="42"/>
    </row>
    <row r="49" spans="1:5" ht="15" customHeight="1" x14ac:dyDescent="0.2">
      <c r="A49" s="42"/>
      <c r="B49" s="42"/>
      <c r="C49" s="42"/>
      <c r="D49" s="42"/>
    </row>
    <row r="50" spans="1:5" ht="15" customHeight="1" x14ac:dyDescent="0.2">
      <c r="A50" s="42"/>
      <c r="B50" s="42"/>
      <c r="C50" s="42"/>
      <c r="D50" s="42"/>
    </row>
    <row r="51" spans="1:5" ht="15" customHeight="1" x14ac:dyDescent="0.2">
      <c r="A51" s="42"/>
      <c r="B51" s="42"/>
      <c r="C51" s="42"/>
      <c r="D51" s="42"/>
    </row>
    <row r="52" spans="1:5" ht="15" customHeight="1" x14ac:dyDescent="0.2">
      <c r="A52" s="42"/>
      <c r="B52" s="42"/>
      <c r="C52" s="42"/>
      <c r="D52" s="42"/>
    </row>
    <row r="53" spans="1:5" ht="15" customHeight="1" x14ac:dyDescent="0.2">
      <c r="A53" s="42"/>
      <c r="B53" s="42"/>
      <c r="C53" s="42"/>
      <c r="D53" s="42"/>
    </row>
    <row r="54" spans="1:5" ht="15" customHeight="1" x14ac:dyDescent="0.25">
      <c r="A54" s="73" t="s">
        <v>16</v>
      </c>
      <c r="B54" s="44"/>
      <c r="C54" s="44"/>
      <c r="D54" s="44"/>
      <c r="E54" s="44"/>
    </row>
    <row r="55" spans="1:5" ht="15" customHeight="1" x14ac:dyDescent="0.2">
      <c r="A55" s="79" t="s">
        <v>55</v>
      </c>
      <c r="B55" s="39"/>
      <c r="C55" s="39"/>
      <c r="D55" s="39"/>
      <c r="E55" s="41" t="s">
        <v>56</v>
      </c>
    </row>
    <row r="56" spans="1:5" ht="15" customHeight="1" x14ac:dyDescent="0.2">
      <c r="A56" s="42"/>
      <c r="B56" s="80"/>
      <c r="C56" s="44"/>
      <c r="E56" s="81"/>
    </row>
    <row r="57" spans="1:5" ht="15" customHeight="1" x14ac:dyDescent="0.2">
      <c r="B57" s="46" t="s">
        <v>40</v>
      </c>
      <c r="C57" s="46" t="s">
        <v>41</v>
      </c>
      <c r="D57" s="82" t="s">
        <v>42</v>
      </c>
      <c r="E57" s="48" t="s">
        <v>43</v>
      </c>
    </row>
    <row r="58" spans="1:5" ht="15" customHeight="1" x14ac:dyDescent="0.2">
      <c r="B58" s="75">
        <v>91252</v>
      </c>
      <c r="C58" s="67"/>
      <c r="D58" s="76" t="s">
        <v>57</v>
      </c>
      <c r="E58" s="77">
        <v>-90750</v>
      </c>
    </row>
    <row r="59" spans="1:5" ht="15" customHeight="1" x14ac:dyDescent="0.2">
      <c r="B59" s="75">
        <v>91628</v>
      </c>
      <c r="C59" s="67"/>
      <c r="D59" s="83" t="s">
        <v>58</v>
      </c>
      <c r="E59" s="77">
        <f>-127549-30583000</f>
        <v>-30710549</v>
      </c>
    </row>
    <row r="60" spans="1:5" ht="15" customHeight="1" x14ac:dyDescent="0.2">
      <c r="B60" s="84"/>
      <c r="C60" s="54" t="s">
        <v>45</v>
      </c>
      <c r="D60" s="85"/>
      <c r="E60" s="86">
        <f>SUM(E58:E59)</f>
        <v>-30801299</v>
      </c>
    </row>
    <row r="61" spans="1:5" ht="15" customHeight="1" x14ac:dyDescent="0.2"/>
    <row r="62" spans="1:5" ht="15" customHeight="1" x14ac:dyDescent="0.2"/>
    <row r="63" spans="1:5" ht="15" customHeight="1" x14ac:dyDescent="0.25">
      <c r="A63" s="34" t="s">
        <v>59</v>
      </c>
    </row>
    <row r="64" spans="1:5" ht="15" customHeight="1" x14ac:dyDescent="0.2">
      <c r="A64" s="101" t="s">
        <v>35</v>
      </c>
      <c r="B64" s="101"/>
      <c r="C64" s="101"/>
      <c r="D64" s="101"/>
      <c r="E64" s="101"/>
    </row>
    <row r="65" spans="1:5" ht="15" customHeight="1" x14ac:dyDescent="0.2">
      <c r="A65" s="101" t="s">
        <v>60</v>
      </c>
      <c r="B65" s="101"/>
      <c r="C65" s="101"/>
      <c r="D65" s="101"/>
      <c r="E65" s="101"/>
    </row>
    <row r="66" spans="1:5" ht="15" customHeight="1" x14ac:dyDescent="0.2">
      <c r="A66" s="100" t="s">
        <v>61</v>
      </c>
      <c r="B66" s="100"/>
      <c r="C66" s="100"/>
      <c r="D66" s="100"/>
      <c r="E66" s="100"/>
    </row>
    <row r="67" spans="1:5" ht="15" customHeight="1" x14ac:dyDescent="0.2">
      <c r="A67" s="100"/>
      <c r="B67" s="100"/>
      <c r="C67" s="100"/>
      <c r="D67" s="100"/>
      <c r="E67" s="100"/>
    </row>
    <row r="68" spans="1:5" ht="15" customHeight="1" x14ac:dyDescent="0.2">
      <c r="A68" s="100"/>
      <c r="B68" s="100"/>
      <c r="C68" s="100"/>
      <c r="D68" s="100"/>
      <c r="E68" s="100"/>
    </row>
    <row r="69" spans="1:5" ht="15" customHeight="1" x14ac:dyDescent="0.2">
      <c r="A69" s="100"/>
      <c r="B69" s="100"/>
      <c r="C69" s="100"/>
      <c r="D69" s="100"/>
      <c r="E69" s="100"/>
    </row>
    <row r="70" spans="1:5" ht="15" customHeight="1" x14ac:dyDescent="0.2">
      <c r="A70" s="100"/>
      <c r="B70" s="100"/>
      <c r="C70" s="100"/>
      <c r="D70" s="100"/>
      <c r="E70" s="100"/>
    </row>
    <row r="71" spans="1:5" ht="15" customHeight="1" x14ac:dyDescent="0.2">
      <c r="A71" s="100"/>
      <c r="B71" s="100"/>
      <c r="C71" s="100"/>
      <c r="D71" s="100"/>
      <c r="E71" s="100"/>
    </row>
    <row r="72" spans="1:5" ht="15" customHeight="1" x14ac:dyDescent="0.2">
      <c r="A72" s="100"/>
      <c r="B72" s="100"/>
      <c r="C72" s="100"/>
      <c r="D72" s="100"/>
      <c r="E72" s="100"/>
    </row>
    <row r="73" spans="1:5" ht="15" customHeight="1" x14ac:dyDescent="0.2">
      <c r="A73" s="100"/>
      <c r="B73" s="100"/>
      <c r="C73" s="100"/>
      <c r="D73" s="100"/>
      <c r="E73" s="100"/>
    </row>
    <row r="74" spans="1:5" ht="15" customHeight="1" x14ac:dyDescent="0.2">
      <c r="A74" s="35"/>
      <c r="B74" s="36"/>
      <c r="C74" s="35"/>
      <c r="D74" s="35"/>
      <c r="E74" s="35"/>
    </row>
    <row r="75" spans="1:5" ht="15" customHeight="1" x14ac:dyDescent="0.25">
      <c r="A75" s="37" t="s">
        <v>1</v>
      </c>
      <c r="B75" s="38"/>
      <c r="C75" s="39"/>
      <c r="D75" s="39"/>
      <c r="E75" s="39"/>
    </row>
    <row r="76" spans="1:5" ht="15" customHeight="1" x14ac:dyDescent="0.2">
      <c r="A76" s="40" t="s">
        <v>38</v>
      </c>
      <c r="B76" s="39"/>
      <c r="C76" s="39"/>
      <c r="D76" s="39"/>
      <c r="E76" s="41" t="s">
        <v>39</v>
      </c>
    </row>
    <row r="77" spans="1:5" ht="15" customHeight="1" x14ac:dyDescent="0.25">
      <c r="A77" s="42"/>
      <c r="B77" s="43"/>
      <c r="C77" s="44"/>
      <c r="D77" s="44"/>
      <c r="E77" s="45"/>
    </row>
    <row r="78" spans="1:5" ht="15" customHeight="1" x14ac:dyDescent="0.2">
      <c r="B78" s="46" t="s">
        <v>40</v>
      </c>
      <c r="C78" s="46" t="s">
        <v>41</v>
      </c>
      <c r="D78" s="47" t="s">
        <v>42</v>
      </c>
      <c r="E78" s="48" t="s">
        <v>43</v>
      </c>
    </row>
    <row r="79" spans="1:5" ht="15" customHeight="1" x14ac:dyDescent="0.2">
      <c r="B79" s="49">
        <v>110595113</v>
      </c>
      <c r="C79" s="50"/>
      <c r="D79" s="87" t="s">
        <v>62</v>
      </c>
      <c r="E79" s="52">
        <v>219186.15</v>
      </c>
    </row>
    <row r="80" spans="1:5" ht="15" customHeight="1" x14ac:dyDescent="0.2">
      <c r="B80" s="53"/>
      <c r="C80" s="54" t="s">
        <v>45</v>
      </c>
      <c r="D80" s="55"/>
      <c r="E80" s="56">
        <f>SUM(E79:E79)</f>
        <v>219186.15</v>
      </c>
    </row>
    <row r="81" spans="1:5" ht="15" customHeight="1" x14ac:dyDescent="0.2"/>
    <row r="82" spans="1:5" ht="15" customHeight="1" x14ac:dyDescent="0.25">
      <c r="A82" s="37" t="s">
        <v>16</v>
      </c>
      <c r="B82" s="39"/>
      <c r="C82" s="39"/>
      <c r="D82" s="42"/>
      <c r="E82" s="42"/>
    </row>
    <row r="83" spans="1:5" ht="15" customHeight="1" x14ac:dyDescent="0.2">
      <c r="A83" s="57" t="s">
        <v>46</v>
      </c>
      <c r="B83" s="44"/>
      <c r="C83" s="44"/>
      <c r="D83" s="44"/>
      <c r="E83" s="58" t="s">
        <v>47</v>
      </c>
    </row>
    <row r="84" spans="1:5" ht="15" customHeight="1" x14ac:dyDescent="0.2">
      <c r="A84" s="59"/>
      <c r="B84" s="60"/>
      <c r="C84" s="39"/>
      <c r="D84" s="59"/>
      <c r="E84" s="61"/>
    </row>
    <row r="85" spans="1:5" ht="15" customHeight="1" x14ac:dyDescent="0.2">
      <c r="A85" s="62"/>
      <c r="B85" s="62"/>
      <c r="C85" s="63" t="s">
        <v>41</v>
      </c>
      <c r="D85" s="64" t="s">
        <v>48</v>
      </c>
      <c r="E85" s="63" t="s">
        <v>43</v>
      </c>
    </row>
    <row r="86" spans="1:5" ht="15" customHeight="1" x14ac:dyDescent="0.2">
      <c r="A86" s="65"/>
      <c r="B86" s="66"/>
      <c r="C86" s="67">
        <v>6409</v>
      </c>
      <c r="D86" s="68" t="s">
        <v>49</v>
      </c>
      <c r="E86" s="52">
        <v>219186.15</v>
      </c>
    </row>
    <row r="87" spans="1:5" ht="15" customHeight="1" x14ac:dyDescent="0.2">
      <c r="A87" s="69"/>
      <c r="B87" s="39"/>
      <c r="C87" s="70" t="s">
        <v>45</v>
      </c>
      <c r="D87" s="71"/>
      <c r="E87" s="72">
        <f>SUM(E86:E86)</f>
        <v>219186.15</v>
      </c>
    </row>
    <row r="88" spans="1:5" ht="15" customHeight="1" x14ac:dyDescent="0.2"/>
    <row r="89" spans="1:5" ht="15" customHeight="1" x14ac:dyDescent="0.2"/>
    <row r="90" spans="1:5" ht="15" customHeight="1" x14ac:dyDescent="0.25">
      <c r="A90" s="34" t="s">
        <v>63</v>
      </c>
    </row>
    <row r="91" spans="1:5" ht="15" customHeight="1" x14ac:dyDescent="0.2">
      <c r="A91" s="102" t="s">
        <v>64</v>
      </c>
      <c r="B91" s="102"/>
      <c r="C91" s="102"/>
      <c r="D91" s="102"/>
      <c r="E91" s="102"/>
    </row>
    <row r="92" spans="1:5" ht="15" customHeight="1" x14ac:dyDescent="0.2">
      <c r="A92" s="101" t="s">
        <v>65</v>
      </c>
      <c r="B92" s="101"/>
      <c r="C92" s="101"/>
      <c r="D92" s="101"/>
      <c r="E92" s="101"/>
    </row>
    <row r="93" spans="1:5" ht="15" customHeight="1" x14ac:dyDescent="0.2">
      <c r="A93" s="100" t="s">
        <v>66</v>
      </c>
      <c r="B93" s="100"/>
      <c r="C93" s="100"/>
      <c r="D93" s="100"/>
      <c r="E93" s="100"/>
    </row>
    <row r="94" spans="1:5" ht="15" customHeight="1" x14ac:dyDescent="0.2">
      <c r="A94" s="100"/>
      <c r="B94" s="100"/>
      <c r="C94" s="100"/>
      <c r="D94" s="100"/>
      <c r="E94" s="100"/>
    </row>
    <row r="95" spans="1:5" ht="15" customHeight="1" x14ac:dyDescent="0.2">
      <c r="A95" s="100"/>
      <c r="B95" s="100"/>
      <c r="C95" s="100"/>
      <c r="D95" s="100"/>
      <c r="E95" s="100"/>
    </row>
    <row r="96" spans="1:5" ht="15" customHeight="1" x14ac:dyDescent="0.2">
      <c r="A96" s="100"/>
      <c r="B96" s="100"/>
      <c r="C96" s="100"/>
      <c r="D96" s="100"/>
      <c r="E96" s="100"/>
    </row>
    <row r="97" spans="1:5" ht="15" customHeight="1" x14ac:dyDescent="0.2">
      <c r="A97" s="100"/>
      <c r="B97" s="100"/>
      <c r="C97" s="100"/>
      <c r="D97" s="100"/>
      <c r="E97" s="100"/>
    </row>
    <row r="98" spans="1:5" ht="15" customHeight="1" x14ac:dyDescent="0.2">
      <c r="A98" s="100"/>
      <c r="B98" s="100"/>
      <c r="C98" s="100"/>
      <c r="D98" s="100"/>
      <c r="E98" s="100"/>
    </row>
    <row r="99" spans="1:5" ht="15" customHeight="1" x14ac:dyDescent="0.2">
      <c r="A99" s="100"/>
      <c r="B99" s="100"/>
      <c r="C99" s="100"/>
      <c r="D99" s="100"/>
      <c r="E99" s="100"/>
    </row>
    <row r="100" spans="1:5" ht="15" customHeight="1" x14ac:dyDescent="0.2">
      <c r="A100" s="100"/>
      <c r="B100" s="100"/>
      <c r="C100" s="100"/>
      <c r="D100" s="100"/>
      <c r="E100" s="100"/>
    </row>
    <row r="101" spans="1:5" ht="15" customHeight="1" x14ac:dyDescent="0.2"/>
    <row r="102" spans="1:5" ht="15" customHeight="1" x14ac:dyDescent="0.2"/>
    <row r="103" spans="1:5" ht="15" customHeight="1" x14ac:dyDescent="0.2"/>
    <row r="104" spans="1:5" ht="15" customHeight="1" x14ac:dyDescent="0.2"/>
    <row r="105" spans="1:5" ht="15" customHeight="1" x14ac:dyDescent="0.2"/>
    <row r="106" spans="1:5" ht="15" customHeight="1" x14ac:dyDescent="0.25">
      <c r="A106" s="37" t="s">
        <v>1</v>
      </c>
      <c r="B106" s="44"/>
      <c r="C106" s="44"/>
      <c r="D106" s="44"/>
      <c r="E106" s="44"/>
    </row>
    <row r="107" spans="1:5" ht="15" customHeight="1" x14ac:dyDescent="0.2">
      <c r="A107" s="40" t="s">
        <v>38</v>
      </c>
      <c r="B107" s="44"/>
      <c r="C107" s="44"/>
      <c r="D107" s="44"/>
      <c r="E107" s="58" t="s">
        <v>67</v>
      </c>
    </row>
    <row r="108" spans="1:5" ht="15" customHeight="1" x14ac:dyDescent="0.25">
      <c r="A108" s="73"/>
      <c r="B108" s="42"/>
      <c r="C108" s="44"/>
      <c r="D108" s="44"/>
      <c r="E108" s="45"/>
    </row>
    <row r="109" spans="1:5" ht="15" customHeight="1" x14ac:dyDescent="0.2">
      <c r="B109" s="46" t="s">
        <v>40</v>
      </c>
      <c r="C109" s="46" t="s">
        <v>41</v>
      </c>
      <c r="D109" s="47" t="s">
        <v>42</v>
      </c>
      <c r="E109" s="63" t="s">
        <v>43</v>
      </c>
    </row>
    <row r="110" spans="1:5" ht="15" customHeight="1" x14ac:dyDescent="0.2">
      <c r="B110" s="88">
        <v>103133063</v>
      </c>
      <c r="C110" s="89"/>
      <c r="D110" s="68" t="s">
        <v>68</v>
      </c>
      <c r="E110" s="90">
        <v>3000</v>
      </c>
    </row>
    <row r="111" spans="1:5" ht="15" customHeight="1" x14ac:dyDescent="0.2">
      <c r="B111" s="88">
        <v>103533063</v>
      </c>
      <c r="C111" s="89"/>
      <c r="D111" s="68" t="s">
        <v>68</v>
      </c>
      <c r="E111" s="90">
        <v>25500</v>
      </c>
    </row>
    <row r="112" spans="1:5" ht="15" customHeight="1" x14ac:dyDescent="0.2">
      <c r="B112" s="91"/>
      <c r="C112" s="54" t="s">
        <v>45</v>
      </c>
      <c r="D112" s="55"/>
      <c r="E112" s="56">
        <f>SUM(E110:E111)</f>
        <v>28500</v>
      </c>
    </row>
    <row r="113" spans="1:5" ht="15" customHeight="1" x14ac:dyDescent="0.2"/>
    <row r="114" spans="1:5" ht="15" customHeight="1" x14ac:dyDescent="0.25">
      <c r="A114" s="73" t="s">
        <v>16</v>
      </c>
      <c r="B114" s="44"/>
      <c r="C114" s="44"/>
      <c r="D114" s="44"/>
      <c r="E114" s="44"/>
    </row>
    <row r="115" spans="1:5" ht="15" customHeight="1" x14ac:dyDescent="0.2">
      <c r="A115" s="40" t="s">
        <v>38</v>
      </c>
      <c r="B115" s="44"/>
      <c r="C115" s="44"/>
      <c r="D115" s="44"/>
      <c r="E115" s="58" t="s">
        <v>67</v>
      </c>
    </row>
    <row r="116" spans="1:5" ht="15" customHeight="1" x14ac:dyDescent="0.25">
      <c r="A116" s="73"/>
      <c r="B116" s="42"/>
      <c r="C116" s="44"/>
      <c r="D116" s="44"/>
      <c r="E116" s="45"/>
    </row>
    <row r="117" spans="1:5" ht="15" customHeight="1" x14ac:dyDescent="0.2">
      <c r="A117" s="92"/>
      <c r="B117" s="93"/>
      <c r="C117" s="46" t="s">
        <v>41</v>
      </c>
      <c r="D117" s="47" t="s">
        <v>48</v>
      </c>
      <c r="E117" s="63" t="s">
        <v>43</v>
      </c>
    </row>
    <row r="118" spans="1:5" ht="15" customHeight="1" x14ac:dyDescent="0.2">
      <c r="A118" s="65"/>
      <c r="B118" s="66"/>
      <c r="C118" s="89">
        <v>3299</v>
      </c>
      <c r="D118" s="94" t="s">
        <v>69</v>
      </c>
      <c r="E118" s="90">
        <v>28500</v>
      </c>
    </row>
    <row r="119" spans="1:5" ht="15" customHeight="1" x14ac:dyDescent="0.2">
      <c r="A119" s="95"/>
      <c r="B119" s="96"/>
      <c r="C119" s="54" t="s">
        <v>45</v>
      </c>
      <c r="D119" s="55"/>
      <c r="E119" s="56">
        <f>SUM(E118:E118)</f>
        <v>28500</v>
      </c>
    </row>
    <row r="120" spans="1:5" ht="15" customHeight="1" x14ac:dyDescent="0.2"/>
    <row r="121" spans="1:5" ht="15" customHeight="1" x14ac:dyDescent="0.2"/>
    <row r="122" spans="1:5" ht="15" customHeight="1" x14ac:dyDescent="0.25">
      <c r="A122" s="34" t="s">
        <v>70</v>
      </c>
    </row>
    <row r="123" spans="1:5" ht="15" customHeight="1" x14ac:dyDescent="0.2">
      <c r="A123" s="101" t="s">
        <v>51</v>
      </c>
      <c r="B123" s="101"/>
      <c r="C123" s="101"/>
      <c r="D123" s="101"/>
      <c r="E123" s="101"/>
    </row>
    <row r="124" spans="1:5" ht="15" customHeight="1" x14ac:dyDescent="0.2">
      <c r="A124" s="100" t="s">
        <v>71</v>
      </c>
      <c r="B124" s="100"/>
      <c r="C124" s="100"/>
      <c r="D124" s="100"/>
      <c r="E124" s="100"/>
    </row>
    <row r="125" spans="1:5" ht="15" customHeight="1" x14ac:dyDescent="0.2">
      <c r="A125" s="100"/>
      <c r="B125" s="100"/>
      <c r="C125" s="100"/>
      <c r="D125" s="100"/>
      <c r="E125" s="100"/>
    </row>
    <row r="126" spans="1:5" ht="15" customHeight="1" x14ac:dyDescent="0.2">
      <c r="A126" s="100"/>
      <c r="B126" s="100"/>
      <c r="C126" s="100"/>
      <c r="D126" s="100"/>
      <c r="E126" s="100"/>
    </row>
    <row r="127" spans="1:5" ht="15" customHeight="1" x14ac:dyDescent="0.2">
      <c r="A127" s="100"/>
      <c r="B127" s="100"/>
      <c r="C127" s="100"/>
      <c r="D127" s="100"/>
      <c r="E127" s="100"/>
    </row>
    <row r="128" spans="1:5" ht="15" customHeight="1" x14ac:dyDescent="0.2">
      <c r="A128" s="100"/>
      <c r="B128" s="100"/>
      <c r="C128" s="100"/>
      <c r="D128" s="100"/>
      <c r="E128" s="100"/>
    </row>
    <row r="129" spans="1:5" ht="15" customHeight="1" x14ac:dyDescent="0.2">
      <c r="A129" s="100"/>
      <c r="B129" s="100"/>
      <c r="C129" s="100"/>
      <c r="D129" s="100"/>
      <c r="E129" s="100"/>
    </row>
    <row r="130" spans="1:5" ht="15" customHeight="1" x14ac:dyDescent="0.2">
      <c r="A130" s="100"/>
      <c r="B130" s="100"/>
      <c r="C130" s="100"/>
      <c r="D130" s="100"/>
      <c r="E130" s="100"/>
    </row>
    <row r="131" spans="1:5" ht="15" customHeight="1" x14ac:dyDescent="0.2">
      <c r="A131" s="100"/>
      <c r="B131" s="100"/>
      <c r="C131" s="100"/>
      <c r="D131" s="100"/>
      <c r="E131" s="100"/>
    </row>
    <row r="132" spans="1:5" ht="15" customHeight="1" x14ac:dyDescent="0.2"/>
    <row r="133" spans="1:5" ht="15" customHeight="1" x14ac:dyDescent="0.25">
      <c r="A133" s="37" t="s">
        <v>1</v>
      </c>
      <c r="B133" s="44"/>
      <c r="C133" s="44"/>
      <c r="D133" s="44"/>
      <c r="E133" s="44"/>
    </row>
    <row r="134" spans="1:5" ht="15" customHeight="1" x14ac:dyDescent="0.2">
      <c r="A134" s="40" t="s">
        <v>38</v>
      </c>
      <c r="B134" s="44"/>
      <c r="C134" s="44"/>
      <c r="D134" s="44"/>
      <c r="E134" s="58" t="s">
        <v>67</v>
      </c>
    </row>
    <row r="135" spans="1:5" ht="15" customHeight="1" x14ac:dyDescent="0.25">
      <c r="A135" s="73"/>
      <c r="B135" s="42"/>
      <c r="C135" s="44"/>
      <c r="D135" s="44"/>
      <c r="E135" s="45"/>
    </row>
    <row r="136" spans="1:5" ht="15" customHeight="1" x14ac:dyDescent="0.2">
      <c r="B136" s="46" t="s">
        <v>40</v>
      </c>
      <c r="C136" s="46" t="s">
        <v>41</v>
      </c>
      <c r="D136" s="47" t="s">
        <v>42</v>
      </c>
      <c r="E136" s="63" t="s">
        <v>43</v>
      </c>
    </row>
    <row r="137" spans="1:5" ht="15" customHeight="1" x14ac:dyDescent="0.2">
      <c r="B137" s="88">
        <v>60590003</v>
      </c>
      <c r="C137" s="89"/>
      <c r="D137" s="68" t="s">
        <v>53</v>
      </c>
      <c r="E137" s="90">
        <v>-1104624.43</v>
      </c>
    </row>
    <row r="138" spans="1:5" ht="15" customHeight="1" x14ac:dyDescent="0.2">
      <c r="B138" s="88">
        <v>60190006</v>
      </c>
      <c r="C138" s="89"/>
      <c r="D138" s="68" t="s">
        <v>53</v>
      </c>
      <c r="E138" s="90">
        <v>-194933.72</v>
      </c>
    </row>
    <row r="139" spans="1:5" ht="15" customHeight="1" x14ac:dyDescent="0.2">
      <c r="B139" s="91"/>
      <c r="C139" s="54" t="s">
        <v>45</v>
      </c>
      <c r="D139" s="55"/>
      <c r="E139" s="56">
        <f>SUM(E137:E138)</f>
        <v>-1299558.1499999999</v>
      </c>
    </row>
    <row r="140" spans="1:5" ht="15" customHeight="1" x14ac:dyDescent="0.2"/>
    <row r="141" spans="1:5" ht="15" customHeight="1" x14ac:dyDescent="0.25">
      <c r="A141" s="73" t="s">
        <v>16</v>
      </c>
      <c r="B141" s="44"/>
      <c r="C141" s="44"/>
      <c r="D141" s="44"/>
      <c r="E141" s="44"/>
    </row>
    <row r="142" spans="1:5" ht="15" customHeight="1" x14ac:dyDescent="0.2">
      <c r="A142" s="40" t="s">
        <v>38</v>
      </c>
      <c r="B142" s="44"/>
      <c r="C142" s="44"/>
      <c r="D142" s="44"/>
      <c r="E142" s="58" t="s">
        <v>67</v>
      </c>
    </row>
    <row r="143" spans="1:5" ht="15" customHeight="1" x14ac:dyDescent="0.25">
      <c r="A143" s="73"/>
      <c r="B143" s="42"/>
      <c r="C143" s="44"/>
      <c r="D143" s="44"/>
      <c r="E143" s="45"/>
    </row>
    <row r="144" spans="1:5" ht="15" customHeight="1" x14ac:dyDescent="0.2">
      <c r="A144" s="92"/>
      <c r="B144" s="93"/>
      <c r="C144" s="46" t="s">
        <v>41</v>
      </c>
      <c r="D144" s="47" t="s">
        <v>48</v>
      </c>
      <c r="E144" s="63" t="s">
        <v>43</v>
      </c>
    </row>
    <row r="145" spans="1:5" ht="15" customHeight="1" x14ac:dyDescent="0.2">
      <c r="A145" s="65"/>
      <c r="B145" s="66"/>
      <c r="C145" s="89">
        <v>3780</v>
      </c>
      <c r="D145" s="76" t="s">
        <v>72</v>
      </c>
      <c r="E145" s="90">
        <v>-1299558.1499999999</v>
      </c>
    </row>
    <row r="146" spans="1:5" ht="15" customHeight="1" x14ac:dyDescent="0.2">
      <c r="A146" s="95"/>
      <c r="B146" s="96"/>
      <c r="C146" s="54" t="s">
        <v>45</v>
      </c>
      <c r="D146" s="55"/>
      <c r="E146" s="56">
        <f>SUM(E145:E145)</f>
        <v>-1299558.1499999999</v>
      </c>
    </row>
    <row r="147" spans="1:5" ht="15" customHeight="1" x14ac:dyDescent="0.2"/>
    <row r="148" spans="1:5" ht="15" customHeight="1" x14ac:dyDescent="0.2"/>
    <row r="149" spans="1:5" ht="15" customHeight="1" x14ac:dyDescent="0.2"/>
    <row r="150" spans="1:5" ht="15" customHeight="1" x14ac:dyDescent="0.2"/>
    <row r="151" spans="1:5" ht="15" customHeight="1" x14ac:dyDescent="0.2"/>
    <row r="152" spans="1:5" ht="15" customHeight="1" x14ac:dyDescent="0.2"/>
    <row r="153" spans="1:5" ht="15" customHeight="1" x14ac:dyDescent="0.2"/>
    <row r="154" spans="1:5" ht="15" customHeight="1" x14ac:dyDescent="0.2"/>
    <row r="155" spans="1:5" ht="15" customHeight="1" x14ac:dyDescent="0.2"/>
    <row r="156" spans="1:5" ht="15" customHeight="1" x14ac:dyDescent="0.2"/>
    <row r="157" spans="1:5" ht="15" customHeight="1" x14ac:dyDescent="0.2"/>
    <row r="158" spans="1:5" ht="15" customHeight="1" x14ac:dyDescent="0.2"/>
    <row r="159" spans="1:5" ht="15" customHeight="1" x14ac:dyDescent="0.2"/>
    <row r="160" spans="1:5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spans="2:2" ht="15" customHeight="1" x14ac:dyDescent="0.2"/>
    <row r="258" spans="2:2" ht="15" customHeight="1" x14ac:dyDescent="0.2"/>
    <row r="259" spans="2:2" ht="15" customHeight="1" x14ac:dyDescent="0.2"/>
    <row r="260" spans="2:2" ht="15" customHeight="1" x14ac:dyDescent="0.2">
      <c r="B260" s="97"/>
    </row>
    <row r="261" spans="2:2" ht="15" customHeight="1" x14ac:dyDescent="0.2"/>
    <row r="262" spans="2:2" ht="15" customHeight="1" x14ac:dyDescent="0.2"/>
    <row r="263" spans="2:2" ht="15" customHeight="1" x14ac:dyDescent="0.2"/>
    <row r="264" spans="2:2" ht="15" customHeight="1" x14ac:dyDescent="0.2"/>
    <row r="265" spans="2:2" ht="15" customHeight="1" x14ac:dyDescent="0.2"/>
    <row r="266" spans="2:2" ht="15" customHeight="1" x14ac:dyDescent="0.2"/>
    <row r="267" spans="2:2" ht="15" customHeight="1" x14ac:dyDescent="0.2"/>
    <row r="268" spans="2:2" ht="15" customHeight="1" x14ac:dyDescent="0.2"/>
    <row r="269" spans="2:2" ht="15" customHeight="1" x14ac:dyDescent="0.2"/>
    <row r="270" spans="2:2" ht="15" customHeight="1" x14ac:dyDescent="0.2"/>
    <row r="271" spans="2:2" ht="15" customHeight="1" x14ac:dyDescent="0.2"/>
    <row r="272" spans="2: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</sheetData>
  <mergeCells count="13">
    <mergeCell ref="A124:E131"/>
    <mergeCell ref="A65:E65"/>
    <mergeCell ref="A66:E73"/>
    <mergeCell ref="A91:E91"/>
    <mergeCell ref="A92:E92"/>
    <mergeCell ref="A93:E100"/>
    <mergeCell ref="A123:E123"/>
    <mergeCell ref="A2:E2"/>
    <mergeCell ref="A3:E3"/>
    <mergeCell ref="A4:E10"/>
    <mergeCell ref="A28:E28"/>
    <mergeCell ref="A29:E39"/>
    <mergeCell ref="A64:E64"/>
  </mergeCells>
  <pageMargins left="0.98425196850393704" right="0.98425196850393704" top="0.98425196850393704" bottom="0.98425196850393704" header="0.51181102362204722" footer="0.51181102362204722"/>
  <pageSetup paperSize="9" scale="92" firstPageNumber="9" orientation="portrait" useFirstPageNumber="1" r:id="rId1"/>
  <headerFooter alignWithMargins="0">
    <oddHeader>&amp;C&amp;"Arial,Kurzíva"Příloha č. 2: Rozpočtové změny č. 823/20 - 827/20 schválené Radou Olomouckého kraje 11.1.2021</oddHeader>
    <oddFooter xml:space="preserve">&amp;L&amp;"Arial,Kurzíva"Zastupitelstvo OK 22.2.2021
8.1. - Rozpočet Olomouckého kraje 2020 - rozpočtové změny 
Příloha č.2: Rozpočtové změny č. 823/20 - 827/20 schválené Radou Olomouckého kraje 11.1.2021&amp;R&amp;"Arial,Kurzíva"Strana &amp;P (celkem 12)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4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54.7109375" style="1" customWidth="1"/>
    <col min="2" max="2" width="17.28515625" style="2" bestFit="1" customWidth="1"/>
    <col min="3" max="3" width="16.42578125" style="2" bestFit="1" customWidth="1"/>
    <col min="4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26</v>
      </c>
      <c r="B3" s="18">
        <v>5461152</v>
      </c>
      <c r="C3" s="7">
        <v>4678165</v>
      </c>
    </row>
    <row r="4" spans="1:3" ht="14.25" customHeight="1" x14ac:dyDescent="0.2">
      <c r="A4" s="6" t="s">
        <v>4</v>
      </c>
      <c r="B4" s="18">
        <v>1210</v>
      </c>
      <c r="C4" s="7">
        <v>1210</v>
      </c>
    </row>
    <row r="5" spans="1:3" ht="14.25" customHeight="1" x14ac:dyDescent="0.2">
      <c r="A5" s="6" t="s">
        <v>25</v>
      </c>
      <c r="B5" s="18">
        <v>1330</v>
      </c>
      <c r="C5" s="7">
        <v>1700</v>
      </c>
    </row>
    <row r="6" spans="1:3" ht="14.25" customHeight="1" x14ac:dyDescent="0.2">
      <c r="A6" s="8" t="s">
        <v>9</v>
      </c>
      <c r="B6" s="18">
        <v>257871</v>
      </c>
      <c r="C6" s="7">
        <v>280308</v>
      </c>
    </row>
    <row r="7" spans="1:3" ht="14.25" customHeight="1" x14ac:dyDescent="0.2">
      <c r="A7" s="6" t="s">
        <v>5</v>
      </c>
      <c r="B7" s="18">
        <v>32657.3</v>
      </c>
      <c r="C7" s="7">
        <v>33283.300000000003</v>
      </c>
    </row>
    <row r="8" spans="1:3" ht="14.25" customHeight="1" x14ac:dyDescent="0.2">
      <c r="A8" s="6" t="s">
        <v>6</v>
      </c>
      <c r="B8" s="18">
        <v>3025</v>
      </c>
      <c r="C8" s="7">
        <v>3320</v>
      </c>
    </row>
    <row r="9" spans="1:3" ht="14.25" customHeight="1" x14ac:dyDescent="0.2">
      <c r="A9" s="6" t="s">
        <v>33</v>
      </c>
      <c r="B9" s="18">
        <v>154510</v>
      </c>
      <c r="C9" s="7">
        <v>178765</v>
      </c>
    </row>
    <row r="10" spans="1:3" ht="14.25" customHeight="1" x14ac:dyDescent="0.2">
      <c r="A10" s="10" t="s">
        <v>11</v>
      </c>
      <c r="B10" s="18">
        <v>1065</v>
      </c>
      <c r="C10" s="7">
        <v>11215</v>
      </c>
    </row>
    <row r="11" spans="1:3" ht="14.25" customHeight="1" x14ac:dyDescent="0.2">
      <c r="A11" s="6" t="s">
        <v>7</v>
      </c>
      <c r="B11" s="18">
        <v>10210</v>
      </c>
      <c r="C11" s="7">
        <v>14277</v>
      </c>
    </row>
    <row r="12" spans="1:3" ht="14.25" customHeight="1" x14ac:dyDescent="0.2">
      <c r="A12" s="6" t="s">
        <v>8</v>
      </c>
      <c r="B12" s="18">
        <v>4000.2</v>
      </c>
      <c r="C12" s="7">
        <v>4000.2</v>
      </c>
    </row>
    <row r="13" spans="1:3" ht="14.25" customHeight="1" x14ac:dyDescent="0.2">
      <c r="A13" s="6" t="s">
        <v>31</v>
      </c>
      <c r="B13" s="18">
        <v>109631.5</v>
      </c>
      <c r="C13" s="7">
        <v>109631.5</v>
      </c>
    </row>
    <row r="14" spans="1:3" ht="14.25" customHeight="1" x14ac:dyDescent="0.2">
      <c r="A14" s="6" t="s">
        <v>32</v>
      </c>
      <c r="B14" s="18">
        <v>25012</v>
      </c>
      <c r="C14" s="7">
        <v>28642</v>
      </c>
    </row>
    <row r="15" spans="1:3" ht="14.25" customHeight="1" x14ac:dyDescent="0.2">
      <c r="A15" s="98" t="s">
        <v>73</v>
      </c>
      <c r="B15" s="18">
        <v>0</v>
      </c>
      <c r="C15" s="7">
        <v>9816585</v>
      </c>
    </row>
    <row r="16" spans="1:3" ht="14.25" customHeight="1" x14ac:dyDescent="0.2">
      <c r="A16" s="98" t="s">
        <v>74</v>
      </c>
      <c r="B16" s="18">
        <v>0</v>
      </c>
      <c r="C16" s="7">
        <v>1500825</v>
      </c>
    </row>
    <row r="17" spans="1:3" ht="14.25" customHeight="1" x14ac:dyDescent="0.2">
      <c r="A17" s="98" t="s">
        <v>75</v>
      </c>
      <c r="B17" s="18">
        <v>0</v>
      </c>
      <c r="C17" s="7">
        <f>585290-30801</f>
        <v>554489</v>
      </c>
    </row>
    <row r="18" spans="1:3" ht="14.25" customHeight="1" x14ac:dyDescent="0.2">
      <c r="A18" s="98" t="s">
        <v>76</v>
      </c>
      <c r="B18" s="18">
        <v>0</v>
      </c>
      <c r="C18" s="7">
        <v>1398</v>
      </c>
    </row>
    <row r="19" spans="1:3" ht="14.25" customHeight="1" x14ac:dyDescent="0.2">
      <c r="A19" s="98" t="s">
        <v>77</v>
      </c>
      <c r="B19" s="18">
        <v>0</v>
      </c>
      <c r="C19" s="7">
        <v>91322</v>
      </c>
    </row>
    <row r="20" spans="1:3" ht="14.25" customHeight="1" x14ac:dyDescent="0.2">
      <c r="A20" s="98" t="s">
        <v>78</v>
      </c>
      <c r="B20" s="18">
        <v>0</v>
      </c>
      <c r="C20" s="7">
        <v>60286</v>
      </c>
    </row>
    <row r="21" spans="1:3" ht="14.25" customHeight="1" x14ac:dyDescent="0.2">
      <c r="A21" s="99" t="s">
        <v>79</v>
      </c>
      <c r="B21" s="18">
        <v>0</v>
      </c>
      <c r="C21" s="7">
        <v>11829</v>
      </c>
    </row>
    <row r="22" spans="1:3" ht="14.25" customHeight="1" x14ac:dyDescent="0.2">
      <c r="A22" s="10" t="s">
        <v>19</v>
      </c>
      <c r="B22" s="19">
        <v>10529</v>
      </c>
      <c r="C22" s="11">
        <v>11413</v>
      </c>
    </row>
    <row r="23" spans="1:3" ht="14.25" customHeight="1" x14ac:dyDescent="0.2">
      <c r="A23" s="10" t="s">
        <v>10</v>
      </c>
      <c r="B23" s="19">
        <v>34000</v>
      </c>
      <c r="C23" s="11">
        <v>34000</v>
      </c>
    </row>
    <row r="24" spans="1:3" ht="14.25" customHeight="1" x14ac:dyDescent="0.2">
      <c r="A24" s="10" t="s">
        <v>80</v>
      </c>
      <c r="B24" s="19">
        <v>0</v>
      </c>
      <c r="C24" s="11">
        <f>957477+13+219+29-1300</f>
        <v>956438</v>
      </c>
    </row>
    <row r="25" spans="1:3" ht="14.25" customHeight="1" x14ac:dyDescent="0.2">
      <c r="A25" s="10" t="s">
        <v>81</v>
      </c>
      <c r="B25" s="19">
        <v>0</v>
      </c>
      <c r="C25" s="11">
        <v>111452</v>
      </c>
    </row>
    <row r="26" spans="1:3" ht="13.5" customHeight="1" x14ac:dyDescent="0.25">
      <c r="A26" s="4" t="s">
        <v>12</v>
      </c>
      <c r="B26" s="20">
        <f>SUM(B3:B25)</f>
        <v>6106203</v>
      </c>
      <c r="C26" s="12">
        <f>SUM(C3:C25)</f>
        <v>18494554</v>
      </c>
    </row>
    <row r="27" spans="1:3" ht="14.25" customHeight="1" x14ac:dyDescent="0.2">
      <c r="A27" s="13" t="s">
        <v>13</v>
      </c>
      <c r="B27" s="24">
        <v>-10527</v>
      </c>
      <c r="C27" s="24">
        <v>-11411</v>
      </c>
    </row>
    <row r="28" spans="1:3" ht="15.75" thickBot="1" x14ac:dyDescent="0.3">
      <c r="A28" s="14" t="s">
        <v>14</v>
      </c>
      <c r="B28" s="15">
        <f>B26+B27</f>
        <v>6095676</v>
      </c>
      <c r="C28" s="15">
        <f>C26+C27</f>
        <v>18483143</v>
      </c>
    </row>
    <row r="29" spans="1:3" ht="13.5" thickTop="1" x14ac:dyDescent="0.2">
      <c r="A29" s="16"/>
      <c r="B29" s="21"/>
    </row>
    <row r="30" spans="1:3" ht="15.75" customHeight="1" x14ac:dyDescent="0.25">
      <c r="A30" s="4" t="s">
        <v>16</v>
      </c>
      <c r="B30" s="22" t="s">
        <v>2</v>
      </c>
      <c r="C30" s="5" t="s">
        <v>3</v>
      </c>
    </row>
    <row r="31" spans="1:3" ht="14.25" x14ac:dyDescent="0.2">
      <c r="A31" s="8" t="s">
        <v>27</v>
      </c>
      <c r="B31" s="23">
        <v>961641</v>
      </c>
      <c r="C31" s="25">
        <v>734697</v>
      </c>
    </row>
    <row r="32" spans="1:3" ht="14.25" x14ac:dyDescent="0.2">
      <c r="A32" s="8" t="s">
        <v>28</v>
      </c>
      <c r="B32" s="23">
        <v>630915</v>
      </c>
      <c r="C32" s="25">
        <v>635904</v>
      </c>
    </row>
    <row r="33" spans="1:3" ht="14.25" x14ac:dyDescent="0.2">
      <c r="A33" s="8" t="s">
        <v>29</v>
      </c>
      <c r="B33" s="23">
        <v>3385644</v>
      </c>
      <c r="C33" s="25">
        <v>3561299</v>
      </c>
    </row>
    <row r="34" spans="1:3" ht="14.25" x14ac:dyDescent="0.2">
      <c r="A34" s="98" t="s">
        <v>73</v>
      </c>
      <c r="B34" s="23">
        <v>0</v>
      </c>
      <c r="C34" s="25">
        <v>9816585</v>
      </c>
    </row>
    <row r="35" spans="1:3" ht="14.25" x14ac:dyDescent="0.2">
      <c r="A35" s="98" t="s">
        <v>74</v>
      </c>
      <c r="B35" s="23">
        <v>0</v>
      </c>
      <c r="C35" s="25">
        <v>1500825</v>
      </c>
    </row>
    <row r="36" spans="1:3" ht="14.25" x14ac:dyDescent="0.2">
      <c r="A36" s="98" t="s">
        <v>75</v>
      </c>
      <c r="B36" s="23">
        <v>0</v>
      </c>
      <c r="C36" s="25">
        <f>585290-30801</f>
        <v>554489</v>
      </c>
    </row>
    <row r="37" spans="1:3" ht="14.25" x14ac:dyDescent="0.2">
      <c r="A37" s="98" t="s">
        <v>76</v>
      </c>
      <c r="B37" s="23">
        <v>0</v>
      </c>
      <c r="C37" s="25">
        <v>1398</v>
      </c>
    </row>
    <row r="38" spans="1:3" ht="14.25" x14ac:dyDescent="0.2">
      <c r="A38" s="98" t="s">
        <v>77</v>
      </c>
      <c r="B38" s="23">
        <v>0</v>
      </c>
      <c r="C38" s="25">
        <v>91322</v>
      </c>
    </row>
    <row r="39" spans="1:3" ht="14.25" x14ac:dyDescent="0.2">
      <c r="A39" s="98" t="s">
        <v>78</v>
      </c>
      <c r="B39" s="23">
        <v>0</v>
      </c>
      <c r="C39" s="25">
        <v>60286</v>
      </c>
    </row>
    <row r="40" spans="1:3" ht="14.25" x14ac:dyDescent="0.2">
      <c r="A40" s="99" t="s">
        <v>79</v>
      </c>
      <c r="B40" s="23">
        <v>0</v>
      </c>
      <c r="C40" s="25">
        <v>11829</v>
      </c>
    </row>
    <row r="41" spans="1:3" ht="14.25" x14ac:dyDescent="0.2">
      <c r="A41" s="10" t="s">
        <v>19</v>
      </c>
      <c r="B41" s="23">
        <v>10529</v>
      </c>
      <c r="C41" s="25">
        <v>14497</v>
      </c>
    </row>
    <row r="42" spans="1:3" ht="14.25" x14ac:dyDescent="0.2">
      <c r="A42" s="10" t="s">
        <v>10</v>
      </c>
      <c r="B42" s="23">
        <v>34000</v>
      </c>
      <c r="C42" s="25">
        <v>35659</v>
      </c>
    </row>
    <row r="43" spans="1:3" ht="14.25" x14ac:dyDescent="0.2">
      <c r="A43" s="10" t="s">
        <v>80</v>
      </c>
      <c r="B43" s="23">
        <v>0</v>
      </c>
      <c r="C43" s="25">
        <f>601678+13+219+29-1300</f>
        <v>600639</v>
      </c>
    </row>
    <row r="44" spans="1:3" ht="14.25" x14ac:dyDescent="0.2">
      <c r="A44" s="10" t="s">
        <v>30</v>
      </c>
      <c r="B44" s="23">
        <v>1177726</v>
      </c>
      <c r="C44" s="25">
        <v>1955476</v>
      </c>
    </row>
    <row r="45" spans="1:3" ht="14.25" x14ac:dyDescent="0.2">
      <c r="A45" s="10" t="s">
        <v>81</v>
      </c>
      <c r="B45" s="23">
        <v>0</v>
      </c>
      <c r="C45" s="25">
        <v>22999</v>
      </c>
    </row>
    <row r="46" spans="1:3" ht="14.25" customHeight="1" x14ac:dyDescent="0.25">
      <c r="A46" s="4" t="s">
        <v>17</v>
      </c>
      <c r="B46" s="20">
        <f>SUM(B31:B45)</f>
        <v>6200455</v>
      </c>
      <c r="C46" s="12">
        <f>SUM(C31:C45)</f>
        <v>19597904</v>
      </c>
    </row>
    <row r="47" spans="1:3" ht="14.25" x14ac:dyDescent="0.2">
      <c r="A47" s="13" t="s">
        <v>13</v>
      </c>
      <c r="B47" s="24">
        <v>-10527</v>
      </c>
      <c r="C47" s="24">
        <v>-11411</v>
      </c>
    </row>
    <row r="48" spans="1:3" ht="15.75" thickBot="1" x14ac:dyDescent="0.3">
      <c r="A48" s="14" t="s">
        <v>18</v>
      </c>
      <c r="B48" s="15">
        <f>+B46+B47</f>
        <v>6189928</v>
      </c>
      <c r="C48" s="15">
        <f>+C46+C47</f>
        <v>19586493</v>
      </c>
    </row>
    <row r="49" spans="1:3" ht="13.5" thickTop="1" x14ac:dyDescent="0.2">
      <c r="A49" s="16" t="s">
        <v>15</v>
      </c>
      <c r="B49" s="21"/>
    </row>
    <row r="50" spans="1:3" ht="14.25" x14ac:dyDescent="0.2">
      <c r="B50" s="1"/>
      <c r="C50" s="9"/>
    </row>
    <row r="51" spans="1:3" ht="14.25" x14ac:dyDescent="0.2">
      <c r="A51" s="10" t="s">
        <v>21</v>
      </c>
      <c r="B51" s="19">
        <v>440593</v>
      </c>
      <c r="C51" s="11">
        <v>2267310</v>
      </c>
    </row>
    <row r="52" spans="1:3" ht="14.25" x14ac:dyDescent="0.2">
      <c r="A52" s="26" t="s">
        <v>20</v>
      </c>
      <c r="B52" s="27">
        <v>346341</v>
      </c>
      <c r="C52" s="28">
        <v>1163960</v>
      </c>
    </row>
    <row r="53" spans="1:3" ht="15.75" thickBot="1" x14ac:dyDescent="0.3">
      <c r="A53" s="14" t="s">
        <v>22</v>
      </c>
      <c r="B53" s="15">
        <f>+B51-B52</f>
        <v>94252</v>
      </c>
      <c r="C53" s="15">
        <f>+C51-C52</f>
        <v>1103350</v>
      </c>
    </row>
    <row r="54" spans="1:3" ht="15" thickTop="1" x14ac:dyDescent="0.2">
      <c r="A54" s="10"/>
      <c r="B54" s="29"/>
      <c r="C54" s="30"/>
    </row>
    <row r="55" spans="1:3" ht="8.25" customHeight="1" thickBot="1" x14ac:dyDescent="0.25">
      <c r="A55" s="10"/>
      <c r="B55" s="29"/>
      <c r="C55" s="30"/>
    </row>
    <row r="56" spans="1:3" ht="15.75" thickBot="1" x14ac:dyDescent="0.3">
      <c r="A56" s="31" t="s">
        <v>23</v>
      </c>
      <c r="B56" s="32">
        <f>+B28+B51</f>
        <v>6536269</v>
      </c>
      <c r="C56" s="33">
        <f>+C28+C51</f>
        <v>20750453</v>
      </c>
    </row>
    <row r="57" spans="1:3" ht="15.75" thickBot="1" x14ac:dyDescent="0.3">
      <c r="A57" s="31" t="s">
        <v>24</v>
      </c>
      <c r="B57" s="32">
        <f>+B48+B52</f>
        <v>6536269</v>
      </c>
      <c r="C57" s="33">
        <f>+C48+C52</f>
        <v>20750453</v>
      </c>
    </row>
    <row r="58" spans="1:3" x14ac:dyDescent="0.2">
      <c r="B58" s="1"/>
    </row>
    <row r="59" spans="1:3" ht="14.25" x14ac:dyDescent="0.2">
      <c r="B59" s="1"/>
      <c r="C59" s="17"/>
    </row>
    <row r="60" spans="1:3" ht="14.25" x14ac:dyDescent="0.2">
      <c r="B60" s="1"/>
      <c r="C60" s="17"/>
    </row>
    <row r="61" spans="1:3" x14ac:dyDescent="0.2">
      <c r="B61" s="1"/>
    </row>
    <row r="62" spans="1:3" x14ac:dyDescent="0.2">
      <c r="B62" s="1"/>
    </row>
    <row r="63" spans="1:3" x14ac:dyDescent="0.2">
      <c r="B63" s="1"/>
    </row>
    <row r="64" spans="1:3" x14ac:dyDescent="0.2">
      <c r="B64" s="1"/>
    </row>
    <row r="65" spans="2:3" x14ac:dyDescent="0.2">
      <c r="B65" s="1"/>
    </row>
    <row r="69" spans="2:3" x14ac:dyDescent="0.2">
      <c r="B69" s="1"/>
      <c r="C69" s="1"/>
    </row>
    <row r="70" spans="2:3" x14ac:dyDescent="0.2">
      <c r="B70" s="1"/>
      <c r="C70" s="1"/>
    </row>
    <row r="71" spans="2:3" x14ac:dyDescent="0.2">
      <c r="B71" s="1"/>
      <c r="C71" s="1"/>
    </row>
    <row r="72" spans="2:3" x14ac:dyDescent="0.2">
      <c r="B72" s="1"/>
      <c r="C72" s="1"/>
    </row>
    <row r="73" spans="2:3" x14ac:dyDescent="0.2">
      <c r="B73" s="1"/>
      <c r="C73" s="1"/>
    </row>
    <row r="74" spans="2:3" x14ac:dyDescent="0.2">
      <c r="B74" s="1"/>
      <c r="C74" s="1"/>
    </row>
    <row r="80" spans="2:3" x14ac:dyDescent="0.2">
      <c r="B80" s="1"/>
      <c r="C80" s="1"/>
    </row>
    <row r="81" spans="2:3" x14ac:dyDescent="0.2">
      <c r="B81" s="1"/>
      <c r="C81" s="1"/>
    </row>
    <row r="84" spans="2:3" x14ac:dyDescent="0.2">
      <c r="B84" s="1"/>
      <c r="C84" s="1"/>
    </row>
    <row r="85" spans="2:3" x14ac:dyDescent="0.2">
      <c r="B85" s="1"/>
      <c r="C85" s="1"/>
    </row>
    <row r="99" spans="2:3" x14ac:dyDescent="0.2">
      <c r="B99" s="1"/>
      <c r="C99" s="1"/>
    </row>
    <row r="100" spans="2:3" x14ac:dyDescent="0.2">
      <c r="B100" s="1"/>
      <c r="C100" s="1"/>
    </row>
    <row r="103" spans="2:3" x14ac:dyDescent="0.2">
      <c r="B103" s="1"/>
      <c r="C103" s="1"/>
    </row>
    <row r="104" spans="2:3" x14ac:dyDescent="0.2">
      <c r="B104" s="1"/>
      <c r="C104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12" orientation="portrait" useFirstPageNumber="1" r:id="rId1"/>
  <headerFooter alignWithMargins="0">
    <oddHeader>&amp;C&amp;"Arial,Kurzíva"Příloha č. 3 - Upravený rozpočet Olomouckého kraje na rok 2020 po schválení rozpočtových změn</oddHeader>
    <oddFooter xml:space="preserve">&amp;L&amp;"Arial,Kurzíva"Zastupitelstvo OK 22.2.2021
8.1. - Rozpočet Olomouckého kraje 2020 - rozpočtové změny 
Příloha č.3: Upravený rozpočet OK na rok 2020 po schválení rozpočtových změn&amp;R&amp;"Arial,Kurzíva"Strana &amp;P (celkem 12)&amp;"Arial,Obyčejné"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Příloha č. 1</vt:lpstr>
      <vt:lpstr>Příloha č. 2</vt:lpstr>
      <vt:lpstr>Příloha  č. 3</vt:lpstr>
      <vt:lpstr>'Příloha č. 1'!Oblast_tisku</vt:lpstr>
      <vt:lpstr>'Příloha č. 2'!Oblast_tisku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2021-02-02T14:36:15Z</cp:lastPrinted>
  <dcterms:created xsi:type="dcterms:W3CDTF">2007-02-21T09:44:06Z</dcterms:created>
  <dcterms:modified xsi:type="dcterms:W3CDTF">2021-02-02T14:36:17Z</dcterms:modified>
</cp:coreProperties>
</file>