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" yWindow="101" windowWidth="13275" windowHeight="9720"/>
  </bookViews>
  <sheets>
    <sheet name="List1" sheetId="1" r:id="rId1"/>
    <sheet name="List2" sheetId="2" r:id="rId2"/>
    <sheet name="List3" sheetId="3" r:id="rId3"/>
  </sheets>
  <definedNames>
    <definedName name="_xlnm.Print_Titles" localSheetId="0">List1!$5:$7</definedName>
    <definedName name="_xlnm.Print_Area" localSheetId="0">List1!$A$1:$I$25</definedName>
  </definedNames>
  <calcPr calcId="145621"/>
</workbook>
</file>

<file path=xl/calcChain.xml><?xml version="1.0" encoding="utf-8"?>
<calcChain xmlns="http://schemas.openxmlformats.org/spreadsheetml/2006/main">
  <c r="H17" i="1" l="1"/>
  <c r="G12" i="1" l="1"/>
  <c r="E12" i="1"/>
  <c r="F12" i="1" s="1"/>
  <c r="D11" i="1"/>
  <c r="H12" i="1" l="1"/>
  <c r="E11" i="1"/>
  <c r="F11" i="1" s="1"/>
  <c r="G13" i="1"/>
  <c r="D13" i="1"/>
  <c r="C13" i="1"/>
  <c r="E13" i="1" l="1"/>
  <c r="H11" i="1"/>
  <c r="H13" i="1" s="1"/>
  <c r="F13" i="1"/>
  <c r="E21" i="1" l="1"/>
  <c r="G22" i="1"/>
  <c r="D22" i="1"/>
  <c r="G18" i="1"/>
  <c r="G25" i="1" s="1"/>
  <c r="D18" i="1"/>
  <c r="C22" i="1"/>
  <c r="C18" i="1"/>
  <c r="C25" i="1" s="1"/>
  <c r="D25" i="1" l="1"/>
  <c r="E18" i="1"/>
  <c r="F21" i="1" l="1"/>
  <c r="H21" i="1" s="1"/>
  <c r="E22" i="1"/>
  <c r="E25" i="1" s="1"/>
  <c r="H22" i="1" l="1"/>
  <c r="F22" i="1"/>
  <c r="H18" i="1" l="1"/>
  <c r="H25" i="1" s="1"/>
  <c r="F18" i="1"/>
  <c r="F25" i="1" s="1"/>
</calcChain>
</file>

<file path=xl/sharedStrings.xml><?xml version="1.0" encoding="utf-8"?>
<sst xmlns="http://schemas.openxmlformats.org/spreadsheetml/2006/main" count="34" uniqueCount="31">
  <si>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</si>
  <si>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</si>
  <si>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</si>
  <si>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</si>
  <si>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</si>
  <si>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</si>
  <si>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</si>
  <si>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 xml:space="preserve">Dotace </t>
  </si>
  <si>
    <t>Podíl OK</t>
  </si>
  <si>
    <t>Neuznatelné náklady                        (hradí OK)</t>
  </si>
  <si>
    <t>sl. 4 + 7</t>
  </si>
  <si>
    <t>sl. 5 + 6</t>
  </si>
  <si>
    <t>Seznam podaných žádostí o dotaci na projekty spolufinancované z evropských fondů</t>
  </si>
  <si>
    <t>Strana 2 (celkem 2)</t>
  </si>
  <si>
    <t>v Kč včetně DPH</t>
  </si>
  <si>
    <t>Celkem</t>
  </si>
  <si>
    <t>3.</t>
  </si>
  <si>
    <t>4.</t>
  </si>
  <si>
    <t>Celkem za projekty</t>
  </si>
  <si>
    <t>Podpora technického vybavení dílen - 3. část</t>
  </si>
  <si>
    <t>UR/99/18/2012</t>
  </si>
  <si>
    <r>
      <t xml:space="preserve">A. Projekty podané do Programu švýcarasko-české spolupráce  </t>
    </r>
    <r>
      <rPr>
        <sz val="12"/>
        <rFont val="Arial"/>
        <family val="2"/>
        <charset val="238"/>
      </rPr>
      <t>(oblast podpory Zdraví)</t>
    </r>
  </si>
  <si>
    <t>Revitalizace zámeckého parku v Domově Větrný mlýn Skalička</t>
  </si>
  <si>
    <r>
      <t xml:space="preserve">C. Projekt podaný do Regionálního operačního programu Střední Morava  </t>
    </r>
    <r>
      <rPr>
        <sz val="12"/>
        <rFont val="Arial"/>
        <family val="2"/>
        <charset val="238"/>
      </rPr>
      <t>(prioritní osa 2- Integrovaný rozvoj a obnova regionu, oblast podpory 2.2.3 Infrastruktura pro rozvoj vzdělávání)</t>
    </r>
  </si>
  <si>
    <r>
      <t xml:space="preserve">B. Projekt podaný do Operačního programu Životní prostředí </t>
    </r>
    <r>
      <rPr>
        <sz val="12"/>
        <rFont val="Arial"/>
        <family val="2"/>
        <charset val="238"/>
      </rPr>
      <t>(prioritní osa 6 - Zlepšení stavu přírody a krajiny, oblast podpory 6.5 Podpora regenerace urbanizované krajiny)</t>
    </r>
  </si>
  <si>
    <t>UR/99/15/2012</t>
  </si>
  <si>
    <t>UR/99/14/2012</t>
  </si>
  <si>
    <t>Komplexní program modernizace geriatrického oddělení OLÚ Moravsaký Beroun (včetně inv. části "Modernizace lůžkového fondu OLÚ Moravský Beroun")</t>
  </si>
  <si>
    <t>Rozvoj péče o seniory v OLÚ Paseka (včetně inv. části "Rekonstrukce s přístavbou a nadstavbou budovy "A" v OLÚ Paseka")</t>
  </si>
  <si>
    <t>sl. 6 + 7</t>
  </si>
  <si>
    <t>Celkové náklady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</si>
</sst>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3" borderId="2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 wrapText="1"/>
    </xf>
    <xf numFmtId="3" fontId="1" fillId="3" borderId="30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3" fontId="4" fillId="0" borderId="32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4" fontId="4" fillId="0" borderId="12" xfId="0" applyNumberFormat="1" applyFont="1" applyFill="1" applyBorder="1" applyAlignment="1">
      <alignment horizontal="right" vertical="center"/>
    </xf>
    <xf numFmtId="3" fontId="4" fillId="0" borderId="32" xfId="0" applyNumberFormat="1" applyFont="1" applyFill="1" applyBorder="1" applyAlignment="1">
      <alignment horizontal="right" vertical="center"/>
    </xf>
    <xf numFmtId="0" fontId="0" fillId="0" borderId="39" xfId="0" applyBorder="1" applyAlignment="1">
      <alignment horizontal="center"/>
    </xf>
    <xf numFmtId="0" fontId="0" fillId="0" borderId="17" xfId="0" applyBorder="1" applyAlignment="1"/>
    <xf numFmtId="0" fontId="0" fillId="0" borderId="29" xfId="0" applyBorder="1" applyAlignment="1"/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D34"/>
  <sheetViews>
    <sheetView tabSelected="1" showWhiteSpace="0" view="pageBreakPreview" topLeftCell="A10" zoomScale="90" zoomScaleNormal="100" zoomScaleSheetLayoutView="90" zoomScalePageLayoutView="90" workbookViewId="0">
      <selection activeCell="I5" sqref="I5:I7"/>
    </sheetView>
  </sheetViews>
  <sheetFormatPr defaultRowHeight="12.95" x14ac:dyDescent="0.25"/>
  <cols>
    <col min="1" max="1" width="5.69921875" style="23" customWidth="1"/>
    <col min="2" max="2" width="64.8984375" style="2" customWidth="1"/>
    <col min="3" max="3" width="20.69921875" customWidth="1"/>
    <col min="4" max="4" width="17.69921875" customWidth="1"/>
    <col min="5" max="8" width="17.09765625" customWidth="1"/>
    <col min="9" max="9" width="20.796875" customWidth="1"/>
  </cols>
  <sheetData>
    <row r="2" spans="1:108" ht="28.55" customHeight="1" x14ac:dyDescent="0.35">
      <c r="A2" s="66" t="s">
        <v>12</v>
      </c>
      <c r="B2" s="67"/>
      <c r="C2" s="67"/>
      <c r="D2" s="67"/>
      <c r="E2" s="67"/>
      <c r="F2" s="67"/>
      <c r="G2" s="67"/>
      <c r="H2" s="67"/>
      <c r="I2" s="67"/>
    </row>
    <row r="4" spans="1:108" ht="14.2" customHeight="1" thickBot="1" x14ac:dyDescent="0.3">
      <c r="H4" s="13" t="s">
        <v>14</v>
      </c>
    </row>
    <row r="5" spans="1:108" s="1" customFormat="1" ht="32.65" customHeight="1" x14ac:dyDescent="0.25">
      <c r="A5" s="47" t="s">
        <v>4</v>
      </c>
      <c r="B5" s="68" t="s">
        <v>0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30</v>
      </c>
      <c r="I5" s="70" t="s">
        <v>1</v>
      </c>
    </row>
    <row r="6" spans="1:108" s="1" customFormat="1" ht="18.600000000000001" customHeight="1" x14ac:dyDescent="0.25">
      <c r="A6" s="48"/>
      <c r="B6" s="69"/>
      <c r="C6" s="64"/>
      <c r="D6" s="64"/>
      <c r="E6" s="64"/>
      <c r="F6" s="64"/>
      <c r="G6" s="64"/>
      <c r="H6" s="64"/>
      <c r="I6" s="71"/>
    </row>
    <row r="7" spans="1:108" s="1" customFormat="1" ht="19.149999999999999" customHeight="1" thickBot="1" x14ac:dyDescent="0.3">
      <c r="A7" s="29"/>
      <c r="B7" s="30"/>
      <c r="C7" s="5" t="s">
        <v>10</v>
      </c>
      <c r="D7" s="5" t="s">
        <v>11</v>
      </c>
      <c r="E7" s="65"/>
      <c r="F7" s="65"/>
      <c r="G7" s="65"/>
      <c r="H7" s="5" t="s">
        <v>29</v>
      </c>
      <c r="I7" s="72"/>
    </row>
    <row r="8" spans="1:108" s="1" customFormat="1" ht="21.4" customHeight="1" thickTop="1" x14ac:dyDescent="0.25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8">
        <v>9</v>
      </c>
    </row>
    <row r="9" spans="1:108" s="4" customFormat="1" ht="19.7" customHeight="1" thickBot="1" x14ac:dyDescent="0.3">
      <c r="A9" s="49"/>
      <c r="B9" s="50"/>
      <c r="C9" s="50"/>
      <c r="D9" s="50"/>
      <c r="E9" s="50"/>
      <c r="F9" s="50"/>
      <c r="G9" s="50"/>
      <c r="H9" s="50"/>
      <c r="I9" s="5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29.25" customHeight="1" thickBot="1" x14ac:dyDescent="0.3">
      <c r="A10" s="60" t="s">
        <v>21</v>
      </c>
      <c r="B10" s="61"/>
      <c r="C10" s="61"/>
      <c r="D10" s="61"/>
      <c r="E10" s="61"/>
      <c r="F10" s="61"/>
      <c r="G10" s="61"/>
      <c r="H10" s="61"/>
      <c r="I10" s="6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50.1" customHeight="1" x14ac:dyDescent="0.25">
      <c r="A11" s="10" t="s">
        <v>2</v>
      </c>
      <c r="B11" s="38" t="s">
        <v>27</v>
      </c>
      <c r="C11" s="16">
        <v>44287731</v>
      </c>
      <c r="D11" s="16">
        <f>C11</f>
        <v>44287731</v>
      </c>
      <c r="E11" s="16">
        <f>D11*0.85</f>
        <v>37644571.350000001</v>
      </c>
      <c r="F11" s="16">
        <f>D11-E11</f>
        <v>6643159.6499999985</v>
      </c>
      <c r="G11" s="42">
        <v>0</v>
      </c>
      <c r="H11" s="16">
        <f>F11</f>
        <v>6643159.6499999985</v>
      </c>
      <c r="I11" s="39" t="s">
        <v>26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51.75" customHeight="1" thickBot="1" x14ac:dyDescent="0.3">
      <c r="A12" s="35" t="s">
        <v>3</v>
      </c>
      <c r="B12" s="36" t="s">
        <v>28</v>
      </c>
      <c r="C12" s="43">
        <v>145964105</v>
      </c>
      <c r="D12" s="43">
        <v>144602105</v>
      </c>
      <c r="E12" s="43">
        <f>45000000</f>
        <v>45000000</v>
      </c>
      <c r="F12" s="37">
        <f>D12-E12</f>
        <v>99602105</v>
      </c>
      <c r="G12" s="37">
        <f>C12-D12</f>
        <v>1362000</v>
      </c>
      <c r="H12" s="37">
        <f>F12+G12</f>
        <v>100964105</v>
      </c>
      <c r="I12" s="40" t="s">
        <v>26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4.05" customHeight="1" thickBot="1" x14ac:dyDescent="0.3">
      <c r="A13" s="31"/>
      <c r="B13" s="32" t="s">
        <v>15</v>
      </c>
      <c r="C13" s="33">
        <f t="shared" ref="C13:H13" si="0">SUM(C11:C12)</f>
        <v>190251836</v>
      </c>
      <c r="D13" s="33">
        <f t="shared" si="0"/>
        <v>188889836</v>
      </c>
      <c r="E13" s="33">
        <f t="shared" si="0"/>
        <v>82644571.349999994</v>
      </c>
      <c r="F13" s="33">
        <f t="shared" si="0"/>
        <v>106245264.65000001</v>
      </c>
      <c r="G13" s="33">
        <f t="shared" si="0"/>
        <v>1362000</v>
      </c>
      <c r="H13" s="33">
        <f t="shared" si="0"/>
        <v>107607264.65000001</v>
      </c>
      <c r="I13" s="3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4" customFormat="1" ht="19.7" customHeight="1" x14ac:dyDescent="0.25">
      <c r="A14" s="49"/>
      <c r="B14" s="50"/>
      <c r="C14" s="50"/>
      <c r="D14" s="50"/>
      <c r="E14" s="50"/>
      <c r="F14" s="50"/>
      <c r="G14" s="50"/>
      <c r="H14" s="50"/>
      <c r="I14" s="5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4" customFormat="1" ht="19.7" customHeight="1" thickBot="1" x14ac:dyDescent="0.3">
      <c r="A15" s="52"/>
      <c r="B15" s="53"/>
      <c r="C15" s="53"/>
      <c r="D15" s="53"/>
      <c r="E15" s="53"/>
      <c r="F15" s="53"/>
      <c r="G15" s="53"/>
      <c r="H15" s="53"/>
      <c r="I15" s="5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4" customFormat="1" ht="29.25" customHeight="1" thickBot="1" x14ac:dyDescent="0.3">
      <c r="A16" s="55" t="s">
        <v>24</v>
      </c>
      <c r="B16" s="58"/>
      <c r="C16" s="58"/>
      <c r="D16" s="58"/>
      <c r="E16" s="58"/>
      <c r="F16" s="58"/>
      <c r="G16" s="58"/>
      <c r="H16" s="58"/>
      <c r="I16" s="5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8" s="4" customFormat="1" ht="29.25" customHeight="1" thickBot="1" x14ac:dyDescent="0.3">
      <c r="A17" s="9" t="s">
        <v>16</v>
      </c>
      <c r="B17" s="12" t="s">
        <v>22</v>
      </c>
      <c r="C17" s="14">
        <v>11030032.800000001</v>
      </c>
      <c r="D17" s="14">
        <v>10197522.65</v>
      </c>
      <c r="E17" s="14">
        <v>7648142</v>
      </c>
      <c r="F17" s="14">
        <v>2549381</v>
      </c>
      <c r="G17" s="14">
        <v>832510.15</v>
      </c>
      <c r="H17" s="15">
        <f>F17+G17</f>
        <v>3381891.15</v>
      </c>
      <c r="I17" s="41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8" s="4" customFormat="1" ht="24.05" customHeight="1" thickBot="1" x14ac:dyDescent="0.3">
      <c r="A18" s="24"/>
      <c r="B18" s="19" t="s">
        <v>15</v>
      </c>
      <c r="C18" s="22">
        <f t="shared" ref="C18:G18" si="1">SUM(C17)</f>
        <v>11030032.800000001</v>
      </c>
      <c r="D18" s="22">
        <f t="shared" si="1"/>
        <v>10197522.65</v>
      </c>
      <c r="E18" s="22">
        <f t="shared" si="1"/>
        <v>7648142</v>
      </c>
      <c r="F18" s="22">
        <f t="shared" si="1"/>
        <v>2549381</v>
      </c>
      <c r="G18" s="22">
        <f t="shared" si="1"/>
        <v>832510.15</v>
      </c>
      <c r="H18" s="22">
        <f>SUM(H17)</f>
        <v>3381891.15</v>
      </c>
      <c r="I18" s="2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</row>
    <row r="19" spans="1:108" s="4" customFormat="1" ht="19.7" customHeight="1" thickBot="1" x14ac:dyDescent="0.3">
      <c r="A19" s="49"/>
      <c r="B19" s="50"/>
      <c r="C19" s="50"/>
      <c r="D19" s="50"/>
      <c r="E19" s="50"/>
      <c r="F19" s="50"/>
      <c r="G19" s="50"/>
      <c r="H19" s="50"/>
      <c r="I19" s="5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</row>
    <row r="20" spans="1:108" s="4" customFormat="1" ht="29.25" customHeight="1" thickBot="1" x14ac:dyDescent="0.3">
      <c r="A20" s="55" t="s">
        <v>23</v>
      </c>
      <c r="B20" s="56"/>
      <c r="C20" s="56"/>
      <c r="D20" s="56"/>
      <c r="E20" s="56"/>
      <c r="F20" s="56"/>
      <c r="G20" s="56"/>
      <c r="H20" s="56"/>
      <c r="I20" s="5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8" s="4" customFormat="1" ht="29.25" customHeight="1" thickBot="1" x14ac:dyDescent="0.3">
      <c r="A21" s="10" t="s">
        <v>17</v>
      </c>
      <c r="B21" s="18" t="s">
        <v>19</v>
      </c>
      <c r="C21" s="16">
        <v>4705882</v>
      </c>
      <c r="D21" s="16">
        <v>4705882</v>
      </c>
      <c r="E21" s="16">
        <f>D21*0.7</f>
        <v>3294117.4</v>
      </c>
      <c r="F21" s="16">
        <f>D21-E21</f>
        <v>1411764.6</v>
      </c>
      <c r="G21" s="16">
        <v>0</v>
      </c>
      <c r="H21" s="16">
        <f>F21</f>
        <v>1411764.6</v>
      </c>
      <c r="I21" s="17" t="s">
        <v>20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8" s="4" customFormat="1" ht="24.05" customHeight="1" thickBot="1" x14ac:dyDescent="0.3">
      <c r="A22" s="24"/>
      <c r="B22" s="19" t="s">
        <v>15</v>
      </c>
      <c r="C22" s="22">
        <f t="shared" ref="C22:H22" si="2">SUM(C21)</f>
        <v>4705882</v>
      </c>
      <c r="D22" s="22">
        <f t="shared" si="2"/>
        <v>4705882</v>
      </c>
      <c r="E22" s="22">
        <f t="shared" si="2"/>
        <v>3294117.4</v>
      </c>
      <c r="F22" s="22">
        <f t="shared" si="2"/>
        <v>1411764.6</v>
      </c>
      <c r="G22" s="22">
        <f t="shared" si="2"/>
        <v>0</v>
      </c>
      <c r="H22" s="22">
        <f t="shared" si="2"/>
        <v>1411764.6</v>
      </c>
      <c r="I22" s="2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</row>
    <row r="23" spans="1:108" s="4" customFormat="1" ht="19.7" customHeight="1" x14ac:dyDescent="0.25">
      <c r="A23" s="49"/>
      <c r="B23" s="50"/>
      <c r="C23" s="50"/>
      <c r="D23" s="50"/>
      <c r="E23" s="50"/>
      <c r="F23" s="50"/>
      <c r="G23" s="50"/>
      <c r="H23" s="50"/>
      <c r="I23" s="5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</row>
    <row r="24" spans="1:108" ht="20.85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6"/>
    </row>
    <row r="25" spans="1:108" s="21" customFormat="1" ht="30.8" customHeight="1" thickBot="1" x14ac:dyDescent="0.3">
      <c r="A25" s="24"/>
      <c r="B25" s="19" t="s">
        <v>18</v>
      </c>
      <c r="C25" s="22">
        <f>C13+C18+C22</f>
        <v>205987750.80000001</v>
      </c>
      <c r="D25" s="22">
        <f>D13+D18+D22</f>
        <v>203793240.65000001</v>
      </c>
      <c r="E25" s="22">
        <f t="shared" ref="E25:G25" si="3">E13+E18+E22</f>
        <v>93586830.75</v>
      </c>
      <c r="F25" s="22">
        <f t="shared" si="3"/>
        <v>110206410.25</v>
      </c>
      <c r="G25" s="22">
        <f t="shared" si="3"/>
        <v>2194510.15</v>
      </c>
      <c r="H25" s="22">
        <f>H13+H18+H22</f>
        <v>112400920.40000001</v>
      </c>
      <c r="I25" s="20"/>
    </row>
    <row r="26" spans="1:108" x14ac:dyDescent="0.25">
      <c r="B26"/>
    </row>
    <row r="32" spans="1:108" ht="13.5" x14ac:dyDescent="0.25">
      <c r="A32" s="25"/>
      <c r="B32" s="28"/>
      <c r="I32" s="11" t="s">
        <v>13</v>
      </c>
    </row>
    <row r="33" spans="1:2" ht="13.5" x14ac:dyDescent="0.3">
      <c r="A33" s="27"/>
      <c r="B33" s="27"/>
    </row>
    <row r="34" spans="1:2" ht="13.5" x14ac:dyDescent="0.3">
      <c r="A34" s="26"/>
      <c r="B34" s="27"/>
    </row>
  </sheetData>
  <mergeCells count="19">
    <mergeCell ref="A2:I2"/>
    <mergeCell ref="B5:B6"/>
    <mergeCell ref="C5:C6"/>
    <mergeCell ref="D5:D6"/>
    <mergeCell ref="G5:G7"/>
    <mergeCell ref="I5:I7"/>
    <mergeCell ref="E5:E7"/>
    <mergeCell ref="F5:F7"/>
    <mergeCell ref="H5:H6"/>
    <mergeCell ref="A24:I24"/>
    <mergeCell ref="A5:A6"/>
    <mergeCell ref="A9:I9"/>
    <mergeCell ref="A15:I15"/>
    <mergeCell ref="A19:I19"/>
    <mergeCell ref="A23:I23"/>
    <mergeCell ref="A20:I20"/>
    <mergeCell ref="A16:I16"/>
    <mergeCell ref="A10:I10"/>
    <mergeCell ref="A14:I14"/>
  </mergeCells>
  <phoneticPr fontId="3" type="noConversion"/>
  <pageMargins left="0.55118110236220474" right="0.47244094488188981" top="0.74803149606299213" bottom="0.19685039370078741" header="0.51181102362204722" footer="0.51181102362204722"/>
  <pageSetup paperSize="9" scale="70" firstPageNumber="2" orientation="landscape" useFirstPageNumber="1" r:id="rId1"/>
  <headerFooter scaleWithDoc="0" alignWithMargins="0">
    <oddHeader>&amp;L&amp;12Příloha č.1</oddHeader>
    <oddFooter>&amp;L&amp;"Arial,Kurzíva"&amp;11Zastupitelstvo Olomouckého kraje 22. 2. 2013
25. Projekty Olomouckého kraje spolufinancované z EF předkládané ke schválení financování
Příloha č. 1 Seznam podaných žádostí o dotaci &amp;R&amp;"Arial,Kurzíva"&amp;11Strana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Talášková Hana</cp:lastModifiedBy>
  <cp:lastPrinted>2013-01-31T13:01:07Z</cp:lastPrinted>
  <dcterms:created xsi:type="dcterms:W3CDTF">2010-05-05T13:52:59Z</dcterms:created>
  <dcterms:modified xsi:type="dcterms:W3CDTF">2013-01-31T13:03:05Z</dcterms:modified>
</cp:coreProperties>
</file>