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activeTab="1"/>
  </bookViews>
  <sheets>
    <sheet name="stránky" sheetId="2" r:id="rId1"/>
    <sheet name="bilance" sheetId="1" r:id="rId2"/>
  </sheets>
  <externalReferences>
    <externalReference r:id="rId3"/>
    <externalReference r:id="rId4"/>
  </externalReferences>
  <definedNames>
    <definedName name="_xlnm.Print_Area" localSheetId="1">bilance!$A$1:$E$50</definedName>
    <definedName name="_xlnm.Print_Area" localSheetId="0">stránky!$A$1:$I$136</definedName>
  </definedNames>
  <calcPr calcId="145621"/>
</workbook>
</file>

<file path=xl/calcChain.xml><?xml version="1.0" encoding="utf-8"?>
<calcChain xmlns="http://schemas.openxmlformats.org/spreadsheetml/2006/main">
  <c r="E48" i="1" l="1"/>
  <c r="E46" i="1"/>
  <c r="E47" i="1"/>
  <c r="E45" i="1"/>
  <c r="C33" i="1" l="1"/>
  <c r="D51" i="1"/>
  <c r="D46" i="1" l="1"/>
  <c r="D48" i="1" s="1"/>
  <c r="C46" i="1"/>
  <c r="C48" i="1" s="1"/>
  <c r="E36" i="1" l="1"/>
  <c r="D34" i="1"/>
  <c r="E34" i="1" s="1"/>
  <c r="E29" i="1"/>
  <c r="E30" i="1"/>
  <c r="E31" i="1"/>
  <c r="E32" i="1"/>
  <c r="E33" i="1"/>
  <c r="E20" i="1" l="1"/>
  <c r="E7" i="1"/>
  <c r="E13" i="1"/>
  <c r="E14" i="1"/>
  <c r="E16" i="1"/>
  <c r="E17" i="1"/>
  <c r="D18" i="1"/>
  <c r="D12" i="1"/>
  <c r="D10" i="1"/>
  <c r="D9" i="1"/>
  <c r="D19" i="1" l="1"/>
  <c r="D28" i="1"/>
  <c r="F34" i="1"/>
  <c r="C18" i="1"/>
  <c r="E18" i="1" s="1"/>
  <c r="C15" i="1"/>
  <c r="E15" i="1" s="1"/>
  <c r="C12" i="1"/>
  <c r="E12" i="1" s="1"/>
  <c r="C11" i="1"/>
  <c r="E11" i="1" s="1"/>
  <c r="C10" i="1"/>
  <c r="E10" i="1" s="1"/>
  <c r="C9" i="1"/>
  <c r="E9" i="1" s="1"/>
  <c r="C8" i="1"/>
  <c r="E8" i="1" s="1"/>
  <c r="C6" i="1"/>
  <c r="E6" i="1" s="1"/>
  <c r="D35" i="1" l="1"/>
  <c r="D21" i="1"/>
  <c r="C19" i="1"/>
  <c r="C21" i="1" s="1"/>
  <c r="C51" i="1" s="1"/>
  <c r="D37" i="1" l="1"/>
  <c r="D52" i="1" s="1"/>
  <c r="D53" i="1" s="1"/>
  <c r="E21" i="1"/>
  <c r="E19" i="1"/>
  <c r="C28" i="1"/>
  <c r="E28" i="1" l="1"/>
  <c r="C35" i="1"/>
  <c r="E35" i="1" s="1"/>
  <c r="C37" i="1" l="1"/>
  <c r="E37" i="1" l="1"/>
  <c r="C52" i="1"/>
  <c r="C53" i="1" s="1"/>
</calcChain>
</file>

<file path=xl/sharedStrings.xml><?xml version="1.0" encoding="utf-8"?>
<sst xmlns="http://schemas.openxmlformats.org/spreadsheetml/2006/main" count="169" uniqueCount="148">
  <si>
    <t>1. Bilance příjmů, výdajů a financování Olomouckého kraje na rok 2013</t>
  </si>
  <si>
    <t>v tis. Kč</t>
  </si>
  <si>
    <t>Poř.č.</t>
  </si>
  <si>
    <t>Návrh rozpočtu 2013</t>
  </si>
  <si>
    <t>%</t>
  </si>
  <si>
    <t>Daňové příjmy</t>
  </si>
  <si>
    <t>Daňové příjmy - vratka DPH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</si>
  <si>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</si>
  <si>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</si>
  <si>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</si>
  <si>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</si>
  <si>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</si>
  <si>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</si>
  <si>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</si>
  <si>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</si>
  <si>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</si>
  <si>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</si>
  <si>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</si>
  <si>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</si>
  <si>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</si>
  <si>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</si>
  <si>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 xml:space="preserve">Odbory (kanceláře) - provozní výdaje </t>
  </si>
  <si>
    <t xml:space="preserve">Příspěvkové organizace - provozní výdaje </t>
  </si>
  <si>
    <t>Fond sociálních potřeb</t>
  </si>
  <si>
    <t>Evropské programy</t>
  </si>
  <si>
    <t>Výdaje Olomouckého kraje celkem</t>
  </si>
  <si>
    <t>VÝDAJE OLOMOUCKÉHO KRAJE NA ROK 2013</t>
  </si>
  <si>
    <t>Schválený rozpočet 2012</t>
  </si>
  <si>
    <t>5=4/3</t>
  </si>
  <si>
    <t>Investice</t>
  </si>
  <si>
    <t>Investice - zdravotnictví (z nájemného)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</si>
  <si>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</si>
  <si>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</si>
  <si>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</si>
  <si>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</si>
  <si>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Dlouhodobé přijaté půjčené prostředky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</si>
  <si>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</si>
  <si>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</si>
  <si>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</si>
  <si>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</si>
  <si>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</si>
  <si>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</si>
  <si>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</si>
  <si>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</si>
  <si>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</si>
  <si>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</si>
  <si>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</si>
  <si>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</si>
  <si>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</si>
  <si>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</si>
  <si>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</si>
  <si>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</si>
  <si>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</si>
  <si>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</si>
  <si>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</si>
  <si>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</si>
  <si>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</si>
  <si>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</si>
  <si>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</si>
  <si>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</si>
  <si>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</si>
  <si>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</si>
  <si>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</si>
  <si>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</si>
  <si>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</si>
  <si>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</si>
  <si>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</si>
  <si>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</si>
  <si>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</si>
  <si>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</si>
  <si>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</si>
  <si>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</si>
  <si>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</si>
  <si>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</si>
  <si>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</si>
  <si>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</si>
  <si>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</si>
  <si>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</si>
  <si>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</si>
  <si>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</si>
  <si>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</si>
  <si>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</si>
  <si>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</si>
  <si>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</si>
  <si>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</si>
  <si>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</si>
  <si>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</si>
  <si>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</si>
  <si>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</si>
  <si>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</si>
  <si>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</si>
  <si>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</si>
  <si>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PŘÍJMY OLOMOUCKÉHO KRAJE NA ROK 2013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</si>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</sst>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0"/>
    <numFmt numFmtId="167" formatCode="0\-00"/>
  </numFmts>
  <fonts count="18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3" fontId="6" fillId="0" borderId="11" xfId="0" applyNumberFormat="1" applyFont="1" applyFill="1" applyBorder="1" applyAlignment="1"/>
    <xf numFmtId="164" fontId="6" fillId="0" borderId="14" xfId="0" applyNumberFormat="1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6" xfId="0" applyFont="1" applyFill="1" applyBorder="1"/>
    <xf numFmtId="3" fontId="6" fillId="0" borderId="19" xfId="0" applyNumberFormat="1" applyFont="1" applyFill="1" applyBorder="1" applyAlignment="1"/>
    <xf numFmtId="164" fontId="6" fillId="0" borderId="19" xfId="0" applyNumberFormat="1" applyFont="1" applyFill="1" applyBorder="1" applyAlignment="1"/>
    <xf numFmtId="0" fontId="6" fillId="0" borderId="16" xfId="0" applyFont="1" applyFill="1" applyBorder="1" applyAlignment="1">
      <alignment vertical="center" wrapText="1"/>
    </xf>
    <xf numFmtId="3" fontId="6" fillId="0" borderId="19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wrapText="1"/>
    </xf>
    <xf numFmtId="164" fontId="6" fillId="0" borderId="22" xfId="0" applyNumberFormat="1" applyFont="1" applyFill="1" applyBorder="1" applyAlignment="1"/>
    <xf numFmtId="0" fontId="0" fillId="0" borderId="0" xfId="0" applyFill="1" applyAlignment="1"/>
    <xf numFmtId="0" fontId="6" fillId="0" borderId="24" xfId="0" applyFont="1" applyFill="1" applyBorder="1" applyAlignment="1">
      <alignment horizontal="center"/>
    </xf>
    <xf numFmtId="0" fontId="2" fillId="0" borderId="25" xfId="0" applyFont="1" applyFill="1" applyBorder="1"/>
    <xf numFmtId="3" fontId="2" fillId="0" borderId="26" xfId="0" applyNumberFormat="1" applyFont="1" applyFill="1" applyBorder="1" applyAlignment="1"/>
    <xf numFmtId="0" fontId="7" fillId="0" borderId="0" xfId="0" applyFont="1" applyFill="1"/>
    <xf numFmtId="0" fontId="6" fillId="0" borderId="0" xfId="0" applyFont="1" applyFill="1"/>
    <xf numFmtId="164" fontId="6" fillId="0" borderId="30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9" fillId="0" borderId="7" xfId="0" applyFont="1" applyFill="1" applyBorder="1" applyAlignment="1"/>
    <xf numFmtId="0" fontId="0" fillId="0" borderId="7" xfId="0" applyFill="1" applyBorder="1" applyAlignment="1"/>
    <xf numFmtId="0" fontId="10" fillId="0" borderId="0" xfId="0" applyFont="1" applyFill="1"/>
    <xf numFmtId="0" fontId="6" fillId="0" borderId="13" xfId="0" applyFont="1" applyFill="1" applyBorder="1"/>
    <xf numFmtId="3" fontId="6" fillId="2" borderId="35" xfId="0" applyNumberFormat="1" applyFont="1" applyFill="1" applyBorder="1"/>
    <xf numFmtId="3" fontId="6" fillId="0" borderId="12" xfId="0" applyNumberFormat="1" applyFont="1" applyFill="1" applyBorder="1" applyAlignment="1">
      <alignment horizontal="right"/>
    </xf>
    <xf numFmtId="3" fontId="6" fillId="2" borderId="19" xfId="0" applyNumberFormat="1" applyFont="1" applyFill="1" applyBorder="1"/>
    <xf numFmtId="3" fontId="6" fillId="0" borderId="19" xfId="0" applyNumberFormat="1" applyFont="1" applyFill="1" applyBorder="1"/>
    <xf numFmtId="3" fontId="6" fillId="2" borderId="15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6" fillId="2" borderId="19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/>
    <xf numFmtId="3" fontId="6" fillId="2" borderId="19" xfId="0" applyNumberFormat="1" applyFont="1" applyFill="1" applyBorder="1" applyAlignment="1"/>
    <xf numFmtId="3" fontId="0" fillId="0" borderId="0" xfId="0" applyNumberFormat="1" applyFill="1" applyAlignment="1"/>
    <xf numFmtId="0" fontId="8" fillId="0" borderId="25" xfId="0" applyFont="1" applyFill="1" applyBorder="1"/>
    <xf numFmtId="3" fontId="2" fillId="2" borderId="26" xfId="0" applyNumberFormat="1" applyFont="1" applyFill="1" applyBorder="1"/>
    <xf numFmtId="3" fontId="2" fillId="0" borderId="29" xfId="0" applyNumberFormat="1" applyFont="1" applyFill="1" applyBorder="1" applyAlignment="1">
      <alignment horizontal="right"/>
    </xf>
    <xf numFmtId="164" fontId="2" fillId="0" borderId="27" xfId="0" applyNumberFormat="1" applyFont="1" applyFill="1" applyBorder="1" applyAlignment="1">
      <alignment shrinkToFit="1"/>
    </xf>
    <xf numFmtId="0" fontId="6" fillId="0" borderId="36" xfId="0" applyFont="1" applyFill="1" applyBorder="1"/>
    <xf numFmtId="3" fontId="6" fillId="2" borderId="28" xfId="0" applyNumberFormat="1" applyFont="1" applyFill="1" applyBorder="1"/>
    <xf numFmtId="3" fontId="6" fillId="0" borderId="37" xfId="0" applyNumberFormat="1" applyFont="1" applyFill="1" applyBorder="1" applyAlignment="1">
      <alignment horizontal="right"/>
    </xf>
    <xf numFmtId="4" fontId="0" fillId="0" borderId="0" xfId="0" applyNumberFormat="1" applyFill="1"/>
    <xf numFmtId="0" fontId="3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12" fillId="3" borderId="39" xfId="0" applyFont="1" applyFill="1" applyBorder="1" applyAlignment="1">
      <alignment horizontal="center"/>
    </xf>
    <xf numFmtId="164" fontId="6" fillId="0" borderId="40" xfId="0" applyNumberFormat="1" applyFont="1" applyFill="1" applyBorder="1"/>
    <xf numFmtId="164" fontId="2" fillId="0" borderId="41" xfId="0" applyNumberFormat="1" applyFont="1" applyFill="1" applyBorder="1" applyAlignment="1">
      <alignment shrinkToFit="1"/>
    </xf>
    <xf numFmtId="3" fontId="6" fillId="0" borderId="11" xfId="0" applyNumberFormat="1" applyFont="1" applyFill="1" applyBorder="1"/>
    <xf numFmtId="3" fontId="6" fillId="0" borderId="22" xfId="0" applyNumberFormat="1" applyFont="1" applyFill="1" applyBorder="1"/>
    <xf numFmtId="0" fontId="6" fillId="0" borderId="25" xfId="0" applyFont="1" applyFill="1" applyBorder="1"/>
    <xf numFmtId="3" fontId="6" fillId="0" borderId="26" xfId="0" applyNumberFormat="1" applyFont="1" applyFill="1" applyBorder="1" applyAlignment="1"/>
    <xf numFmtId="164" fontId="6" fillId="0" borderId="26" xfId="0" applyNumberFormat="1" applyFont="1" applyFill="1" applyBorder="1"/>
    <xf numFmtId="164" fontId="6" fillId="0" borderId="41" xfId="0" applyNumberFormat="1" applyFont="1" applyFill="1" applyBorder="1"/>
    <xf numFmtId="0" fontId="8" fillId="3" borderId="42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4" fontId="2" fillId="3" borderId="43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13" fillId="0" borderId="0" xfId="0" applyFont="1" applyFill="1"/>
    <xf numFmtId="3" fontId="13" fillId="0" borderId="0" xfId="0" applyNumberFormat="1" applyFont="1" applyFill="1"/>
    <xf numFmtId="0" fontId="13" fillId="0" borderId="44" xfId="0" applyFont="1" applyFill="1" applyBorder="1"/>
    <xf numFmtId="3" fontId="13" fillId="0" borderId="35" xfId="0" applyNumberFormat="1" applyFont="1" applyFill="1" applyBorder="1"/>
    <xf numFmtId="0" fontId="13" fillId="0" borderId="18" xfId="0" applyFont="1" applyFill="1" applyBorder="1"/>
    <xf numFmtId="0" fontId="6" fillId="0" borderId="19" xfId="0" applyFont="1" applyFill="1" applyBorder="1" applyAlignment="1">
      <alignment wrapText="1"/>
    </xf>
    <xf numFmtId="3" fontId="13" fillId="0" borderId="19" xfId="0" applyNumberFormat="1" applyFont="1" applyFill="1" applyBorder="1"/>
    <xf numFmtId="0" fontId="13" fillId="0" borderId="20" xfId="0" applyFont="1" applyFill="1" applyBorder="1"/>
    <xf numFmtId="0" fontId="13" fillId="0" borderId="22" xfId="0" applyFont="1" applyFill="1" applyBorder="1"/>
    <xf numFmtId="3" fontId="13" fillId="0" borderId="22" xfId="0" applyNumberFormat="1" applyFont="1" applyFill="1" applyBorder="1"/>
    <xf numFmtId="0" fontId="13" fillId="0" borderId="35" xfId="0" applyFont="1" applyFill="1" applyBorder="1" applyAlignment="1">
      <alignment wrapText="1"/>
    </xf>
    <xf numFmtId="0" fontId="14" fillId="3" borderId="31" xfId="0" applyFont="1" applyFill="1" applyBorder="1"/>
    <xf numFmtId="0" fontId="14" fillId="3" borderId="38" xfId="0" applyFont="1" applyFill="1" applyBorder="1"/>
    <xf numFmtId="3" fontId="14" fillId="3" borderId="38" xfId="0" applyNumberFormat="1" applyFont="1" applyFill="1" applyBorder="1"/>
    <xf numFmtId="0" fontId="14" fillId="3" borderId="0" xfId="0" applyFont="1" applyFill="1"/>
    <xf numFmtId="165" fontId="13" fillId="0" borderId="45" xfId="0" applyNumberFormat="1" applyFont="1" applyFill="1" applyBorder="1"/>
    <xf numFmtId="165" fontId="13" fillId="0" borderId="17" xfId="0" applyNumberFormat="1" applyFont="1" applyFill="1" applyBorder="1"/>
    <xf numFmtId="165" fontId="13" fillId="0" borderId="23" xfId="0" applyNumberFormat="1" applyFont="1" applyFill="1" applyBorder="1"/>
    <xf numFmtId="165" fontId="14" fillId="3" borderId="34" xfId="0" applyNumberFormat="1" applyFont="1" applyFill="1" applyBorder="1"/>
    <xf numFmtId="0" fontId="6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wrapText="1"/>
    </xf>
    <xf numFmtId="3" fontId="2" fillId="3" borderId="38" xfId="0" applyNumberFormat="1" applyFont="1" applyFill="1" applyBorder="1"/>
    <xf numFmtId="3" fontId="2" fillId="3" borderId="33" xfId="0" applyNumberFormat="1" applyFont="1" applyFill="1" applyBorder="1" applyAlignment="1">
      <alignment horizontal="right"/>
    </xf>
    <xf numFmtId="164" fontId="2" fillId="3" borderId="34" xfId="0" applyNumberFormat="1" applyFont="1" applyFill="1" applyBorder="1"/>
    <xf numFmtId="0" fontId="8" fillId="3" borderId="5" xfId="0" applyFont="1" applyFill="1" applyBorder="1" applyAlignment="1">
      <alignment horizontal="center"/>
    </xf>
    <xf numFmtId="3" fontId="15" fillId="0" borderId="0" xfId="0" applyNumberFormat="1" applyFont="1" applyFill="1"/>
    <xf numFmtId="0" fontId="15" fillId="0" borderId="0" xfId="0" applyFont="1" applyFill="1"/>
    <xf numFmtId="0" fontId="4" fillId="0" borderId="7" xfId="0" applyFont="1" applyFill="1" applyBorder="1"/>
    <xf numFmtId="0" fontId="0" fillId="0" borderId="7" xfId="0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6" fillId="0" borderId="0" xfId="0" applyFont="1" applyFill="1"/>
    <xf numFmtId="49" fontId="10" fillId="0" borderId="0" xfId="0" applyNumberFormat="1" applyFont="1" applyFill="1" applyAlignment="1">
      <alignment horizontal="right"/>
    </xf>
    <xf numFmtId="0" fontId="8" fillId="0" borderId="0" xfId="0" applyFont="1" applyFill="1"/>
    <xf numFmtId="49" fontId="0" fillId="0" borderId="0" xfId="0" applyNumberFormat="1" applyFill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49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166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10" fillId="0" borderId="0" xfId="0" applyNumberFormat="1" applyFont="1" applyFill="1" applyAlignment="1">
      <alignment horizontal="right"/>
    </xf>
    <xf numFmtId="0" fontId="17" fillId="0" borderId="0" xfId="0" applyFont="1" applyFill="1"/>
    <xf numFmtId="0" fontId="1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%20Olomouck&#233;ho%20kraje/2012%20-%20n&#225;vrh/ROK%2030.11.2011/3.%20-%20Rozpo&#269;et%20OK%202012%20-%202)%20P&#345;&#237;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.%20-%20Rozpo&#269;et%20OK%202013%20-%203a)%20v&#253;daje%20odbor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redikce"/>
      <sheetName val="daně"/>
      <sheetName val="4112"/>
      <sheetName val="odbory"/>
      <sheetName val="odvody PO"/>
    </sheetNames>
    <sheetDataSet>
      <sheetData sheetId="0">
        <row r="22">
          <cell r="I22">
            <v>136806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2"/>
      <sheetName val="03"/>
      <sheetName val="05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7"/>
      <sheetName val="16"/>
    </sheetNames>
    <sheetDataSet>
      <sheetData sheetId="0">
        <row r="24">
          <cell r="D24">
            <v>1702161</v>
          </cell>
          <cell r="F24">
            <v>1639087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107"/>
      <c r="B1" s="107"/>
      <c r="C1" s="107"/>
      <c r="D1" s="107"/>
      <c r="E1" s="107"/>
      <c r="F1" s="107"/>
      <c r="G1" s="107"/>
      <c r="H1" s="108"/>
      <c r="I1" s="109" t="s">
        <v>37</v>
      </c>
    </row>
    <row r="2" spans="1:9" ht="15.75" thickTop="1" x14ac:dyDescent="0.25"/>
    <row r="3" spans="1:9" x14ac:dyDescent="0.25">
      <c r="A3" s="110" t="s">
        <v>98</v>
      </c>
      <c r="I3" s="111" t="s">
        <v>104</v>
      </c>
    </row>
    <row r="4" spans="1:9" x14ac:dyDescent="0.25">
      <c r="A4" s="112"/>
      <c r="I4" s="113"/>
    </row>
    <row r="5" spans="1:9" x14ac:dyDescent="0.25">
      <c r="A5" s="110" t="s">
        <v>99</v>
      </c>
      <c r="I5" s="113"/>
    </row>
    <row r="6" spans="1:9" x14ac:dyDescent="0.25">
      <c r="I6" s="113"/>
    </row>
    <row r="7" spans="1:9" x14ac:dyDescent="0.25">
      <c r="A7" s="1" t="s">
        <v>100</v>
      </c>
      <c r="I7" s="111" t="s">
        <v>105</v>
      </c>
    </row>
    <row r="8" spans="1:9" x14ac:dyDescent="0.25">
      <c r="I8" s="113"/>
    </row>
    <row r="9" spans="1:9" x14ac:dyDescent="0.25">
      <c r="A9" s="126" t="s">
        <v>141</v>
      </c>
      <c r="B9" s="126"/>
      <c r="C9" s="126"/>
      <c r="D9" s="126"/>
      <c r="E9" s="126"/>
      <c r="F9" s="126"/>
      <c r="G9" s="126"/>
      <c r="H9" s="126"/>
      <c r="I9" s="111" t="s">
        <v>38</v>
      </c>
    </row>
    <row r="10" spans="1:9" x14ac:dyDescent="0.25">
      <c r="I10" s="113"/>
    </row>
    <row r="11" spans="1:9" x14ac:dyDescent="0.25">
      <c r="A11" s="126" t="s">
        <v>101</v>
      </c>
      <c r="B11" s="126"/>
      <c r="C11" s="126"/>
      <c r="D11" s="126"/>
      <c r="E11" s="126"/>
      <c r="F11" s="126"/>
      <c r="G11" s="126"/>
      <c r="H11" s="126"/>
      <c r="I11" s="111" t="s">
        <v>40</v>
      </c>
    </row>
    <row r="12" spans="1:9" x14ac:dyDescent="0.25">
      <c r="I12" s="113"/>
    </row>
    <row r="13" spans="1:9" x14ac:dyDescent="0.25">
      <c r="A13" s="1" t="s">
        <v>39</v>
      </c>
      <c r="I13" s="111" t="s">
        <v>106</v>
      </c>
    </row>
    <row r="14" spans="1:9" x14ac:dyDescent="0.25">
      <c r="I14" s="113"/>
    </row>
    <row r="15" spans="1:9" x14ac:dyDescent="0.25">
      <c r="A15" s="1" t="s">
        <v>102</v>
      </c>
      <c r="I15" s="111" t="s">
        <v>107</v>
      </c>
    </row>
    <row r="16" spans="1:9" x14ac:dyDescent="0.25">
      <c r="I16" s="113"/>
    </row>
    <row r="17" spans="1:10" x14ac:dyDescent="0.25">
      <c r="A17" s="1" t="s">
        <v>103</v>
      </c>
      <c r="I17" s="111" t="s">
        <v>108</v>
      </c>
    </row>
    <row r="18" spans="1:10" x14ac:dyDescent="0.25">
      <c r="I18" s="113"/>
    </row>
    <row r="19" spans="1:10" ht="30" customHeight="1" x14ac:dyDescent="0.25">
      <c r="A19" s="110" t="s">
        <v>97</v>
      </c>
      <c r="I19" s="113"/>
    </row>
    <row r="20" spans="1:10" ht="6" customHeight="1" x14ac:dyDescent="0.25">
      <c r="I20" s="113"/>
    </row>
    <row r="21" spans="1:10" x14ac:dyDescent="0.25">
      <c r="A21" s="112" t="s">
        <v>142</v>
      </c>
      <c r="H21" s="3" t="s">
        <v>41</v>
      </c>
      <c r="I21" s="113"/>
    </row>
    <row r="22" spans="1:10" ht="9" customHeight="1" x14ac:dyDescent="0.25">
      <c r="A22" s="112"/>
      <c r="I22" s="113"/>
    </row>
    <row r="23" spans="1:10" x14ac:dyDescent="0.25">
      <c r="A23" s="114" t="s">
        <v>42</v>
      </c>
      <c r="B23" s="115"/>
      <c r="C23" s="33"/>
      <c r="D23" s="33"/>
      <c r="E23" s="33"/>
      <c r="F23" s="33"/>
      <c r="G23" s="33"/>
      <c r="H23" s="116"/>
      <c r="I23" s="117" t="s">
        <v>109</v>
      </c>
      <c r="J23" s="33"/>
    </row>
    <row r="24" spans="1:10" ht="6" customHeight="1" x14ac:dyDescent="0.25">
      <c r="A24" s="114"/>
      <c r="B24" s="115"/>
      <c r="C24" s="33"/>
      <c r="D24" s="33"/>
      <c r="E24" s="33"/>
      <c r="F24" s="33"/>
      <c r="G24" s="33"/>
      <c r="H24" s="116"/>
      <c r="I24" s="117"/>
      <c r="J24" s="33"/>
    </row>
    <row r="25" spans="1:10" x14ac:dyDescent="0.25">
      <c r="A25" s="118" t="s">
        <v>43</v>
      </c>
      <c r="B25" s="33"/>
      <c r="C25" s="33"/>
      <c r="D25" s="33"/>
      <c r="E25" s="33"/>
      <c r="F25" s="33"/>
      <c r="G25" s="119">
        <v>1</v>
      </c>
      <c r="H25" s="116"/>
      <c r="I25" s="111" t="s">
        <v>110</v>
      </c>
      <c r="J25" s="33"/>
    </row>
    <row r="26" spans="1:10" ht="6" customHeight="1" x14ac:dyDescent="0.25">
      <c r="A26" s="118"/>
      <c r="B26" s="33"/>
      <c r="C26" s="33"/>
      <c r="D26" s="33"/>
      <c r="E26" s="33"/>
      <c r="F26" s="33"/>
      <c r="G26" s="119"/>
      <c r="H26" s="116"/>
      <c r="I26" s="113"/>
      <c r="J26" s="33"/>
    </row>
    <row r="27" spans="1:10" ht="15.75" customHeight="1" x14ac:dyDescent="0.25">
      <c r="A27" s="118" t="s">
        <v>44</v>
      </c>
      <c r="B27" s="33"/>
      <c r="C27" s="33"/>
      <c r="D27" s="33"/>
      <c r="E27" s="33"/>
      <c r="F27" s="33"/>
      <c r="G27" s="119">
        <v>2</v>
      </c>
      <c r="H27" s="116" t="s">
        <v>41</v>
      </c>
      <c r="I27" s="111" t="s">
        <v>111</v>
      </c>
      <c r="J27" s="33"/>
    </row>
    <row r="28" spans="1:10" ht="6" customHeight="1" x14ac:dyDescent="0.25">
      <c r="A28" s="118"/>
      <c r="B28" s="33"/>
      <c r="C28" s="33"/>
      <c r="D28" s="33"/>
      <c r="E28" s="33"/>
      <c r="F28" s="33"/>
      <c r="G28" s="119"/>
      <c r="H28" s="116"/>
      <c r="I28" s="113"/>
      <c r="J28" s="33"/>
    </row>
    <row r="29" spans="1:10" x14ac:dyDescent="0.25">
      <c r="A29" s="118" t="s">
        <v>45</v>
      </c>
      <c r="B29" s="33"/>
      <c r="C29" s="33"/>
      <c r="D29" s="33"/>
      <c r="E29" s="33"/>
      <c r="F29" s="33"/>
      <c r="G29" s="119">
        <v>3</v>
      </c>
      <c r="H29" s="116"/>
      <c r="I29" s="111" t="s">
        <v>112</v>
      </c>
      <c r="J29" s="33"/>
    </row>
    <row r="30" spans="1:10" ht="6" customHeight="1" x14ac:dyDescent="0.25">
      <c r="A30" s="118"/>
      <c r="B30" s="33"/>
      <c r="C30" s="33"/>
      <c r="D30" s="33"/>
      <c r="E30" s="33"/>
      <c r="F30" s="33"/>
      <c r="G30" s="119"/>
      <c r="H30" s="116"/>
      <c r="I30" s="113"/>
      <c r="J30" s="33"/>
    </row>
    <row r="31" spans="1:10" x14ac:dyDescent="0.25">
      <c r="A31" s="118" t="s">
        <v>46</v>
      </c>
      <c r="B31" s="33"/>
      <c r="C31" s="33"/>
      <c r="D31" s="33"/>
      <c r="E31" s="33"/>
      <c r="F31" s="33"/>
      <c r="G31" s="119">
        <v>4</v>
      </c>
      <c r="H31" s="116"/>
      <c r="I31" s="117" t="s">
        <v>113</v>
      </c>
      <c r="J31" s="33"/>
    </row>
    <row r="32" spans="1:10" ht="6" customHeight="1" x14ac:dyDescent="0.25">
      <c r="A32" s="118"/>
      <c r="B32" s="33"/>
      <c r="C32" s="33"/>
      <c r="D32" s="33"/>
      <c r="E32" s="33"/>
      <c r="F32" s="33"/>
      <c r="G32" s="119"/>
      <c r="H32" s="116"/>
      <c r="I32" s="113"/>
      <c r="J32" s="33"/>
    </row>
    <row r="33" spans="1:10" x14ac:dyDescent="0.25">
      <c r="A33" s="118" t="s">
        <v>47</v>
      </c>
      <c r="B33" s="33"/>
      <c r="C33" s="33"/>
      <c r="D33" s="33"/>
      <c r="E33" s="33"/>
      <c r="F33" s="33"/>
      <c r="G33" s="119">
        <v>5</v>
      </c>
      <c r="H33" s="116"/>
      <c r="I33" s="111" t="s">
        <v>114</v>
      </c>
      <c r="J33" s="33"/>
    </row>
    <row r="34" spans="1:10" ht="6" customHeight="1" x14ac:dyDescent="0.25">
      <c r="A34" s="118"/>
      <c r="B34" s="33"/>
      <c r="C34" s="33"/>
      <c r="D34" s="33"/>
      <c r="E34" s="33"/>
      <c r="F34" s="33"/>
      <c r="G34" s="119"/>
      <c r="H34" s="116"/>
      <c r="I34" s="113"/>
      <c r="J34" s="33"/>
    </row>
    <row r="35" spans="1:10" x14ac:dyDescent="0.25">
      <c r="A35" s="118" t="s">
        <v>49</v>
      </c>
      <c r="B35" s="33"/>
      <c r="C35" s="33"/>
      <c r="D35" s="33"/>
      <c r="E35" s="33"/>
      <c r="F35" s="33"/>
      <c r="G35" s="119">
        <v>6</v>
      </c>
      <c r="H35" s="116"/>
      <c r="I35" s="111" t="s">
        <v>115</v>
      </c>
      <c r="J35" s="33"/>
    </row>
    <row r="36" spans="1:10" ht="6" customHeight="1" x14ac:dyDescent="0.25">
      <c r="A36" s="118"/>
      <c r="B36" s="33"/>
      <c r="C36" s="33"/>
      <c r="D36" s="33"/>
      <c r="E36" s="33"/>
      <c r="F36" s="33"/>
      <c r="G36" s="119"/>
      <c r="H36" s="116"/>
      <c r="I36" s="113"/>
      <c r="J36" s="33"/>
    </row>
    <row r="37" spans="1:10" x14ac:dyDescent="0.25">
      <c r="A37" s="118" t="s">
        <v>50</v>
      </c>
      <c r="B37" s="33"/>
      <c r="C37" s="33"/>
      <c r="D37" s="33"/>
      <c r="E37" s="33"/>
      <c r="F37" s="33"/>
      <c r="G37" s="119">
        <v>7</v>
      </c>
      <c r="H37" s="116"/>
      <c r="I37" s="111" t="s">
        <v>48</v>
      </c>
      <c r="J37" s="33"/>
    </row>
    <row r="38" spans="1:10" ht="6" customHeight="1" x14ac:dyDescent="0.25">
      <c r="A38" s="118"/>
      <c r="B38" s="33"/>
      <c r="C38" s="33"/>
      <c r="D38" s="33"/>
      <c r="E38" s="33"/>
      <c r="F38" s="33"/>
      <c r="G38" s="119"/>
      <c r="H38" s="116"/>
      <c r="I38" s="113"/>
      <c r="J38" s="33"/>
    </row>
    <row r="39" spans="1:10" hidden="1" x14ac:dyDescent="0.25">
      <c r="A39" s="118"/>
      <c r="B39" s="33"/>
      <c r="C39" s="33"/>
      <c r="D39" s="33"/>
      <c r="E39" s="33"/>
      <c r="F39" s="33"/>
      <c r="G39" s="119"/>
      <c r="H39" s="116"/>
      <c r="I39" s="113"/>
      <c r="J39" s="33"/>
    </row>
    <row r="40" spans="1:10" x14ac:dyDescent="0.25">
      <c r="A40" s="118" t="s">
        <v>51</v>
      </c>
      <c r="B40" s="33"/>
      <c r="C40" s="33"/>
      <c r="D40" s="33"/>
      <c r="E40" s="33"/>
      <c r="F40" s="33"/>
      <c r="G40" s="119">
        <v>8</v>
      </c>
      <c r="H40" s="116"/>
      <c r="I40" s="111" t="s">
        <v>116</v>
      </c>
      <c r="J40" s="33"/>
    </row>
    <row r="41" spans="1:10" ht="6" customHeight="1" x14ac:dyDescent="0.25">
      <c r="A41" s="118"/>
      <c r="B41" s="33"/>
      <c r="C41" s="33"/>
      <c r="D41" s="33"/>
      <c r="E41" s="33"/>
      <c r="F41" s="33"/>
      <c r="G41" s="119"/>
      <c r="H41" s="116"/>
      <c r="I41" s="113"/>
      <c r="J41" s="33"/>
    </row>
    <row r="42" spans="1:10" x14ac:dyDescent="0.25">
      <c r="A42" s="118" t="s">
        <v>52</v>
      </c>
      <c r="B42" s="33"/>
      <c r="C42" s="33"/>
      <c r="D42" s="33"/>
      <c r="E42" s="33"/>
      <c r="F42" s="33"/>
      <c r="G42" s="119">
        <v>9</v>
      </c>
      <c r="H42" s="116"/>
      <c r="I42" s="111" t="s">
        <v>117</v>
      </c>
      <c r="J42" s="33"/>
    </row>
    <row r="43" spans="1:10" ht="6" customHeight="1" x14ac:dyDescent="0.25">
      <c r="A43" s="118"/>
      <c r="B43" s="33"/>
      <c r="C43" s="33"/>
      <c r="D43" s="33"/>
      <c r="E43" s="33"/>
      <c r="F43" s="33"/>
      <c r="G43" s="119"/>
      <c r="H43" s="116"/>
      <c r="I43" s="113"/>
      <c r="J43" s="33"/>
    </row>
    <row r="44" spans="1:10" x14ac:dyDescent="0.25">
      <c r="A44" s="118" t="s">
        <v>53</v>
      </c>
      <c r="B44" s="33"/>
      <c r="C44" s="33"/>
      <c r="D44" s="33"/>
      <c r="E44" s="33"/>
      <c r="F44" s="33"/>
      <c r="G44" s="115">
        <v>10</v>
      </c>
      <c r="H44" s="116"/>
      <c r="I44" s="111" t="s">
        <v>118</v>
      </c>
      <c r="J44" s="33"/>
    </row>
    <row r="45" spans="1:10" ht="6" customHeight="1" x14ac:dyDescent="0.25">
      <c r="A45" s="118"/>
      <c r="B45" s="33"/>
      <c r="C45" s="33"/>
      <c r="D45" s="33"/>
      <c r="E45" s="33"/>
      <c r="F45" s="33"/>
      <c r="G45" s="115"/>
      <c r="H45" s="116"/>
      <c r="I45" s="113"/>
      <c r="J45" s="33"/>
    </row>
    <row r="46" spans="1:10" x14ac:dyDescent="0.25">
      <c r="A46" s="118" t="s">
        <v>54</v>
      </c>
      <c r="B46" s="33"/>
      <c r="C46" s="33"/>
      <c r="D46" s="33"/>
      <c r="E46" s="33"/>
      <c r="F46" s="33"/>
      <c r="G46" s="115">
        <v>11</v>
      </c>
      <c r="H46" s="116"/>
      <c r="I46" s="111" t="s">
        <v>119</v>
      </c>
      <c r="J46" s="33"/>
    </row>
    <row r="47" spans="1:10" ht="6" customHeight="1" x14ac:dyDescent="0.25">
      <c r="A47" s="118"/>
      <c r="B47" s="33"/>
      <c r="C47" s="33"/>
      <c r="D47" s="33"/>
      <c r="E47" s="33"/>
      <c r="F47" s="33"/>
      <c r="G47" s="115"/>
      <c r="H47" s="116"/>
      <c r="I47" s="113"/>
      <c r="J47" s="33"/>
    </row>
    <row r="48" spans="1:10" x14ac:dyDescent="0.25">
      <c r="A48" s="118" t="s">
        <v>55</v>
      </c>
      <c r="B48" s="33"/>
      <c r="C48" s="33"/>
      <c r="D48" s="33"/>
      <c r="E48" s="33"/>
      <c r="F48" s="33"/>
      <c r="G48" s="115">
        <v>12</v>
      </c>
      <c r="H48" s="116"/>
      <c r="I48" s="111" t="s">
        <v>120</v>
      </c>
      <c r="J48" s="33"/>
    </row>
    <row r="49" spans="1:10" ht="6" customHeight="1" x14ac:dyDescent="0.25">
      <c r="A49" s="118"/>
      <c r="B49" s="33"/>
      <c r="C49" s="33"/>
      <c r="D49" s="33"/>
      <c r="E49" s="33"/>
      <c r="F49" s="33"/>
      <c r="G49" s="115"/>
      <c r="H49" s="116"/>
      <c r="I49" s="113"/>
      <c r="J49" s="33"/>
    </row>
    <row r="50" spans="1:10" x14ac:dyDescent="0.25">
      <c r="A50" s="118" t="s">
        <v>57</v>
      </c>
      <c r="B50" s="33"/>
      <c r="C50" s="33"/>
      <c r="D50" s="33"/>
      <c r="E50" s="33"/>
      <c r="F50" s="33"/>
      <c r="G50" s="115">
        <v>13</v>
      </c>
      <c r="H50" s="116"/>
      <c r="I50" s="111" t="s">
        <v>121</v>
      </c>
      <c r="J50" s="33"/>
    </row>
    <row r="51" spans="1:10" ht="6" customHeight="1" x14ac:dyDescent="0.25">
      <c r="A51" s="118"/>
      <c r="B51" s="33"/>
      <c r="C51" s="33"/>
      <c r="D51" s="33"/>
      <c r="E51" s="33"/>
      <c r="F51" s="33"/>
      <c r="G51" s="115"/>
      <c r="H51" s="116"/>
      <c r="I51" s="111"/>
      <c r="J51" s="33"/>
    </row>
    <row r="52" spans="1:10" x14ac:dyDescent="0.25">
      <c r="A52" s="118" t="s">
        <v>58</v>
      </c>
      <c r="B52" s="33"/>
      <c r="C52" s="33"/>
      <c r="D52" s="33"/>
      <c r="E52" s="33"/>
      <c r="F52" s="33"/>
      <c r="G52" s="115">
        <v>14</v>
      </c>
      <c r="H52" s="116"/>
      <c r="I52" s="111" t="s">
        <v>122</v>
      </c>
      <c r="J52" s="33"/>
    </row>
    <row r="53" spans="1:10" ht="6" customHeight="1" x14ac:dyDescent="0.25">
      <c r="A53" s="118"/>
      <c r="B53" s="33"/>
      <c r="C53" s="33"/>
      <c r="D53" s="33"/>
      <c r="E53" s="33"/>
      <c r="F53" s="33"/>
      <c r="G53" s="115"/>
      <c r="H53" s="116"/>
      <c r="I53" s="111"/>
      <c r="J53" s="33"/>
    </row>
    <row r="54" spans="1:10" x14ac:dyDescent="0.25">
      <c r="A54" s="33" t="s">
        <v>59</v>
      </c>
      <c r="B54" s="33"/>
      <c r="C54" s="33"/>
      <c r="D54" s="33"/>
      <c r="E54" s="33"/>
      <c r="F54" s="33"/>
      <c r="G54" s="120">
        <v>15</v>
      </c>
      <c r="H54" s="116"/>
      <c r="I54" s="111" t="s">
        <v>123</v>
      </c>
      <c r="J54" s="33"/>
    </row>
    <row r="55" spans="1:10" ht="6" customHeight="1" x14ac:dyDescent="0.25">
      <c r="A55" s="33"/>
      <c r="B55" s="33"/>
      <c r="C55" s="33"/>
      <c r="D55" s="33"/>
      <c r="E55" s="33"/>
      <c r="F55" s="33"/>
      <c r="G55" s="120"/>
      <c r="H55" s="116"/>
      <c r="I55" s="113"/>
      <c r="J55" s="33"/>
    </row>
    <row r="56" spans="1:10" x14ac:dyDescent="0.25">
      <c r="A56" s="33" t="s">
        <v>61</v>
      </c>
      <c r="B56" s="33"/>
      <c r="C56" s="33"/>
      <c r="D56" s="33"/>
      <c r="E56" s="33"/>
      <c r="F56" s="33"/>
      <c r="G56" s="120">
        <v>16</v>
      </c>
      <c r="H56" s="116"/>
      <c r="I56" s="111" t="s">
        <v>124</v>
      </c>
      <c r="J56" s="33"/>
    </row>
    <row r="57" spans="1:10" ht="6" customHeight="1" x14ac:dyDescent="0.25">
      <c r="A57" s="33"/>
      <c r="B57" s="33"/>
      <c r="C57" s="33"/>
      <c r="D57" s="33"/>
      <c r="E57" s="33"/>
      <c r="F57" s="33"/>
      <c r="G57" s="120"/>
      <c r="H57" s="116"/>
      <c r="I57" s="113"/>
      <c r="J57" s="33"/>
    </row>
    <row r="58" spans="1:10" x14ac:dyDescent="0.25">
      <c r="A58" s="33" t="s">
        <v>63</v>
      </c>
      <c r="B58" s="33"/>
      <c r="C58" s="33"/>
      <c r="D58" s="33"/>
      <c r="E58" s="33"/>
      <c r="F58" s="33"/>
      <c r="G58" s="120">
        <v>17</v>
      </c>
      <c r="H58" s="116"/>
      <c r="I58" s="111" t="s">
        <v>125</v>
      </c>
      <c r="J58" s="33"/>
    </row>
    <row r="59" spans="1:10" x14ac:dyDescent="0.25">
      <c r="A59" s="33"/>
      <c r="B59" s="33"/>
      <c r="C59" s="33"/>
      <c r="D59" s="33"/>
      <c r="E59" s="33"/>
      <c r="F59" s="33"/>
      <c r="G59" s="120"/>
      <c r="H59" s="116"/>
      <c r="I59" s="113"/>
      <c r="J59" s="33"/>
    </row>
    <row r="60" spans="1:10" x14ac:dyDescent="0.25">
      <c r="A60" s="33"/>
      <c r="B60" s="33"/>
      <c r="C60" s="33"/>
      <c r="D60" s="33"/>
      <c r="E60" s="33"/>
      <c r="F60" s="33"/>
      <c r="G60" s="120"/>
      <c r="H60" s="116"/>
      <c r="I60" s="113"/>
      <c r="J60" s="33"/>
    </row>
    <row r="61" spans="1:10" x14ac:dyDescent="0.25">
      <c r="A61" s="33"/>
      <c r="B61" s="33"/>
      <c r="C61" s="33"/>
      <c r="D61" s="33"/>
      <c r="E61" s="33"/>
      <c r="F61" s="33"/>
      <c r="G61" s="120"/>
      <c r="H61" s="116"/>
      <c r="I61" s="113"/>
      <c r="J61" s="33"/>
    </row>
    <row r="62" spans="1:10" hidden="1" x14ac:dyDescent="0.25">
      <c r="A62" s="33"/>
      <c r="B62" s="33"/>
      <c r="C62" s="33"/>
      <c r="D62" s="33"/>
      <c r="E62" s="33"/>
      <c r="F62" s="33"/>
      <c r="G62" s="120"/>
      <c r="H62" s="116"/>
      <c r="J62" s="33"/>
    </row>
    <row r="63" spans="1:10" hidden="1" x14ac:dyDescent="0.25">
      <c r="A63" s="33"/>
      <c r="B63" s="33"/>
      <c r="C63" s="33"/>
      <c r="D63" s="33"/>
      <c r="E63" s="33"/>
      <c r="F63" s="33"/>
      <c r="G63" s="120"/>
      <c r="H63" s="116"/>
      <c r="J63" s="33"/>
    </row>
    <row r="64" spans="1:10" hidden="1" x14ac:dyDescent="0.25">
      <c r="A64" s="33"/>
      <c r="B64" s="33"/>
      <c r="C64" s="33"/>
      <c r="D64" s="33"/>
      <c r="E64" s="33"/>
      <c r="F64" s="33"/>
      <c r="G64" s="120"/>
      <c r="H64" s="116"/>
      <c r="J64" s="33"/>
    </row>
    <row r="65" spans="1:10" hidden="1" x14ac:dyDescent="0.25">
      <c r="A65" s="33"/>
      <c r="B65" s="33"/>
      <c r="C65" s="33"/>
      <c r="D65" s="33"/>
      <c r="E65" s="33"/>
      <c r="F65" s="33"/>
      <c r="G65" s="120"/>
      <c r="H65" s="116"/>
      <c r="J65" s="33"/>
    </row>
    <row r="66" spans="1:10" hidden="1" x14ac:dyDescent="0.25">
      <c r="A66" s="33"/>
      <c r="B66" s="33"/>
      <c r="C66" s="33"/>
      <c r="D66" s="33"/>
      <c r="E66" s="33"/>
      <c r="F66" s="33"/>
      <c r="G66" s="120"/>
      <c r="H66" s="116"/>
      <c r="J66" s="33"/>
    </row>
    <row r="67" spans="1:10" ht="15.75" thickBot="1" x14ac:dyDescent="0.3">
      <c r="A67" s="107"/>
      <c r="B67" s="107"/>
      <c r="C67" s="107"/>
      <c r="D67" s="107"/>
      <c r="E67" s="107"/>
      <c r="F67" s="107"/>
      <c r="G67" s="107"/>
      <c r="H67" s="108"/>
      <c r="I67" s="109" t="s">
        <v>37</v>
      </c>
    </row>
    <row r="68" spans="1:10" ht="15.75" thickTop="1" x14ac:dyDescent="0.25">
      <c r="A68" s="33"/>
      <c r="B68" s="33"/>
      <c r="C68" s="33"/>
      <c r="D68" s="33"/>
      <c r="E68" s="33"/>
      <c r="F68" s="33"/>
      <c r="G68" s="33"/>
      <c r="H68" s="116"/>
      <c r="I68" s="116"/>
      <c r="J68" s="33"/>
    </row>
    <row r="69" spans="1:10" x14ac:dyDescent="0.25">
      <c r="A69" s="112" t="s">
        <v>64</v>
      </c>
      <c r="B69" s="33"/>
      <c r="C69" s="33"/>
      <c r="D69" s="33"/>
      <c r="E69" s="33"/>
      <c r="F69" s="33"/>
      <c r="G69" s="33"/>
      <c r="H69" s="116"/>
      <c r="I69" s="113"/>
      <c r="J69" s="33"/>
    </row>
    <row r="70" spans="1:10" ht="15.75" customHeight="1" x14ac:dyDescent="0.25">
      <c r="A70" s="33"/>
      <c r="B70" s="33"/>
      <c r="C70" s="33"/>
      <c r="D70" s="33"/>
      <c r="E70" s="33"/>
      <c r="F70" s="33"/>
      <c r="G70" s="33"/>
      <c r="H70" s="116"/>
      <c r="I70" s="116"/>
      <c r="J70" s="33"/>
    </row>
    <row r="71" spans="1:10" x14ac:dyDescent="0.25">
      <c r="A71" s="114" t="s">
        <v>42</v>
      </c>
      <c r="I71" s="111" t="s">
        <v>126</v>
      </c>
    </row>
    <row r="72" spans="1:10" ht="6" customHeight="1" x14ac:dyDescent="0.25">
      <c r="A72" s="114"/>
    </row>
    <row r="73" spans="1:10" x14ac:dyDescent="0.25">
      <c r="A73" s="118" t="s">
        <v>65</v>
      </c>
      <c r="B73" s="33"/>
      <c r="C73" s="33"/>
      <c r="D73" s="33"/>
      <c r="E73" s="33"/>
      <c r="F73" s="33"/>
      <c r="G73" s="120">
        <v>10</v>
      </c>
      <c r="H73" s="116"/>
      <c r="I73" s="111" t="s">
        <v>56</v>
      </c>
      <c r="J73" s="33"/>
    </row>
    <row r="74" spans="1:10" ht="6" customHeight="1" x14ac:dyDescent="0.25">
      <c r="A74" s="118"/>
      <c r="B74" s="33"/>
      <c r="C74" s="33"/>
      <c r="D74" s="33"/>
      <c r="E74" s="33"/>
      <c r="F74" s="33"/>
      <c r="G74" s="120"/>
      <c r="H74" s="116"/>
      <c r="I74" s="116"/>
      <c r="J74" s="33"/>
    </row>
    <row r="75" spans="1:10" x14ac:dyDescent="0.25">
      <c r="A75" s="118" t="s">
        <v>68</v>
      </c>
      <c r="D75" s="33"/>
      <c r="E75" s="33"/>
      <c r="F75" s="33"/>
      <c r="G75" s="119">
        <v>11</v>
      </c>
      <c r="I75" s="111" t="s">
        <v>129</v>
      </c>
      <c r="J75" s="33"/>
    </row>
    <row r="76" spans="1:10" ht="6" customHeight="1" x14ac:dyDescent="0.25">
      <c r="A76" s="118"/>
      <c r="B76" s="115"/>
      <c r="D76" s="33"/>
      <c r="E76" s="33"/>
      <c r="F76" s="33"/>
      <c r="G76" s="120"/>
      <c r="H76" s="116"/>
      <c r="I76" s="121"/>
      <c r="J76" s="33"/>
    </row>
    <row r="77" spans="1:10" x14ac:dyDescent="0.25">
      <c r="A77" s="118" t="s">
        <v>66</v>
      </c>
      <c r="B77" s="115"/>
      <c r="D77" s="33"/>
      <c r="E77" s="33"/>
      <c r="F77" s="33"/>
      <c r="G77" s="120">
        <v>12</v>
      </c>
      <c r="H77" s="116"/>
      <c r="I77" s="111" t="s">
        <v>127</v>
      </c>
      <c r="J77" s="33"/>
    </row>
    <row r="78" spans="1:10" ht="6" customHeight="1" x14ac:dyDescent="0.25">
      <c r="A78" s="118"/>
      <c r="D78" s="33"/>
      <c r="E78" s="33"/>
      <c r="F78" s="33"/>
      <c r="G78" s="119"/>
      <c r="I78" s="121"/>
      <c r="J78" s="33"/>
    </row>
    <row r="79" spans="1:10" x14ac:dyDescent="0.25">
      <c r="A79" s="118" t="s">
        <v>67</v>
      </c>
      <c r="D79" s="33"/>
      <c r="E79" s="33"/>
      <c r="F79" s="33"/>
      <c r="G79" s="119">
        <v>13</v>
      </c>
      <c r="I79" s="111" t="s">
        <v>128</v>
      </c>
      <c r="J79" s="33"/>
    </row>
    <row r="80" spans="1:10" ht="6" customHeight="1" x14ac:dyDescent="0.25">
      <c r="A80" s="118"/>
      <c r="D80" s="33"/>
      <c r="E80" s="33"/>
      <c r="F80" s="33"/>
      <c r="G80" s="119"/>
      <c r="I80" s="121"/>
      <c r="J80" s="33"/>
    </row>
    <row r="81" spans="1:10" x14ac:dyDescent="0.25">
      <c r="A81" s="118" t="s">
        <v>69</v>
      </c>
      <c r="D81" s="33"/>
      <c r="E81" s="33"/>
      <c r="F81" s="33"/>
      <c r="G81" s="119">
        <v>14</v>
      </c>
      <c r="I81" s="111" t="s">
        <v>130</v>
      </c>
      <c r="J81" s="33"/>
    </row>
    <row r="82" spans="1:10" x14ac:dyDescent="0.25">
      <c r="A82" s="33"/>
      <c r="D82" s="33"/>
      <c r="E82" s="33"/>
      <c r="F82" s="33"/>
      <c r="G82" s="119"/>
      <c r="I82" s="122"/>
      <c r="J82" s="33"/>
    </row>
    <row r="83" spans="1:10" x14ac:dyDescent="0.25">
      <c r="A83" s="118"/>
      <c r="D83" s="33"/>
      <c r="E83" s="33"/>
      <c r="F83" s="33"/>
      <c r="G83" s="119"/>
      <c r="I83" s="111"/>
      <c r="J83" s="33"/>
    </row>
    <row r="84" spans="1:10" x14ac:dyDescent="0.25">
      <c r="A84" s="112" t="s">
        <v>71</v>
      </c>
      <c r="B84" s="33"/>
      <c r="C84" s="33"/>
      <c r="D84" s="33"/>
      <c r="E84" s="33"/>
      <c r="F84" s="33"/>
      <c r="G84" s="33"/>
      <c r="H84" s="116"/>
      <c r="I84" s="111" t="s">
        <v>60</v>
      </c>
      <c r="J84" s="33"/>
    </row>
    <row r="85" spans="1:10" x14ac:dyDescent="0.25">
      <c r="A85" s="112"/>
      <c r="B85" s="33"/>
      <c r="C85" s="33"/>
      <c r="D85" s="33"/>
      <c r="E85" s="33"/>
      <c r="F85" s="33"/>
      <c r="G85" s="33"/>
      <c r="H85" s="116"/>
      <c r="I85" s="116"/>
      <c r="J85" s="33"/>
    </row>
    <row r="86" spans="1:10" x14ac:dyDescent="0.25">
      <c r="A86" s="127" t="s">
        <v>72</v>
      </c>
      <c r="B86" s="128"/>
      <c r="C86" s="128"/>
      <c r="D86" s="128"/>
      <c r="E86" s="128"/>
      <c r="F86" s="128"/>
      <c r="G86" s="128"/>
      <c r="H86" s="116"/>
      <c r="I86" s="111" t="s">
        <v>62</v>
      </c>
      <c r="J86" s="33"/>
    </row>
    <row r="87" spans="1:10" ht="15" customHeight="1" x14ac:dyDescent="0.25">
      <c r="A87" s="128"/>
      <c r="B87" s="128"/>
      <c r="C87" s="128"/>
      <c r="D87" s="128"/>
      <c r="E87" s="128"/>
      <c r="F87" s="128"/>
      <c r="G87" s="128"/>
      <c r="H87" s="116"/>
      <c r="I87" s="116"/>
      <c r="J87" s="33"/>
    </row>
    <row r="88" spans="1:10" x14ac:dyDescent="0.25">
      <c r="B88" s="33"/>
      <c r="C88" s="33"/>
      <c r="D88" s="33"/>
      <c r="E88" s="33"/>
      <c r="F88" s="33"/>
      <c r="G88" s="33"/>
      <c r="H88" s="116"/>
      <c r="I88" s="116"/>
      <c r="J88" s="33"/>
    </row>
    <row r="89" spans="1:10" x14ac:dyDescent="0.25">
      <c r="A89" s="112" t="s">
        <v>73</v>
      </c>
      <c r="B89" s="33"/>
      <c r="C89" s="33"/>
      <c r="D89" s="33"/>
      <c r="E89" s="33"/>
      <c r="F89" s="33"/>
      <c r="G89" s="33"/>
      <c r="H89" s="116"/>
      <c r="I89" s="111" t="s">
        <v>131</v>
      </c>
      <c r="J89" s="33"/>
    </row>
    <row r="90" spans="1:10" ht="12.75" customHeight="1" x14ac:dyDescent="0.25">
      <c r="A90" s="112"/>
      <c r="B90" s="33"/>
      <c r="C90" s="33"/>
      <c r="D90" s="33"/>
      <c r="E90" s="33"/>
      <c r="F90" s="33"/>
      <c r="G90" s="33"/>
      <c r="H90" s="116"/>
      <c r="I90" s="116"/>
      <c r="J90" s="33"/>
    </row>
    <row r="91" spans="1:10" x14ac:dyDescent="0.25">
      <c r="A91" s="112" t="s">
        <v>74</v>
      </c>
      <c r="B91" s="33"/>
      <c r="C91" s="33"/>
      <c r="D91" s="33"/>
      <c r="E91" s="33"/>
      <c r="F91" s="33"/>
      <c r="G91" s="33"/>
      <c r="H91" s="116"/>
      <c r="I91" s="111" t="s">
        <v>132</v>
      </c>
      <c r="J91" s="33"/>
    </row>
    <row r="92" spans="1:10" x14ac:dyDescent="0.25">
      <c r="A92" s="112"/>
      <c r="B92" s="33"/>
      <c r="C92" s="33"/>
      <c r="D92" s="33"/>
      <c r="E92" s="33"/>
      <c r="F92" s="33"/>
      <c r="G92" s="33"/>
      <c r="H92" s="116"/>
      <c r="I92" s="116"/>
      <c r="J92" s="33"/>
    </row>
    <row r="93" spans="1:10" x14ac:dyDescent="0.25">
      <c r="A93" s="110" t="s">
        <v>75</v>
      </c>
      <c r="B93" s="123"/>
      <c r="C93" s="123"/>
      <c r="D93" s="123"/>
      <c r="E93" s="33"/>
      <c r="F93" s="33"/>
      <c r="G93" s="33"/>
      <c r="H93" s="116"/>
      <c r="I93" s="113"/>
      <c r="J93" s="33"/>
    </row>
    <row r="94" spans="1:10" ht="15.75" customHeight="1" x14ac:dyDescent="0.25">
      <c r="A94" s="110"/>
      <c r="B94" s="123"/>
      <c r="C94" s="123"/>
      <c r="D94" s="123"/>
      <c r="E94" s="33"/>
      <c r="F94" s="33"/>
      <c r="G94" s="33"/>
      <c r="H94" s="116"/>
      <c r="I94" s="113"/>
      <c r="J94" s="33"/>
    </row>
    <row r="95" spans="1:10" x14ac:dyDescent="0.25">
      <c r="A95" s="114" t="s">
        <v>42</v>
      </c>
      <c r="B95" s="123"/>
      <c r="C95" s="123"/>
      <c r="D95" s="123"/>
      <c r="E95" s="33"/>
      <c r="F95" s="33"/>
      <c r="G95" s="33"/>
      <c r="H95" s="116"/>
      <c r="I95" s="111" t="s">
        <v>133</v>
      </c>
      <c r="J95" s="33"/>
    </row>
    <row r="96" spans="1:10" ht="6" customHeight="1" x14ac:dyDescent="0.25">
      <c r="A96" s="114"/>
      <c r="B96" s="123"/>
      <c r="C96" s="123"/>
      <c r="D96" s="123"/>
      <c r="E96" s="33"/>
      <c r="F96" s="33"/>
      <c r="G96" s="33"/>
      <c r="H96" s="116"/>
      <c r="I96" s="113"/>
      <c r="J96" s="33"/>
    </row>
    <row r="97" spans="1:10" x14ac:dyDescent="0.25">
      <c r="A97" s="33" t="s">
        <v>95</v>
      </c>
      <c r="B97" s="33"/>
      <c r="C97" s="33"/>
      <c r="D97" s="33"/>
      <c r="E97" s="33"/>
      <c r="F97" s="33"/>
      <c r="G97" s="33"/>
      <c r="H97" s="116"/>
      <c r="I97" s="111" t="s">
        <v>134</v>
      </c>
      <c r="J97" s="33"/>
    </row>
    <row r="98" spans="1:10" ht="5.25" customHeight="1" x14ac:dyDescent="0.25">
      <c r="A98" s="33"/>
    </row>
    <row r="99" spans="1:10" ht="13.5" customHeight="1" x14ac:dyDescent="0.25">
      <c r="A99" s="114" t="s">
        <v>42</v>
      </c>
      <c r="I99" s="111">
        <v>95</v>
      </c>
    </row>
    <row r="100" spans="1:10" ht="4.5" customHeight="1" x14ac:dyDescent="0.25">
      <c r="A100" s="33"/>
    </row>
    <row r="101" spans="1:10" x14ac:dyDescent="0.25">
      <c r="A101" s="33" t="s">
        <v>96</v>
      </c>
      <c r="B101" s="33"/>
      <c r="C101" s="33"/>
      <c r="D101" s="33"/>
      <c r="E101" s="33"/>
      <c r="F101" s="33"/>
      <c r="G101" s="33"/>
      <c r="H101" s="116"/>
      <c r="I101" s="111" t="s">
        <v>70</v>
      </c>
      <c r="J101" s="33"/>
    </row>
    <row r="103" spans="1:10" hidden="1" x14ac:dyDescent="0.25">
      <c r="A103" s="110" t="s">
        <v>76</v>
      </c>
      <c r="B103" s="123"/>
      <c r="C103" s="123"/>
      <c r="D103" s="123"/>
      <c r="E103" s="33"/>
      <c r="F103" s="33"/>
      <c r="G103" s="33"/>
      <c r="H103" s="116"/>
      <c r="I103" s="113"/>
      <c r="J103" s="33"/>
    </row>
    <row r="104" spans="1:10" hidden="1" x14ac:dyDescent="0.25">
      <c r="A104" s="24" t="s">
        <v>77</v>
      </c>
      <c r="B104" s="33"/>
      <c r="C104" s="33"/>
      <c r="D104" s="33"/>
      <c r="E104" s="33"/>
      <c r="F104" s="33"/>
      <c r="G104" s="33"/>
      <c r="H104" s="116"/>
      <c r="I104" s="113" t="s">
        <v>78</v>
      </c>
      <c r="J104" s="33"/>
    </row>
    <row r="105" spans="1:10" ht="5.25" hidden="1" customHeight="1" x14ac:dyDescent="0.25">
      <c r="A105" s="33"/>
    </row>
    <row r="106" spans="1:10" hidden="1" x14ac:dyDescent="0.25">
      <c r="A106" s="24" t="s">
        <v>79</v>
      </c>
      <c r="B106" s="33"/>
      <c r="C106" s="33"/>
      <c r="D106" s="33"/>
      <c r="E106" s="33"/>
      <c r="F106" s="33"/>
      <c r="G106" s="33"/>
      <c r="H106" s="116"/>
      <c r="I106" s="113" t="s">
        <v>80</v>
      </c>
      <c r="J106" s="33"/>
    </row>
    <row r="107" spans="1:10" ht="5.25" hidden="1" customHeight="1" x14ac:dyDescent="0.25">
      <c r="A107" s="33"/>
    </row>
    <row r="108" spans="1:10" hidden="1" x14ac:dyDescent="0.25">
      <c r="A108" s="129" t="s">
        <v>81</v>
      </c>
      <c r="B108" s="128"/>
      <c r="C108" s="128"/>
      <c r="D108" s="128"/>
      <c r="E108" s="128"/>
      <c r="F108" s="128"/>
      <c r="G108" s="128"/>
      <c r="H108" s="128"/>
      <c r="I108" s="1"/>
      <c r="J108" s="33"/>
    </row>
    <row r="109" spans="1:10" hidden="1" x14ac:dyDescent="0.25">
      <c r="A109" s="128"/>
      <c r="B109" s="128"/>
      <c r="C109" s="128"/>
      <c r="D109" s="128"/>
      <c r="E109" s="128"/>
      <c r="F109" s="128"/>
      <c r="G109" s="128"/>
      <c r="H109" s="128"/>
      <c r="I109" s="113" t="s">
        <v>82</v>
      </c>
      <c r="J109" s="33"/>
    </row>
    <row r="110" spans="1:10" hidden="1" x14ac:dyDescent="0.25"/>
    <row r="111" spans="1:10" hidden="1" x14ac:dyDescent="0.25">
      <c r="A111" s="110" t="s">
        <v>83</v>
      </c>
      <c r="B111" s="123"/>
      <c r="C111" s="123"/>
      <c r="D111" s="123"/>
      <c r="E111" s="33"/>
      <c r="F111" s="33"/>
      <c r="G111" s="115"/>
      <c r="H111" s="116"/>
      <c r="I111" s="121"/>
    </row>
    <row r="112" spans="1:10" hidden="1" x14ac:dyDescent="0.25">
      <c r="A112" s="130" t="s">
        <v>84</v>
      </c>
      <c r="B112" s="130"/>
      <c r="C112" s="130"/>
      <c r="D112" s="130"/>
      <c r="E112" s="130"/>
      <c r="F112" s="130"/>
      <c r="G112" s="130"/>
      <c r="H112" s="130"/>
      <c r="I112" s="113"/>
    </row>
    <row r="113" spans="1:10" hidden="1" x14ac:dyDescent="0.25">
      <c r="A113" s="130"/>
      <c r="B113" s="130"/>
      <c r="C113" s="130"/>
      <c r="D113" s="130"/>
      <c r="E113" s="130"/>
      <c r="F113" s="130"/>
      <c r="G113" s="130"/>
      <c r="H113" s="130"/>
      <c r="I113" s="121" t="s">
        <v>85</v>
      </c>
    </row>
    <row r="114" spans="1:10" hidden="1" x14ac:dyDescent="0.25">
      <c r="A114" s="118"/>
      <c r="B114" s="33"/>
      <c r="C114" s="33"/>
      <c r="D114" s="33"/>
      <c r="E114" s="33"/>
      <c r="F114" s="33"/>
      <c r="G114" s="115"/>
      <c r="H114" s="116"/>
      <c r="I114" s="121"/>
    </row>
    <row r="115" spans="1:10" hidden="1" x14ac:dyDescent="0.25">
      <c r="A115" s="131" t="s">
        <v>86</v>
      </c>
      <c r="B115" s="131"/>
      <c r="C115" s="131"/>
      <c r="D115" s="131"/>
      <c r="E115" s="131"/>
      <c r="F115" s="131"/>
      <c r="G115" s="131"/>
      <c r="H115" s="131"/>
      <c r="I115" s="113" t="s">
        <v>87</v>
      </c>
    </row>
    <row r="116" spans="1:10" hidden="1" x14ac:dyDescent="0.25">
      <c r="A116" s="118"/>
      <c r="B116" s="33"/>
      <c r="C116" s="33"/>
      <c r="D116" s="33"/>
      <c r="E116" s="33"/>
      <c r="F116" s="33"/>
      <c r="G116" s="115"/>
      <c r="H116" s="116"/>
      <c r="I116" s="121"/>
    </row>
    <row r="117" spans="1:10" hidden="1" x14ac:dyDescent="0.25">
      <c r="A117" s="33" t="s">
        <v>88</v>
      </c>
      <c r="B117" s="33"/>
      <c r="C117" s="33"/>
      <c r="D117" s="33"/>
      <c r="E117" s="33"/>
      <c r="F117" s="33"/>
      <c r="G117" s="33"/>
      <c r="H117" s="116"/>
      <c r="I117" s="113" t="s">
        <v>89</v>
      </c>
    </row>
    <row r="119" spans="1:10" x14ac:dyDescent="0.25">
      <c r="A119" s="110" t="s">
        <v>90</v>
      </c>
      <c r="B119" s="123"/>
      <c r="C119" s="123"/>
      <c r="D119" s="123"/>
      <c r="E119" s="33"/>
      <c r="F119" s="33"/>
      <c r="G119" s="33"/>
      <c r="H119" s="116"/>
      <c r="I119" s="113"/>
      <c r="J119" s="33"/>
    </row>
    <row r="120" spans="1:10" ht="15.75" customHeight="1" x14ac:dyDescent="0.25"/>
    <row r="121" spans="1:10" x14ac:dyDescent="0.25">
      <c r="A121" s="114" t="s">
        <v>91</v>
      </c>
      <c r="B121" s="123"/>
      <c r="C121" s="123"/>
      <c r="D121" s="123"/>
      <c r="E121" s="33"/>
      <c r="F121" s="33"/>
      <c r="G121" s="33"/>
      <c r="H121" s="116"/>
      <c r="I121" s="111" t="s">
        <v>135</v>
      </c>
      <c r="J121" s="33"/>
    </row>
    <row r="122" spans="1:10" ht="6" customHeight="1" x14ac:dyDescent="0.25">
      <c r="A122" s="114"/>
      <c r="B122" s="123"/>
      <c r="C122" s="123"/>
      <c r="D122" s="123"/>
      <c r="E122" s="33"/>
      <c r="F122" s="33"/>
      <c r="G122" s="33"/>
      <c r="H122" s="116"/>
      <c r="I122" s="113"/>
      <c r="J122" s="33"/>
    </row>
    <row r="123" spans="1:10" x14ac:dyDescent="0.25">
      <c r="A123" s="33" t="s">
        <v>79</v>
      </c>
      <c r="B123" s="33"/>
      <c r="C123" s="33"/>
      <c r="D123" s="33"/>
      <c r="E123" s="33"/>
      <c r="F123" s="33"/>
      <c r="G123" s="33"/>
      <c r="H123" s="116"/>
      <c r="I123" s="111" t="s">
        <v>136</v>
      </c>
      <c r="J123" s="33"/>
    </row>
    <row r="125" spans="1:10" ht="15.75" customHeight="1" x14ac:dyDescent="0.25"/>
    <row r="126" spans="1:10" x14ac:dyDescent="0.25">
      <c r="A126" s="110" t="s">
        <v>94</v>
      </c>
      <c r="B126" s="123"/>
      <c r="C126" s="123"/>
      <c r="D126" s="123"/>
      <c r="E126" s="33"/>
      <c r="F126" s="33"/>
      <c r="G126" s="33"/>
      <c r="H126" s="116"/>
      <c r="I126" s="113"/>
      <c r="J126" s="33"/>
    </row>
    <row r="127" spans="1:10" ht="15.75" customHeight="1" x14ac:dyDescent="0.25"/>
    <row r="128" spans="1:10" ht="28.5" customHeight="1" x14ac:dyDescent="0.25">
      <c r="A128" s="124" t="s">
        <v>143</v>
      </c>
      <c r="B128" s="125"/>
      <c r="C128" s="125"/>
      <c r="D128" s="125"/>
      <c r="E128" s="125"/>
      <c r="F128" s="125"/>
      <c r="G128" s="125"/>
      <c r="H128" s="125"/>
      <c r="I128" s="111" t="s">
        <v>137</v>
      </c>
      <c r="J128" s="33"/>
    </row>
    <row r="129" spans="1:10" ht="6" customHeight="1" x14ac:dyDescent="0.25">
      <c r="A129" s="114"/>
      <c r="B129" s="123"/>
      <c r="C129" s="123"/>
      <c r="D129" s="123"/>
      <c r="E129" s="33"/>
      <c r="F129" s="33"/>
      <c r="G129" s="33"/>
      <c r="H129" s="116"/>
      <c r="I129" s="113"/>
      <c r="J129" s="33"/>
    </row>
    <row r="130" spans="1:10" x14ac:dyDescent="0.25">
      <c r="A130" s="33" t="s">
        <v>144</v>
      </c>
      <c r="B130" s="33"/>
      <c r="C130" s="33"/>
      <c r="D130" s="33"/>
      <c r="E130" s="33"/>
      <c r="F130" s="33"/>
      <c r="G130" s="33"/>
      <c r="H130" s="116"/>
      <c r="I130" s="111" t="s">
        <v>140</v>
      </c>
      <c r="J130" s="33"/>
    </row>
    <row r="132" spans="1:10" x14ac:dyDescent="0.25">
      <c r="A132" s="110" t="s">
        <v>93</v>
      </c>
      <c r="B132" s="123"/>
      <c r="C132" s="123"/>
      <c r="D132" s="123"/>
      <c r="E132" s="33"/>
      <c r="F132" s="33"/>
      <c r="G132" s="33"/>
      <c r="H132" s="116"/>
      <c r="I132" s="111" t="s">
        <v>138</v>
      </c>
      <c r="J132" s="33"/>
    </row>
    <row r="135" spans="1:10" x14ac:dyDescent="0.25">
      <c r="A135" s="110" t="s">
        <v>145</v>
      </c>
      <c r="B135" s="123"/>
      <c r="C135" s="123"/>
      <c r="D135" s="123"/>
      <c r="E135" s="33"/>
      <c r="F135" s="33"/>
      <c r="G135" s="33"/>
      <c r="H135" s="116"/>
      <c r="I135" s="111" t="s">
        <v>139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5.28515625" style="1" customWidth="1"/>
    <col min="2" max="2" width="52" style="1" customWidth="1"/>
    <col min="3" max="3" width="23.140625" style="1" customWidth="1"/>
    <col min="4" max="4" width="21" style="1" customWidth="1"/>
    <col min="5" max="5" width="9.42578125" style="1" customWidth="1"/>
    <col min="6" max="6" width="12.7109375" style="1" customWidth="1"/>
    <col min="7" max="8" width="9.140625" style="1"/>
    <col min="9" max="9" width="11.7109375" style="1" bestFit="1" customWidth="1"/>
    <col min="10" max="16384" width="9.140625" style="1"/>
  </cols>
  <sheetData>
    <row r="1" spans="1:5" ht="16.5" x14ac:dyDescent="0.25">
      <c r="A1" s="132" t="s">
        <v>0</v>
      </c>
      <c r="B1" s="126"/>
      <c r="C1" s="126"/>
    </row>
    <row r="3" spans="1:5" ht="16.5" thickBot="1" x14ac:dyDescent="0.3">
      <c r="A3" s="2" t="s">
        <v>92</v>
      </c>
      <c r="E3" s="3" t="s">
        <v>1</v>
      </c>
    </row>
    <row r="4" spans="1:5" ht="36" customHeight="1" thickTop="1" thickBot="1" x14ac:dyDescent="0.3">
      <c r="A4" s="54" t="s">
        <v>2</v>
      </c>
      <c r="B4" s="55" t="s">
        <v>147</v>
      </c>
      <c r="C4" s="60" t="s">
        <v>27</v>
      </c>
      <c r="D4" s="60" t="s">
        <v>3</v>
      </c>
      <c r="E4" s="56" t="s">
        <v>4</v>
      </c>
    </row>
    <row r="5" spans="1:5" s="4" customFormat="1" ht="12.75" thickTop="1" thickBot="1" x14ac:dyDescent="0.25">
      <c r="A5" s="57">
        <v>1</v>
      </c>
      <c r="B5" s="58">
        <v>2</v>
      </c>
      <c r="C5" s="59">
        <v>3</v>
      </c>
      <c r="D5" s="79">
        <v>4</v>
      </c>
      <c r="E5" s="67" t="s">
        <v>28</v>
      </c>
    </row>
    <row r="6" spans="1:5" ht="15.75" thickTop="1" x14ac:dyDescent="0.25">
      <c r="A6" s="5">
        <v>1</v>
      </c>
      <c r="B6" s="6" t="s">
        <v>5</v>
      </c>
      <c r="C6" s="7">
        <f>3185000</f>
        <v>3185000</v>
      </c>
      <c r="D6" s="70">
        <v>3162000</v>
      </c>
      <c r="E6" s="68">
        <f>D6/C6*100</f>
        <v>99.277864992150711</v>
      </c>
    </row>
    <row r="7" spans="1:5" x14ac:dyDescent="0.25">
      <c r="A7" s="5">
        <v>2</v>
      </c>
      <c r="B7" s="6" t="s">
        <v>6</v>
      </c>
      <c r="C7" s="7">
        <v>4647</v>
      </c>
      <c r="D7" s="38">
        <v>0</v>
      </c>
      <c r="E7" s="68">
        <f t="shared" ref="E7:E18" si="0">D7/C7*100</f>
        <v>0</v>
      </c>
    </row>
    <row r="8" spans="1:5" x14ac:dyDescent="0.25">
      <c r="A8" s="9">
        <v>3</v>
      </c>
      <c r="B8" s="10" t="s">
        <v>7</v>
      </c>
      <c r="C8" s="11">
        <f>63+913</f>
        <v>976</v>
      </c>
      <c r="D8" s="38">
        <v>1190</v>
      </c>
      <c r="E8" s="68">
        <f t="shared" si="0"/>
        <v>121.92622950819671</v>
      </c>
    </row>
    <row r="9" spans="1:5" x14ac:dyDescent="0.25">
      <c r="A9" s="5">
        <v>4</v>
      </c>
      <c r="B9" s="10" t="s">
        <v>8</v>
      </c>
      <c r="C9" s="12">
        <f>3+103+38099+22.2</f>
        <v>38227.199999999997</v>
      </c>
      <c r="D9" s="38">
        <f>3+43+37749+22.2</f>
        <v>37817.199999999997</v>
      </c>
      <c r="E9" s="68">
        <f t="shared" si="0"/>
        <v>98.927465260338181</v>
      </c>
    </row>
    <row r="10" spans="1:5" x14ac:dyDescent="0.25">
      <c r="A10" s="9">
        <v>5</v>
      </c>
      <c r="B10" s="10" t="s">
        <v>9</v>
      </c>
      <c r="C10" s="11">
        <f>300+3060</f>
        <v>3360</v>
      </c>
      <c r="D10" s="38">
        <f>200+2040</f>
        <v>2240</v>
      </c>
      <c r="E10" s="68">
        <f t="shared" si="0"/>
        <v>66.666666666666657</v>
      </c>
    </row>
    <row r="11" spans="1:5" x14ac:dyDescent="0.25">
      <c r="A11" s="5">
        <v>6</v>
      </c>
      <c r="B11" s="10" t="s">
        <v>10</v>
      </c>
      <c r="C11" s="11">
        <f>144</f>
        <v>144</v>
      </c>
      <c r="D11" s="38">
        <v>144</v>
      </c>
      <c r="E11" s="68">
        <f t="shared" si="0"/>
        <v>100</v>
      </c>
    </row>
    <row r="12" spans="1:5" x14ac:dyDescent="0.25">
      <c r="A12" s="9">
        <v>7</v>
      </c>
      <c r="B12" s="10" t="s">
        <v>11</v>
      </c>
      <c r="C12" s="11">
        <f>1800+12000</f>
        <v>13800</v>
      </c>
      <c r="D12" s="38">
        <f>300+20700</f>
        <v>21000</v>
      </c>
      <c r="E12" s="68">
        <f t="shared" si="0"/>
        <v>152.17391304347828</v>
      </c>
    </row>
    <row r="13" spans="1:5" x14ac:dyDescent="0.25">
      <c r="A13" s="5">
        <v>8</v>
      </c>
      <c r="B13" s="10" t="s">
        <v>12</v>
      </c>
      <c r="C13" s="12">
        <v>12000.2</v>
      </c>
      <c r="D13" s="38">
        <v>7000.8029999999999</v>
      </c>
      <c r="E13" s="68">
        <f t="shared" si="0"/>
        <v>58.339052682455282</v>
      </c>
    </row>
    <row r="14" spans="1:5" x14ac:dyDescent="0.25">
      <c r="A14" s="9">
        <v>9</v>
      </c>
      <c r="B14" s="13" t="s">
        <v>13</v>
      </c>
      <c r="C14" s="14">
        <v>73669</v>
      </c>
      <c r="D14" s="38">
        <v>73669</v>
      </c>
      <c r="E14" s="68">
        <f t="shared" si="0"/>
        <v>100</v>
      </c>
    </row>
    <row r="15" spans="1:5" x14ac:dyDescent="0.25">
      <c r="A15" s="5">
        <v>10</v>
      </c>
      <c r="B15" s="13" t="s">
        <v>14</v>
      </c>
      <c r="C15" s="14">
        <f>SUM([1]Příjmy!$I$22)</f>
        <v>136806</v>
      </c>
      <c r="D15" s="38">
        <v>140417</v>
      </c>
      <c r="E15" s="68">
        <f t="shared" si="0"/>
        <v>102.63950411531657</v>
      </c>
    </row>
    <row r="16" spans="1:5" x14ac:dyDescent="0.25">
      <c r="A16" s="9">
        <v>11</v>
      </c>
      <c r="B16" s="13" t="s">
        <v>15</v>
      </c>
      <c r="C16" s="14">
        <v>6223</v>
      </c>
      <c r="D16" s="38">
        <v>5300</v>
      </c>
      <c r="E16" s="68">
        <f t="shared" si="0"/>
        <v>85.167925437891682</v>
      </c>
    </row>
    <row r="17" spans="1:5" s="15" customFormat="1" ht="42.75" x14ac:dyDescent="0.2">
      <c r="A17" s="5">
        <v>12</v>
      </c>
      <c r="B17" s="13" t="s">
        <v>16</v>
      </c>
      <c r="C17" s="14">
        <v>40000</v>
      </c>
      <c r="D17" s="14">
        <v>40000</v>
      </c>
      <c r="E17" s="68">
        <f t="shared" si="0"/>
        <v>100</v>
      </c>
    </row>
    <row r="18" spans="1:5" s="19" customFormat="1" x14ac:dyDescent="0.25">
      <c r="A18" s="16">
        <v>13</v>
      </c>
      <c r="B18" s="17" t="s">
        <v>17</v>
      </c>
      <c r="C18" s="18">
        <f>1179.6+9150</f>
        <v>10329.6</v>
      </c>
      <c r="D18" s="71">
        <f>6692.997+7500</f>
        <v>14192.996999999999</v>
      </c>
      <c r="E18" s="68">
        <f t="shared" si="0"/>
        <v>137.40122560408921</v>
      </c>
    </row>
    <row r="19" spans="1:5" s="23" customFormat="1" ht="15.75" x14ac:dyDescent="0.25">
      <c r="A19" s="20">
        <v>14</v>
      </c>
      <c r="B19" s="21" t="s">
        <v>18</v>
      </c>
      <c r="C19" s="22">
        <f>SUM(C6:C18)</f>
        <v>3525182.0000000005</v>
      </c>
      <c r="D19" s="22">
        <f>SUM(D6:D18)</f>
        <v>3504971</v>
      </c>
      <c r="E19" s="69">
        <f>D19/C19*100</f>
        <v>99.426667899699922</v>
      </c>
    </row>
    <row r="20" spans="1:5" s="24" customFormat="1" ht="14.25" x14ac:dyDescent="0.2">
      <c r="A20" s="20">
        <v>15</v>
      </c>
      <c r="B20" s="72" t="s">
        <v>19</v>
      </c>
      <c r="C20" s="73">
        <v>-6223</v>
      </c>
      <c r="D20" s="74">
        <v>-5294</v>
      </c>
      <c r="E20" s="75">
        <f>D20/C20*100</f>
        <v>85.071508918528039</v>
      </c>
    </row>
    <row r="21" spans="1:5" ht="30.75" thickBot="1" x14ac:dyDescent="0.3">
      <c r="A21" s="104">
        <v>16</v>
      </c>
      <c r="B21" s="76" t="s">
        <v>31</v>
      </c>
      <c r="C21" s="77">
        <f>SUM(C19:C20)</f>
        <v>3518959.0000000005</v>
      </c>
      <c r="D21" s="77">
        <f>SUM(D19:D20)</f>
        <v>3499677</v>
      </c>
      <c r="E21" s="78">
        <f>D21/C21*100</f>
        <v>99.452053860246721</v>
      </c>
    </row>
    <row r="22" spans="1:5" ht="16.5" thickTop="1" x14ac:dyDescent="0.25">
      <c r="B22" s="26"/>
      <c r="C22" s="26"/>
    </row>
    <row r="23" spans="1:5" ht="15.75" x14ac:dyDescent="0.25">
      <c r="C23" s="2"/>
    </row>
    <row r="24" spans="1:5" ht="15.75" x14ac:dyDescent="0.25">
      <c r="A24" s="28" t="s">
        <v>26</v>
      </c>
      <c r="B24" s="29"/>
      <c r="C24" s="30"/>
    </row>
    <row r="25" spans="1:5" ht="16.5" thickBot="1" x14ac:dyDescent="0.3">
      <c r="A25" s="31"/>
      <c r="B25" s="32"/>
      <c r="E25" s="3" t="s">
        <v>1</v>
      </c>
    </row>
    <row r="26" spans="1:5" s="33" customFormat="1" ht="33.75" customHeight="1" thickTop="1" thickBot="1" x14ac:dyDescent="0.25">
      <c r="A26" s="66" t="s">
        <v>2</v>
      </c>
      <c r="B26" s="55" t="s">
        <v>20</v>
      </c>
      <c r="C26" s="60" t="s">
        <v>27</v>
      </c>
      <c r="D26" s="60" t="s">
        <v>3</v>
      </c>
      <c r="E26" s="56" t="s">
        <v>4</v>
      </c>
    </row>
    <row r="27" spans="1:5" s="4" customFormat="1" ht="12.75" thickTop="1" thickBot="1" x14ac:dyDescent="0.25">
      <c r="A27" s="61">
        <v>1</v>
      </c>
      <c r="B27" s="62">
        <v>2</v>
      </c>
      <c r="C27" s="63">
        <v>3</v>
      </c>
      <c r="D27" s="64">
        <v>4</v>
      </c>
      <c r="E27" s="65" t="s">
        <v>28</v>
      </c>
    </row>
    <row r="28" spans="1:5" ht="15.75" thickTop="1" x14ac:dyDescent="0.25">
      <c r="A28" s="5">
        <v>1</v>
      </c>
      <c r="B28" s="34" t="s">
        <v>21</v>
      </c>
      <c r="C28" s="35">
        <f>SUM([2]celkem!$D$24)</f>
        <v>1702161</v>
      </c>
      <c r="D28" s="36">
        <f>SUM([2]celkem!$F$24)</f>
        <v>1639087</v>
      </c>
      <c r="E28" s="8">
        <f>D28/C28*100</f>
        <v>96.294475081969338</v>
      </c>
    </row>
    <row r="29" spans="1:5" x14ac:dyDescent="0.25">
      <c r="A29" s="9">
        <v>2</v>
      </c>
      <c r="B29" s="10" t="s">
        <v>22</v>
      </c>
      <c r="C29" s="37">
        <v>1490322</v>
      </c>
      <c r="D29" s="39">
        <v>1539290</v>
      </c>
      <c r="E29" s="8">
        <f t="shared" ref="E29:E34" si="1">D29/C29*100</f>
        <v>103.28573288188727</v>
      </c>
    </row>
    <row r="30" spans="1:5" x14ac:dyDescent="0.25">
      <c r="A30" s="9">
        <v>3</v>
      </c>
      <c r="B30" s="10" t="s">
        <v>23</v>
      </c>
      <c r="C30" s="37">
        <v>6223</v>
      </c>
      <c r="D30" s="40">
        <v>5300</v>
      </c>
      <c r="E30" s="8">
        <f t="shared" si="1"/>
        <v>85.167925437891682</v>
      </c>
    </row>
    <row r="31" spans="1:5" s="15" customFormat="1" ht="31.5" customHeight="1" x14ac:dyDescent="0.2">
      <c r="A31" s="9">
        <v>4</v>
      </c>
      <c r="B31" s="13" t="s">
        <v>16</v>
      </c>
      <c r="C31" s="41">
        <v>40000</v>
      </c>
      <c r="D31" s="42">
        <v>40000</v>
      </c>
      <c r="E31" s="8">
        <f t="shared" si="1"/>
        <v>100</v>
      </c>
    </row>
    <row r="32" spans="1:5" s="19" customFormat="1" x14ac:dyDescent="0.25">
      <c r="A32" s="9">
        <v>5</v>
      </c>
      <c r="B32" s="43" t="s">
        <v>24</v>
      </c>
      <c r="C32" s="44">
        <v>74876</v>
      </c>
      <c r="D32" s="42">
        <v>58494</v>
      </c>
      <c r="E32" s="8">
        <f t="shared" si="1"/>
        <v>78.121160318393081</v>
      </c>
    </row>
    <row r="33" spans="1:9" s="19" customFormat="1" x14ac:dyDescent="0.25">
      <c r="A33" s="9">
        <v>6</v>
      </c>
      <c r="B33" s="43" t="s">
        <v>29</v>
      </c>
      <c r="C33" s="41">
        <f>629187+287639</f>
        <v>916826</v>
      </c>
      <c r="D33" s="40">
        <v>513972</v>
      </c>
      <c r="E33" s="8">
        <f t="shared" si="1"/>
        <v>56.059928492429314</v>
      </c>
    </row>
    <row r="34" spans="1:9" s="19" customFormat="1" x14ac:dyDescent="0.25">
      <c r="A34" s="9">
        <v>7</v>
      </c>
      <c r="B34" s="43" t="s">
        <v>30</v>
      </c>
      <c r="C34" s="44">
        <v>27879</v>
      </c>
      <c r="D34" s="40">
        <f>15694+12185</f>
        <v>27879</v>
      </c>
      <c r="E34" s="8">
        <f t="shared" si="1"/>
        <v>100</v>
      </c>
      <c r="F34" s="45">
        <f>SUM(D33:D34)</f>
        <v>541851</v>
      </c>
      <c r="G34" s="1"/>
    </row>
    <row r="35" spans="1:9" ht="24.75" customHeight="1" x14ac:dyDescent="0.25">
      <c r="A35" s="20">
        <v>8</v>
      </c>
      <c r="B35" s="46" t="s">
        <v>25</v>
      </c>
      <c r="C35" s="47">
        <f>SUM(C28:C34)</f>
        <v>4258287</v>
      </c>
      <c r="D35" s="48">
        <f>SUM(D28:D34)</f>
        <v>3824022</v>
      </c>
      <c r="E35" s="49">
        <f>D35/C35*100</f>
        <v>89.801885124229528</v>
      </c>
    </row>
    <row r="36" spans="1:9" s="24" customFormat="1" ht="14.25" x14ac:dyDescent="0.2">
      <c r="A36" s="20">
        <v>9</v>
      </c>
      <c r="B36" s="50" t="s">
        <v>19</v>
      </c>
      <c r="C36" s="51">
        <v>-6223</v>
      </c>
      <c r="D36" s="52">
        <v>-5294</v>
      </c>
      <c r="E36" s="25">
        <f>D36/C36*100</f>
        <v>85.071508918528039</v>
      </c>
    </row>
    <row r="37" spans="1:9" ht="33.75" customHeight="1" thickBot="1" x14ac:dyDescent="0.3">
      <c r="A37" s="99">
        <v>10</v>
      </c>
      <c r="B37" s="100" t="s">
        <v>146</v>
      </c>
      <c r="C37" s="101">
        <f>SUM(C35:C36)</f>
        <v>4252064</v>
      </c>
      <c r="D37" s="102">
        <f>SUM(D35:D36)</f>
        <v>3818728</v>
      </c>
      <c r="E37" s="103">
        <f>D37/C37*100</f>
        <v>89.808808145879269</v>
      </c>
    </row>
    <row r="38" spans="1:9" ht="9" customHeight="1" thickTop="1" x14ac:dyDescent="0.25">
      <c r="I38" s="53"/>
    </row>
    <row r="41" spans="1:9" ht="15.75" x14ac:dyDescent="0.25">
      <c r="A41" s="28" t="s">
        <v>32</v>
      </c>
      <c r="B41" s="29"/>
      <c r="C41" s="30"/>
    </row>
    <row r="42" spans="1:9" ht="16.5" thickBot="1" x14ac:dyDescent="0.3">
      <c r="A42" s="31"/>
      <c r="B42" s="32"/>
      <c r="E42" s="3" t="s">
        <v>1</v>
      </c>
    </row>
    <row r="43" spans="1:9" s="33" customFormat="1" ht="33.75" customHeight="1" thickTop="1" thickBot="1" x14ac:dyDescent="0.25">
      <c r="A43" s="66" t="s">
        <v>2</v>
      </c>
      <c r="B43" s="55" t="s">
        <v>20</v>
      </c>
      <c r="C43" s="60" t="s">
        <v>27</v>
      </c>
      <c r="D43" s="60" t="s">
        <v>3</v>
      </c>
      <c r="E43" s="56" t="s">
        <v>4</v>
      </c>
    </row>
    <row r="44" spans="1:9" s="4" customFormat="1" ht="12.75" thickTop="1" thickBot="1" x14ac:dyDescent="0.25">
      <c r="A44" s="61">
        <v>1</v>
      </c>
      <c r="B44" s="62">
        <v>2</v>
      </c>
      <c r="C44" s="63">
        <v>3</v>
      </c>
      <c r="D44" s="64">
        <v>4</v>
      </c>
      <c r="E44" s="65" t="s">
        <v>28</v>
      </c>
    </row>
    <row r="45" spans="1:9" s="80" customFormat="1" ht="31.5" customHeight="1" thickTop="1" x14ac:dyDescent="0.2">
      <c r="A45" s="82">
        <v>1</v>
      </c>
      <c r="B45" s="90" t="s">
        <v>34</v>
      </c>
      <c r="C45" s="83">
        <v>161414</v>
      </c>
      <c r="D45" s="83">
        <v>165000</v>
      </c>
      <c r="E45" s="95">
        <f>D45/C45*100</f>
        <v>102.22161646449504</v>
      </c>
    </row>
    <row r="46" spans="1:9" s="80" customFormat="1" ht="15" customHeight="1" x14ac:dyDescent="0.2">
      <c r="A46" s="84">
        <v>2</v>
      </c>
      <c r="B46" s="85" t="s">
        <v>35</v>
      </c>
      <c r="C46" s="86">
        <f>238381+398373</f>
        <v>636754</v>
      </c>
      <c r="D46" s="86">
        <f>5368+268509</f>
        <v>273877</v>
      </c>
      <c r="E46" s="96">
        <f t="shared" ref="E46:E47" si="2">D46/C46*100</f>
        <v>43.011429845748907</v>
      </c>
    </row>
    <row r="47" spans="1:9" s="80" customFormat="1" ht="15" customHeight="1" x14ac:dyDescent="0.2">
      <c r="A47" s="87">
        <v>3</v>
      </c>
      <c r="B47" s="88" t="s">
        <v>33</v>
      </c>
      <c r="C47" s="89">
        <v>-65063</v>
      </c>
      <c r="D47" s="89">
        <v>-119826</v>
      </c>
      <c r="E47" s="97">
        <f t="shared" si="2"/>
        <v>184.16918986213361</v>
      </c>
    </row>
    <row r="48" spans="1:9" s="94" customFormat="1" ht="21.75" customHeight="1" thickBot="1" x14ac:dyDescent="0.3">
      <c r="A48" s="91">
        <v>4</v>
      </c>
      <c r="B48" s="92" t="s">
        <v>36</v>
      </c>
      <c r="C48" s="93">
        <f>SUM(C45:C47)</f>
        <v>733105</v>
      </c>
      <c r="D48" s="93">
        <f>SUM(D45:D47)</f>
        <v>319051</v>
      </c>
      <c r="E48" s="98">
        <f>D48/C48*100</f>
        <v>43.520505248225014</v>
      </c>
    </row>
    <row r="49" spans="3:5" s="80" customFormat="1" thickTop="1" x14ac:dyDescent="0.2">
      <c r="C49" s="81"/>
      <c r="D49" s="81"/>
    </row>
    <row r="50" spans="3:5" s="80" customFormat="1" ht="14.25" x14ac:dyDescent="0.2">
      <c r="C50" s="105"/>
      <c r="D50" s="105"/>
      <c r="E50" s="106"/>
    </row>
    <row r="51" spans="3:5" s="80" customFormat="1" ht="14.25" x14ac:dyDescent="0.2">
      <c r="C51" s="105">
        <f>SUM(C21)</f>
        <v>3518959.0000000005</v>
      </c>
      <c r="D51" s="105">
        <f>SUM(D21)</f>
        <v>3499677</v>
      </c>
      <c r="E51" s="106"/>
    </row>
    <row r="52" spans="3:5" s="80" customFormat="1" ht="14.25" x14ac:dyDescent="0.2">
      <c r="C52" s="105">
        <f>SUM(C37)</f>
        <v>4252064</v>
      </c>
      <c r="D52" s="105">
        <f>SUM(D37)</f>
        <v>3818728</v>
      </c>
      <c r="E52" s="106"/>
    </row>
    <row r="53" spans="3:5" s="80" customFormat="1" ht="14.25" x14ac:dyDescent="0.2">
      <c r="C53" s="105">
        <f>C51-C52</f>
        <v>-733104.99999999953</v>
      </c>
      <c r="D53" s="105">
        <f>D51-D52</f>
        <v>-319051</v>
      </c>
      <c r="E53" s="106"/>
    </row>
    <row r="54" spans="3:5" s="80" customFormat="1" ht="14.25" x14ac:dyDescent="0.2">
      <c r="C54" s="105"/>
      <c r="D54" s="105"/>
      <c r="E54" s="106"/>
    </row>
    <row r="55" spans="3:5" x14ac:dyDescent="0.25">
      <c r="C55" s="27"/>
      <c r="D55" s="27"/>
    </row>
    <row r="56" spans="3:5" x14ac:dyDescent="0.25">
      <c r="C56" s="27"/>
      <c r="D56" s="27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78" firstPageNumber="10" orientation="portrait" useFirstPageNumber="1" r:id="rId1"/>
  <headerFooter>
    <oddFooter>&amp;L&amp;"Arial,Kurzíva"Zastupitelstvo Olomouckého kraje 21-12-2012
6. - Rozpočet Olomouckého kraje 2013 - návrh rozpočtu
Přílohač. 1 - Bilance příjmů, výdajů a financování Olomouckého kraje&amp;R&amp;"Arial,Kurzíva"Strana &amp;P (celkem 118)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</vt:lpstr>
      <vt:lpstr>bilance!Oblast_tisku</vt:lpstr>
      <vt:lpstr>stránky!Oblast_tisku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2012-12-04T12:34:17Z</cp:lastPrinted>
  <dcterms:created xsi:type="dcterms:W3CDTF">2012-11-29T09:19:31Z</dcterms:created>
  <dcterms:modified xsi:type="dcterms:W3CDTF">2012-12-05T09:53:41Z</dcterms:modified>
</cp:coreProperties>
</file>